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677D07E3-787F-40A2-93FC-231E991305AB}" xr6:coauthVersionLast="41" xr6:coauthVersionMax="41" xr10:uidLastSave="{00000000-0000-0000-0000-000000000000}"/>
  <bookViews>
    <workbookView xWindow="20370" yWindow="-3960" windowWidth="19440" windowHeight="1560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0" i="1" l="1"/>
  <c r="E113" i="1" l="1"/>
  <c r="D113" i="1"/>
  <c r="C113" i="1"/>
  <c r="B113" i="1"/>
  <c r="A81" i="1"/>
  <c r="E75" i="1"/>
  <c r="D75" i="1"/>
  <c r="C75" i="1"/>
  <c r="B75" i="1"/>
  <c r="A43" i="1"/>
  <c r="C39" i="1"/>
  <c r="H3" i="1" s="1"/>
  <c r="B39" i="1"/>
  <c r="J5" i="1"/>
  <c r="I5" i="1"/>
  <c r="J4" i="1"/>
  <c r="I4" i="1"/>
  <c r="J3" i="1"/>
  <c r="I3" i="1"/>
  <c r="J2" i="1"/>
  <c r="B114" i="1" s="1"/>
  <c r="I2" i="1"/>
  <c r="B1" i="1"/>
  <c r="B41" i="1" l="1"/>
  <c r="E39" i="1"/>
  <c r="D39" i="1"/>
  <c r="D40" i="1" s="1"/>
  <c r="G3" i="1"/>
  <c r="D3" i="1" s="1"/>
  <c r="D114" i="1"/>
  <c r="B76" i="1"/>
  <c r="B77" i="1" s="1"/>
  <c r="E114" i="1"/>
  <c r="E40" i="1"/>
  <c r="E41" i="1"/>
  <c r="D78" i="1"/>
  <c r="C117" i="1"/>
  <c r="C116" i="1"/>
  <c r="C115" i="1"/>
  <c r="C78" i="1"/>
  <c r="H2" i="1"/>
  <c r="G2" i="1" s="1"/>
  <c r="D2" i="1" s="1"/>
  <c r="E78" i="1"/>
  <c r="D117" i="1"/>
  <c r="D116" i="1"/>
  <c r="D115" i="1"/>
  <c r="H4" i="1"/>
  <c r="G4" i="1" s="1"/>
  <c r="D4" i="1" s="1"/>
  <c r="D41" i="1"/>
  <c r="B116" i="1"/>
  <c r="B117" i="1" s="1"/>
  <c r="B115" i="1"/>
  <c r="C41" i="1"/>
  <c r="C40" i="1"/>
  <c r="B78" i="1"/>
  <c r="E117" i="1"/>
  <c r="E116" i="1"/>
  <c r="E115" i="1"/>
  <c r="D76" i="1"/>
  <c r="C114" i="1"/>
  <c r="C76" i="1"/>
  <c r="C77" i="1" s="1"/>
  <c r="E76" i="1"/>
  <c r="H5" i="1"/>
  <c r="G5" i="1" s="1"/>
  <c r="D5" i="1" s="1"/>
  <c r="E79" i="1" l="1"/>
  <c r="D79" i="1"/>
  <c r="B79" i="1"/>
  <c r="E77" i="1"/>
  <c r="C79" i="1"/>
  <c r="D7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Информация по родажам за 31 день.
</t>
        </r>
      </text>
    </comment>
    <comment ref="B78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Фактический прогноз по Сим-Картам</t>
        </r>
      </text>
    </comment>
    <comment ref="C78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Фактический прогноз по Устройствам</t>
        </r>
      </text>
    </comment>
    <comment ref="D78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Фактический прогноз по Услугам</t>
        </r>
      </text>
    </comment>
    <comment ref="E78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Фактический прогноз по Аксессуарам</t>
        </r>
      </text>
    </comment>
    <comment ref="B79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Процентный прогноз по Сим-Картам</t>
        </r>
      </text>
    </comment>
    <comment ref="C79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Процентный прогноз по Устройствам</t>
        </r>
      </text>
    </comment>
    <comment ref="D79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Процентный прогноз по Услугам</t>
        </r>
      </text>
    </comment>
    <comment ref="E79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 xml:space="preserve">Процентный прогноз по Аксессуарам
</t>
        </r>
      </text>
    </comment>
  </commentList>
</comments>
</file>

<file path=xl/sharedStrings.xml><?xml version="1.0" encoding="utf-8"?>
<sst xmlns="http://schemas.openxmlformats.org/spreadsheetml/2006/main" count="105" uniqueCount="51">
  <si>
    <t>Планы ТТ</t>
  </si>
  <si>
    <t>План/день</t>
  </si>
  <si>
    <t>П/д</t>
  </si>
  <si>
    <t>До плана</t>
  </si>
  <si>
    <t>День</t>
  </si>
  <si>
    <t>кол-во д</t>
  </si>
  <si>
    <t>Сим-карты</t>
  </si>
  <si>
    <t>Устройства</t>
  </si>
  <si>
    <t>Услуги</t>
  </si>
  <si>
    <t>Аксессуары</t>
  </si>
  <si>
    <t>Акссесуары</t>
  </si>
  <si>
    <t>Торговая точка</t>
  </si>
  <si>
    <t>Продано</t>
  </si>
  <si>
    <t>Выполнение %</t>
  </si>
  <si>
    <t>Прогноз</t>
  </si>
  <si>
    <t>План</t>
  </si>
  <si>
    <t>Прогноз%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</si>
  <si>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</si>
  <si>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</si>
  <si>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</si>
  <si>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</si>
  <si>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</si>
  <si>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</si>
  <si>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</si>
  <si>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</si>
  <si>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</si>
  <si>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</si>
  <si>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</si>
  <si>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</si>
  <si>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</si>
  <si>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</si>
  <si>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</si>
  <si>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</si>
  <si>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</si>
  <si>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</si>
  <si>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</si>
  <si>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</si>
  <si>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</si>
  <si>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</si>
  <si>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</si>
  <si>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</si>
  <si>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</si>
  <si>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</si>
  <si>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</si>
  <si>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</si>
  <si>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</si>
  <si>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</si>
  <si>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</si>
  <si>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Информация по родажам за 31 день.</t>
  </si>
  <si>
    <t>&lt;=== Прогноз возможных продаж в шт.</t>
  </si>
  <si>
    <t>&lt;=== Прогноз возможных продаж в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</si>
</sst>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#,##0.00\ &quot;₽&quot;"/>
    <numFmt numFmtId="166" formatCode="#,##0\ &quot;₽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9C0006"/>
      <name val="Calibri"/>
      <family val="2"/>
      <charset val="204"/>
      <scheme val="minor"/>
    </font>
    <font>
      <b/>
      <sz val="11"/>
      <color rgb="FF9C6500"/>
      <name val="Calibri"/>
      <family val="2"/>
      <charset val="204"/>
      <scheme val="minor"/>
    </font>
    <font>
      <b/>
      <i/>
      <sz val="11"/>
      <color rgb="FF9C6500"/>
      <name val="Calibri"/>
      <family val="2"/>
      <charset val="204"/>
      <scheme val="minor"/>
    </font>
    <font>
      <b/>
      <i/>
      <sz val="11"/>
      <color rgb="FF006100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thin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thin">
        <color rgb="FF3F3F3F"/>
      </bottom>
      <diagonal/>
    </border>
    <border>
      <left style="medium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medium">
        <color rgb="FF3F3F3F"/>
      </right>
      <top style="thin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medium">
        <color rgb="FF3F3F3F"/>
      </bottom>
      <diagonal/>
    </border>
    <border>
      <left/>
      <right style="thin">
        <color rgb="FF3F3F3F"/>
      </right>
      <top style="medium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medium">
        <color rgb="FF3F3F3F"/>
      </bottom>
      <diagonal/>
    </border>
    <border>
      <left/>
      <right style="medium">
        <color rgb="FF3F3F3F"/>
      </right>
      <top style="thin">
        <color rgb="FF3F3F3F"/>
      </top>
      <bottom style="medium">
        <color rgb="FF3F3F3F"/>
      </bottom>
      <diagonal/>
    </border>
    <border>
      <left style="thin">
        <color rgb="FF3F3F3F"/>
      </left>
      <right/>
      <top style="medium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1" applyNumberFormat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</cellStyleXfs>
  <cellXfs count="67">
    <xf numFmtId="0" fontId="0" fillId="0" borderId="0" xfId="0"/>
    <xf numFmtId="0" fontId="9" fillId="3" borderId="2" xfId="3" applyFont="1" applyBorder="1" applyAlignment="1">
      <alignment horizontal="center" vertical="center"/>
    </xf>
    <xf numFmtId="164" fontId="10" fillId="4" borderId="2" xfId="4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5" borderId="3" xfId="5" applyFont="1" applyBorder="1" applyAlignment="1">
      <alignment horizontal="center" vertical="center"/>
    </xf>
    <xf numFmtId="0" fontId="11" fillId="4" borderId="4" xfId="4" applyFont="1" applyBorder="1" applyAlignment="1">
      <alignment horizontal="center" vertical="center"/>
    </xf>
    <xf numFmtId="0" fontId="7" fillId="5" borderId="5" xfId="5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7" fillId="5" borderId="7" xfId="5" applyFont="1" applyBorder="1" applyAlignment="1">
      <alignment horizontal="center" vertical="center"/>
    </xf>
    <xf numFmtId="0" fontId="11" fillId="4" borderId="8" xfId="4" applyFont="1" applyBorder="1" applyAlignment="1">
      <alignment horizontal="center" vertical="center"/>
    </xf>
    <xf numFmtId="0" fontId="7" fillId="5" borderId="9" xfId="5" applyFont="1" applyBorder="1" applyAlignment="1">
      <alignment horizontal="center" vertical="center"/>
    </xf>
    <xf numFmtId="165" fontId="13" fillId="2" borderId="12" xfId="2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7" fillId="5" borderId="13" xfId="5" applyFont="1" applyBorder="1" applyAlignment="1">
      <alignment horizontal="center" vertical="center"/>
    </xf>
    <xf numFmtId="165" fontId="13" fillId="2" borderId="14" xfId="2" applyNumberFormat="1" applyFont="1" applyBorder="1" applyAlignment="1">
      <alignment horizontal="center" vertical="center"/>
    </xf>
    <xf numFmtId="0" fontId="7" fillId="5" borderId="15" xfId="5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5" borderId="17" xfId="5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7" fillId="5" borderId="18" xfId="5" applyFont="1" applyBorder="1" applyAlignment="1">
      <alignment horizontal="center" vertical="center"/>
    </xf>
    <xf numFmtId="1" fontId="2" fillId="6" borderId="19" xfId="6" applyNumberFormat="1" applyBorder="1" applyAlignment="1">
      <alignment horizontal="center" vertical="center"/>
    </xf>
    <xf numFmtId="1" fontId="2" fillId="6" borderId="20" xfId="6" applyNumberFormat="1" applyBorder="1" applyAlignment="1">
      <alignment horizontal="center" vertical="center"/>
    </xf>
    <xf numFmtId="166" fontId="2" fillId="7" borderId="20" xfId="7" applyNumberFormat="1" applyBorder="1" applyAlignment="1">
      <alignment horizontal="center" vertical="center"/>
    </xf>
    <xf numFmtId="166" fontId="2" fillId="7" borderId="21" xfId="7" applyNumberFormat="1" applyBorder="1" applyAlignment="1">
      <alignment horizontal="center" vertical="center"/>
    </xf>
    <xf numFmtId="49" fontId="7" fillId="5" borderId="22" xfId="5" applyNumberFormat="1" applyFont="1" applyBorder="1" applyAlignment="1">
      <alignment horizontal="center" vertical="center"/>
    </xf>
    <xf numFmtId="9" fontId="2" fillId="6" borderId="23" xfId="6" applyNumberFormat="1" applyBorder="1" applyAlignment="1">
      <alignment horizontal="center" vertical="center"/>
    </xf>
    <xf numFmtId="9" fontId="2" fillId="6" borderId="1" xfId="6" applyNumberFormat="1" applyBorder="1" applyAlignment="1">
      <alignment horizontal="center" vertical="center"/>
    </xf>
    <xf numFmtId="9" fontId="2" fillId="7" borderId="1" xfId="7" applyNumberFormat="1" applyBorder="1" applyAlignment="1">
      <alignment horizontal="center" vertical="center"/>
    </xf>
    <xf numFmtId="9" fontId="2" fillId="7" borderId="24" xfId="7" applyNumberFormat="1" applyBorder="1" applyAlignment="1">
      <alignment horizontal="center" vertical="center"/>
    </xf>
    <xf numFmtId="49" fontId="7" fillId="5" borderId="25" xfId="5" applyNumberFormat="1" applyFont="1" applyBorder="1" applyAlignment="1">
      <alignment horizontal="center" vertical="center"/>
    </xf>
    <xf numFmtId="1" fontId="2" fillId="6" borderId="26" xfId="6" applyNumberFormat="1" applyBorder="1" applyAlignment="1">
      <alignment horizontal="center" vertical="center"/>
    </xf>
    <xf numFmtId="1" fontId="2" fillId="6" borderId="27" xfId="6" applyNumberFormat="1" applyBorder="1" applyAlignment="1">
      <alignment horizontal="center" vertical="center"/>
    </xf>
    <xf numFmtId="166" fontId="2" fillId="7" borderId="27" xfId="7" applyNumberFormat="1" applyBorder="1" applyAlignment="1">
      <alignment horizontal="center" vertical="center"/>
    </xf>
    <xf numFmtId="166" fontId="2" fillId="7" borderId="28" xfId="7" applyNumberFormat="1" applyBorder="1" applyAlignment="1">
      <alignment horizontal="center" vertical="center"/>
    </xf>
    <xf numFmtId="0" fontId="2" fillId="0" borderId="0" xfId="0" applyFont="1"/>
    <xf numFmtId="9" fontId="2" fillId="0" borderId="0" xfId="0" applyNumberFormat="1" applyFont="1" applyAlignment="1">
      <alignment horizontal="center" vertical="center"/>
    </xf>
    <xf numFmtId="49" fontId="7" fillId="5" borderId="18" xfId="5" applyNumberFormat="1" applyFont="1" applyBorder="1" applyAlignment="1">
      <alignment horizontal="center" vertical="center"/>
    </xf>
    <xf numFmtId="1" fontId="2" fillId="6" borderId="29" xfId="6" applyNumberFormat="1" applyBorder="1" applyAlignment="1">
      <alignment horizontal="center" vertical="center"/>
    </xf>
    <xf numFmtId="1" fontId="2" fillId="6" borderId="30" xfId="6" applyNumberFormat="1" applyBorder="1" applyAlignment="1">
      <alignment horizontal="center" vertical="center"/>
    </xf>
    <xf numFmtId="1" fontId="2" fillId="6" borderId="1" xfId="6" applyNumberFormat="1" applyBorder="1" applyAlignment="1">
      <alignment horizontal="center" vertical="center"/>
    </xf>
    <xf numFmtId="166" fontId="2" fillId="7" borderId="1" xfId="7" applyNumberFormat="1" applyBorder="1" applyAlignment="1">
      <alignment horizontal="center" vertical="center"/>
    </xf>
    <xf numFmtId="166" fontId="2" fillId="7" borderId="24" xfId="7" applyNumberFormat="1" applyBorder="1" applyAlignment="1">
      <alignment horizontal="center" vertical="center"/>
    </xf>
    <xf numFmtId="166" fontId="2" fillId="7" borderId="30" xfId="7" applyNumberFormat="1" applyBorder="1" applyAlignment="1">
      <alignment horizontal="center" vertical="center"/>
    </xf>
    <xf numFmtId="9" fontId="2" fillId="6" borderId="26" xfId="6" applyNumberFormat="1" applyBorder="1" applyAlignment="1">
      <alignment horizontal="center" vertical="center"/>
    </xf>
    <xf numFmtId="9" fontId="2" fillId="6" borderId="31" xfId="6" applyNumberFormat="1" applyBorder="1" applyAlignment="1">
      <alignment horizontal="center" vertical="center"/>
    </xf>
    <xf numFmtId="9" fontId="2" fillId="7" borderId="31" xfId="1" applyFont="1" applyFill="1" applyBorder="1" applyAlignment="1">
      <alignment horizontal="center" vertical="center"/>
    </xf>
    <xf numFmtId="10" fontId="2" fillId="7" borderId="32" xfId="7" applyNumberForma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0" fillId="4" borderId="29" xfId="4" applyFont="1" applyBorder="1" applyAlignment="1">
      <alignment horizontal="center" vertical="center"/>
    </xf>
    <xf numFmtId="0" fontId="10" fillId="4" borderId="20" xfId="4" applyFont="1" applyBorder="1" applyAlignment="1">
      <alignment horizontal="center" vertical="center"/>
    </xf>
    <xf numFmtId="165" fontId="13" fillId="2" borderId="33" xfId="2" applyNumberFormat="1" applyFont="1" applyBorder="1" applyAlignment="1">
      <alignment horizontal="center" vertical="center"/>
    </xf>
    <xf numFmtId="165" fontId="13" fillId="2" borderId="21" xfId="2" applyNumberFormat="1" applyFont="1" applyBorder="1" applyAlignment="1">
      <alignment horizontal="center" vertical="center"/>
    </xf>
    <xf numFmtId="1" fontId="10" fillId="4" borderId="30" xfId="4" applyNumberFormat="1" applyFont="1" applyBorder="1" applyAlignment="1">
      <alignment horizontal="center" vertical="center"/>
    </xf>
    <xf numFmtId="1" fontId="10" fillId="4" borderId="1" xfId="4" applyNumberFormat="1" applyFont="1" applyBorder="1" applyAlignment="1">
      <alignment horizontal="center" vertical="center"/>
    </xf>
    <xf numFmtId="165" fontId="13" fillId="2" borderId="34" xfId="2" applyNumberFormat="1" applyFont="1" applyBorder="1" applyAlignment="1">
      <alignment horizontal="center" vertical="center"/>
    </xf>
    <xf numFmtId="165" fontId="13" fillId="2" borderId="24" xfId="2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3" borderId="2" xfId="3" applyFont="1" applyBorder="1" applyAlignment="1">
      <alignment horizontal="center" vertical="center"/>
    </xf>
    <xf numFmtId="1" fontId="12" fillId="2" borderId="5" xfId="2" applyNumberFormat="1" applyFont="1" applyBorder="1" applyAlignment="1">
      <alignment horizontal="center" vertical="center"/>
    </xf>
    <xf numFmtId="1" fontId="12" fillId="2" borderId="6" xfId="2" applyNumberFormat="1" applyFont="1" applyBorder="1" applyAlignment="1">
      <alignment horizontal="center" vertical="center"/>
    </xf>
    <xf numFmtId="1" fontId="12" fillId="2" borderId="10" xfId="2" applyNumberFormat="1" applyFont="1" applyBorder="1" applyAlignment="1">
      <alignment horizontal="center" vertical="center"/>
    </xf>
    <xf numFmtId="1" fontId="12" fillId="2" borderId="11" xfId="2" applyNumberFormat="1" applyFont="1" applyBorder="1" applyAlignment="1">
      <alignment horizontal="center" vertical="center"/>
    </xf>
    <xf numFmtId="165" fontId="12" fillId="2" borderId="10" xfId="2" applyNumberFormat="1" applyFont="1" applyBorder="1" applyAlignment="1">
      <alignment horizontal="center" vertical="center"/>
    </xf>
    <xf numFmtId="165" fontId="12" fillId="2" borderId="11" xfId="2" applyNumberFormat="1" applyFont="1" applyBorder="1" applyAlignment="1">
      <alignment horizontal="center" vertical="center"/>
    </xf>
    <xf numFmtId="165" fontId="12" fillId="2" borderId="15" xfId="2" applyNumberFormat="1" applyFont="1" applyBorder="1" applyAlignment="1">
      <alignment horizontal="center" vertical="center"/>
    </xf>
    <xf numFmtId="165" fontId="12" fillId="2" borderId="16" xfId="2" applyNumberFormat="1" applyFont="1" applyBorder="1" applyAlignment="1">
      <alignment horizontal="center" vertical="center"/>
    </xf>
    <xf numFmtId="0" fontId="8" fillId="8" borderId="0" xfId="0" applyFont="1" applyFill="1" applyAlignment="1">
      <alignment horizontal="center" vertical="center"/>
    </xf>
  </cellXfs>
  <cellStyles count="8">
    <cellStyle name="40% — акцент4 2" xfId="6" xr:uid="{00000000-0005-0000-0000-000000000000}"/>
    <cellStyle name="40% — акцент6 2" xfId="7" xr:uid="{00000000-0005-0000-0000-000001000000}"/>
    <cellStyle name="Bad" xfId="3" builtinId="27"/>
    <cellStyle name="Good" xfId="2" builtinId="26"/>
    <cellStyle name="Neutral" xfId="4" builtinId="28"/>
    <cellStyle name="Normal" xfId="0" builtinId="0"/>
    <cellStyle name="Output" xfId="5" builtinId="21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&#1054;&#1090;&#1095;&#1077;&#1090;%20&#1058;&#1062;%20&#1052;&#1077;&#1090;&#1088;&#1086;&#1052;&#1072;&#1088;&#1082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и база"/>
      <sheetName val="Изменить связи"/>
      <sheetName val="Приход-расход"/>
      <sheetName val="Продажи (beta)"/>
      <sheetName val="Служебные операции"/>
      <sheetName val="Прайс лист"/>
      <sheetName val="Данные"/>
      <sheetName val="График работы"/>
      <sheetName val="01"/>
      <sheetName val="02"/>
      <sheetName val="03"/>
      <sheetName val="04"/>
      <sheetName val="05"/>
      <sheetName val="06"/>
      <sheetName val="07"/>
      <sheetName val="08"/>
      <sheetName val="09"/>
      <sheetName val="11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AH7">
            <v>23</v>
          </cell>
        </row>
        <row r="11">
          <cell r="AH11">
            <v>8</v>
          </cell>
        </row>
        <row r="40">
          <cell r="A40" t="str">
            <v>Голубев А.В</v>
          </cell>
        </row>
        <row r="41">
          <cell r="A41" t="str">
            <v>Голубев В.Б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7"/>
  <sheetViews>
    <sheetView tabSelected="1" topLeftCell="A8" workbookViewId="0">
      <selection activeCell="B40" sqref="B40"/>
    </sheetView>
  </sheetViews>
  <sheetFormatPr defaultRowHeight="15" x14ac:dyDescent="0.25"/>
  <cols>
    <col min="1" max="1" width="15" bestFit="1" customWidth="1"/>
    <col min="2" max="2" width="11.140625" bestFit="1" customWidth="1"/>
    <col min="3" max="3" width="11.7109375" bestFit="1" customWidth="1"/>
    <col min="4" max="4" width="9.5703125" bestFit="1" customWidth="1"/>
    <col min="5" max="5" width="11.7109375" bestFit="1" customWidth="1"/>
    <col min="6" max="6" width="37" bestFit="1" customWidth="1"/>
    <col min="8" max="8" width="9.5703125" bestFit="1" customWidth="1"/>
  </cols>
  <sheetData>
    <row r="1" spans="1:10" ht="15.75" thickBot="1" x14ac:dyDescent="0.3">
      <c r="A1" s="1" t="s">
        <v>0</v>
      </c>
      <c r="B1" s="2">
        <f ca="1">NOW()</f>
        <v>43797.526080439813</v>
      </c>
      <c r="C1" s="57" t="s">
        <v>1</v>
      </c>
      <c r="D1" s="57"/>
      <c r="E1" s="57"/>
      <c r="F1" s="3"/>
      <c r="G1" s="3" t="s">
        <v>2</v>
      </c>
      <c r="H1" s="3" t="s">
        <v>3</v>
      </c>
      <c r="I1" s="3" t="s">
        <v>4</v>
      </c>
      <c r="J1" s="3" t="s">
        <v>5</v>
      </c>
    </row>
    <row r="2" spans="1:10" x14ac:dyDescent="0.25">
      <c r="A2" s="4" t="s">
        <v>6</v>
      </c>
      <c r="B2" s="5">
        <v>120</v>
      </c>
      <c r="C2" s="6" t="s">
        <v>6</v>
      </c>
      <c r="D2" s="58">
        <f ca="1">G2</f>
        <v>2.3333333333333335</v>
      </c>
      <c r="E2" s="59"/>
      <c r="F2" s="3"/>
      <c r="G2" s="7">
        <f ca="1">IF((H2/IF(I2&lt;=J2,J2-I2+1,1))&lt;1,1,H2/IF(I2&lt;=J2,J2-I2+1,1))</f>
        <v>2.3333333333333335</v>
      </c>
      <c r="H2" s="3">
        <f>IF((B2-B39) &gt; 0, B2-B39, 0)</f>
        <v>7</v>
      </c>
      <c r="I2" s="3">
        <f ca="1">DAY(NOW())</f>
        <v>28</v>
      </c>
      <c r="J2" s="3">
        <f ca="1">DAY(EOMONTH(NOW(),0))</f>
        <v>30</v>
      </c>
    </row>
    <row r="3" spans="1:10" x14ac:dyDescent="0.25">
      <c r="A3" s="8" t="s">
        <v>7</v>
      </c>
      <c r="B3" s="9">
        <v>10</v>
      </c>
      <c r="C3" s="10" t="s">
        <v>7</v>
      </c>
      <c r="D3" s="60">
        <f ca="1">G3</f>
        <v>1</v>
      </c>
      <c r="E3" s="61"/>
      <c r="F3" s="3"/>
      <c r="G3" s="7">
        <f ca="1">IF((H3/IF(I3&lt;=J3,J3-I3+1,1))&lt;1,1,H3/IF(I3&lt;=J3,J3-I3+1,1))</f>
        <v>1</v>
      </c>
      <c r="H3" s="3">
        <f>IF((B3-C39) &gt; 0, B3-C39, 0)</f>
        <v>0</v>
      </c>
      <c r="I3" s="3">
        <f t="shared" ref="I3:I5" ca="1" si="0">DAY(NOW())</f>
        <v>28</v>
      </c>
      <c r="J3" s="3">
        <f t="shared" ref="J3:J5" ca="1" si="1">DAY(EOMONTH(NOW(),0))</f>
        <v>30</v>
      </c>
    </row>
    <row r="4" spans="1:10" x14ac:dyDescent="0.25">
      <c r="A4" s="8" t="s">
        <v>8</v>
      </c>
      <c r="B4" s="11">
        <v>3500</v>
      </c>
      <c r="C4" s="10" t="s">
        <v>8</v>
      </c>
      <c r="D4" s="62">
        <f ca="1">G4</f>
        <v>1</v>
      </c>
      <c r="E4" s="63"/>
      <c r="F4" s="3"/>
      <c r="G4" s="7">
        <f ca="1">IF((H4/IF(I4&lt;=J4,J4-I4+1,1))&lt;1,1,H4/IF(I4&lt;=J4,J4-I4+1,1))</f>
        <v>1</v>
      </c>
      <c r="H4" s="12">
        <f>IF((B4-D39) &gt; 0, B4-D39, 0)</f>
        <v>0</v>
      </c>
      <c r="I4" s="3">
        <f ca="1">DAY(NOW())</f>
        <v>28</v>
      </c>
      <c r="J4" s="3">
        <f t="shared" ca="1" si="1"/>
        <v>30</v>
      </c>
    </row>
    <row r="5" spans="1:10" ht="15.75" thickBot="1" x14ac:dyDescent="0.3">
      <c r="A5" s="13" t="s">
        <v>9</v>
      </c>
      <c r="B5" s="14">
        <v>4500</v>
      </c>
      <c r="C5" s="15" t="s">
        <v>10</v>
      </c>
      <c r="D5" s="64">
        <f ca="1">G5</f>
        <v>1</v>
      </c>
      <c r="E5" s="65"/>
      <c r="F5" s="3"/>
      <c r="G5" s="7">
        <f ca="1">IF((H5/IF(I5&lt;=J5,J5-I5+1,1))&lt;1,1,H5/IF(I5&lt;=J5,J5-I5+1,1))</f>
        <v>1</v>
      </c>
      <c r="H5" s="12">
        <f>IF((B5-E39) &gt; 0, B5-E39, 0)</f>
        <v>0</v>
      </c>
      <c r="I5" s="3">
        <f t="shared" ca="1" si="0"/>
        <v>28</v>
      </c>
      <c r="J5" s="3">
        <f t="shared" ca="1" si="1"/>
        <v>30</v>
      </c>
    </row>
    <row r="6" spans="1:10" ht="15.75" thickBot="1" x14ac:dyDescent="0.3">
      <c r="A6" s="16"/>
      <c r="B6" s="16"/>
      <c r="C6" s="16"/>
      <c r="D6" s="16"/>
      <c r="E6" s="16"/>
      <c r="F6" s="3"/>
      <c r="G6" s="3"/>
      <c r="H6" s="3"/>
      <c r="I6" s="3"/>
      <c r="J6" s="3"/>
    </row>
    <row r="7" spans="1:10" ht="15.75" thickBot="1" x14ac:dyDescent="0.3">
      <c r="A7" s="17" t="s">
        <v>11</v>
      </c>
      <c r="B7" s="17" t="s">
        <v>6</v>
      </c>
      <c r="C7" s="17" t="s">
        <v>7</v>
      </c>
      <c r="D7" s="17" t="s">
        <v>8</v>
      </c>
      <c r="E7" s="17" t="s">
        <v>9</v>
      </c>
      <c r="F7" s="3"/>
      <c r="G7" s="3"/>
      <c r="H7" s="3"/>
      <c r="I7" s="3"/>
      <c r="J7" s="3"/>
    </row>
    <row r="8" spans="1:10" x14ac:dyDescent="0.25">
      <c r="A8" s="18">
        <v>1</v>
      </c>
      <c r="B8" s="16">
        <v>5</v>
      </c>
      <c r="C8" s="16">
        <v>5</v>
      </c>
      <c r="D8" s="16">
        <v>300</v>
      </c>
      <c r="E8" s="16">
        <v>300</v>
      </c>
      <c r="F8" s="3" t="s">
        <v>48</v>
      </c>
      <c r="G8" s="3"/>
      <c r="H8" s="3"/>
      <c r="I8" s="3"/>
      <c r="J8" s="3"/>
    </row>
    <row r="9" spans="1:10" x14ac:dyDescent="0.25">
      <c r="A9" s="18">
        <v>2</v>
      </c>
      <c r="B9" s="16">
        <v>3</v>
      </c>
      <c r="C9" s="16">
        <v>3</v>
      </c>
      <c r="D9" s="16">
        <v>450</v>
      </c>
      <c r="E9" s="16">
        <v>450</v>
      </c>
      <c r="F9" s="3" t="s">
        <v>48</v>
      </c>
      <c r="G9" s="3"/>
      <c r="H9" s="3"/>
      <c r="I9" s="3"/>
      <c r="J9" s="3"/>
    </row>
    <row r="10" spans="1:10" x14ac:dyDescent="0.25">
      <c r="A10" s="18">
        <v>3</v>
      </c>
      <c r="B10" s="16">
        <v>2</v>
      </c>
      <c r="C10" s="16">
        <v>2</v>
      </c>
      <c r="D10" s="16">
        <v>890</v>
      </c>
      <c r="E10" s="16">
        <v>890</v>
      </c>
      <c r="F10" s="3" t="s">
        <v>48</v>
      </c>
      <c r="G10" s="3"/>
      <c r="H10" s="3"/>
      <c r="I10" s="3"/>
      <c r="J10" s="3"/>
    </row>
    <row r="11" spans="1:10" x14ac:dyDescent="0.25">
      <c r="A11" s="18">
        <v>4</v>
      </c>
      <c r="B11" s="16">
        <v>3</v>
      </c>
      <c r="C11" s="16">
        <v>3</v>
      </c>
      <c r="D11" s="16">
        <v>130</v>
      </c>
      <c r="E11" s="16">
        <v>130</v>
      </c>
      <c r="F11" s="3" t="s">
        <v>48</v>
      </c>
      <c r="G11" s="3"/>
      <c r="H11" s="3"/>
      <c r="I11" s="3"/>
      <c r="J11" s="3"/>
    </row>
    <row r="12" spans="1:10" x14ac:dyDescent="0.25">
      <c r="A12" s="18">
        <v>5</v>
      </c>
      <c r="B12" s="16">
        <v>5</v>
      </c>
      <c r="C12" s="16">
        <v>5</v>
      </c>
      <c r="D12" s="16">
        <v>420</v>
      </c>
      <c r="E12" s="16">
        <v>420</v>
      </c>
      <c r="F12" s="3" t="s">
        <v>48</v>
      </c>
      <c r="G12" s="3"/>
      <c r="H12" s="3"/>
      <c r="I12" s="3"/>
      <c r="J12" s="3"/>
    </row>
    <row r="13" spans="1:10" x14ac:dyDescent="0.25">
      <c r="A13" s="18">
        <v>6</v>
      </c>
      <c r="B13" s="16">
        <v>8</v>
      </c>
      <c r="C13" s="16">
        <v>8</v>
      </c>
      <c r="D13" s="16">
        <v>90</v>
      </c>
      <c r="E13" s="16">
        <v>90</v>
      </c>
      <c r="F13" s="3" t="s">
        <v>48</v>
      </c>
      <c r="G13" s="3"/>
      <c r="H13" s="3"/>
      <c r="I13" s="3"/>
      <c r="J13" s="3"/>
    </row>
    <row r="14" spans="1:10" x14ac:dyDescent="0.25">
      <c r="A14" s="18">
        <v>7</v>
      </c>
      <c r="B14" s="16">
        <v>2</v>
      </c>
      <c r="C14" s="16">
        <v>2</v>
      </c>
      <c r="D14" s="16">
        <v>50</v>
      </c>
      <c r="E14" s="16">
        <v>50</v>
      </c>
      <c r="F14" s="3" t="s">
        <v>48</v>
      </c>
      <c r="G14" s="3"/>
      <c r="H14" s="3"/>
      <c r="I14" s="3"/>
      <c r="J14" s="3"/>
    </row>
    <row r="15" spans="1:10" x14ac:dyDescent="0.25">
      <c r="A15" s="18">
        <v>8</v>
      </c>
      <c r="B15" s="16">
        <v>4</v>
      </c>
      <c r="C15" s="16">
        <v>4</v>
      </c>
      <c r="D15" s="16">
        <v>10</v>
      </c>
      <c r="E15" s="16">
        <v>10</v>
      </c>
      <c r="F15" s="3" t="s">
        <v>48</v>
      </c>
      <c r="G15" s="3"/>
      <c r="H15" s="3"/>
      <c r="I15" s="3"/>
      <c r="J15" s="3"/>
    </row>
    <row r="16" spans="1:10" x14ac:dyDescent="0.25">
      <c r="A16" s="18">
        <v>9</v>
      </c>
      <c r="B16" s="16">
        <v>10</v>
      </c>
      <c r="C16" s="16">
        <v>1</v>
      </c>
      <c r="D16" s="16">
        <v>400</v>
      </c>
      <c r="E16" s="16">
        <v>400</v>
      </c>
      <c r="F16" s="3" t="s">
        <v>48</v>
      </c>
      <c r="G16" s="3"/>
      <c r="H16" s="3"/>
      <c r="I16" s="3"/>
      <c r="J16" s="3"/>
    </row>
    <row r="17" spans="1:10" x14ac:dyDescent="0.25">
      <c r="A17" s="18">
        <v>10</v>
      </c>
      <c r="B17" s="16">
        <v>5</v>
      </c>
      <c r="C17" s="16">
        <v>5</v>
      </c>
      <c r="D17" s="16">
        <v>140</v>
      </c>
      <c r="E17" s="16">
        <v>0</v>
      </c>
      <c r="F17" s="3" t="s">
        <v>48</v>
      </c>
      <c r="G17" s="3"/>
      <c r="H17" s="3"/>
      <c r="I17" s="3"/>
      <c r="J17" s="3"/>
    </row>
    <row r="18" spans="1:10" x14ac:dyDescent="0.25">
      <c r="A18" s="18">
        <v>11</v>
      </c>
      <c r="B18" s="16">
        <v>1</v>
      </c>
      <c r="C18" s="16">
        <v>1</v>
      </c>
      <c r="D18" s="16">
        <v>10</v>
      </c>
      <c r="E18" s="16">
        <v>10</v>
      </c>
      <c r="F18" s="3" t="s">
        <v>48</v>
      </c>
      <c r="G18" s="3"/>
      <c r="H18" s="3"/>
      <c r="I18" s="3"/>
      <c r="J18" s="3"/>
    </row>
    <row r="19" spans="1:10" x14ac:dyDescent="0.25">
      <c r="A19" s="18">
        <v>12</v>
      </c>
      <c r="B19" s="16">
        <v>1</v>
      </c>
      <c r="C19" s="16">
        <v>1</v>
      </c>
      <c r="D19" s="16">
        <v>300</v>
      </c>
      <c r="E19" s="16">
        <v>300</v>
      </c>
      <c r="F19" s="3" t="s">
        <v>48</v>
      </c>
      <c r="G19" s="3"/>
      <c r="H19" s="3"/>
      <c r="I19" s="3"/>
      <c r="J19" s="3"/>
    </row>
    <row r="20" spans="1:10" x14ac:dyDescent="0.25">
      <c r="A20" s="18">
        <v>13</v>
      </c>
      <c r="B20" s="16">
        <v>5</v>
      </c>
      <c r="C20" s="16">
        <v>5</v>
      </c>
      <c r="D20" s="16">
        <v>450</v>
      </c>
      <c r="E20" s="16">
        <v>450</v>
      </c>
      <c r="F20" s="3" t="s">
        <v>48</v>
      </c>
      <c r="G20" s="3"/>
      <c r="H20" s="3"/>
      <c r="I20" s="3"/>
      <c r="J20" s="3"/>
    </row>
    <row r="21" spans="1:10" x14ac:dyDescent="0.25">
      <c r="A21" s="18">
        <v>14</v>
      </c>
      <c r="B21" s="16">
        <v>5</v>
      </c>
      <c r="C21" s="16">
        <v>5</v>
      </c>
      <c r="D21" s="16">
        <v>890</v>
      </c>
      <c r="E21" s="16">
        <v>0</v>
      </c>
      <c r="F21" s="3" t="s">
        <v>48</v>
      </c>
      <c r="G21" s="3"/>
      <c r="H21" s="3"/>
      <c r="I21" s="3"/>
      <c r="J21" s="3"/>
    </row>
    <row r="22" spans="1:10" x14ac:dyDescent="0.25">
      <c r="A22" s="18">
        <v>15</v>
      </c>
      <c r="B22" s="16">
        <v>3</v>
      </c>
      <c r="C22" s="16">
        <v>3</v>
      </c>
      <c r="D22" s="16">
        <v>130</v>
      </c>
      <c r="E22" s="16">
        <v>130</v>
      </c>
      <c r="F22" s="3" t="s">
        <v>48</v>
      </c>
      <c r="G22" s="3"/>
      <c r="H22" s="3"/>
      <c r="I22" s="3"/>
      <c r="J22" s="3"/>
    </row>
    <row r="23" spans="1:10" x14ac:dyDescent="0.25">
      <c r="A23" s="18">
        <v>16</v>
      </c>
      <c r="B23" s="16">
        <v>2</v>
      </c>
      <c r="C23" s="16">
        <v>2</v>
      </c>
      <c r="D23" s="16">
        <v>420</v>
      </c>
      <c r="E23" s="16">
        <v>420</v>
      </c>
      <c r="F23" s="3" t="s">
        <v>48</v>
      </c>
      <c r="G23" s="3"/>
      <c r="H23" s="3"/>
      <c r="I23" s="3"/>
      <c r="J23" s="3"/>
    </row>
    <row r="24" spans="1:10" x14ac:dyDescent="0.25">
      <c r="A24" s="18">
        <v>17</v>
      </c>
      <c r="B24" s="16">
        <v>3</v>
      </c>
      <c r="C24" s="16">
        <v>3</v>
      </c>
      <c r="D24" s="16">
        <v>90</v>
      </c>
      <c r="E24" s="16">
        <v>90</v>
      </c>
      <c r="F24" s="3" t="s">
        <v>48</v>
      </c>
      <c r="G24" s="3"/>
      <c r="H24" s="3"/>
      <c r="I24" s="3"/>
      <c r="J24" s="3"/>
    </row>
    <row r="25" spans="1:10" x14ac:dyDescent="0.25">
      <c r="A25" s="18">
        <v>18</v>
      </c>
      <c r="B25" s="16">
        <v>5</v>
      </c>
      <c r="C25" s="16">
        <v>5</v>
      </c>
      <c r="D25" s="16">
        <v>50</v>
      </c>
      <c r="E25" s="16">
        <v>50</v>
      </c>
      <c r="F25" s="3" t="s">
        <v>48</v>
      </c>
      <c r="G25" s="3"/>
      <c r="H25" s="3"/>
      <c r="I25" s="3"/>
      <c r="J25" s="3"/>
    </row>
    <row r="26" spans="1:10" x14ac:dyDescent="0.25">
      <c r="A26" s="18">
        <v>19</v>
      </c>
      <c r="B26" s="16">
        <v>8</v>
      </c>
      <c r="C26" s="16">
        <v>4</v>
      </c>
      <c r="D26" s="16">
        <v>10</v>
      </c>
      <c r="E26" s="16">
        <v>0</v>
      </c>
      <c r="F26" s="3" t="s">
        <v>48</v>
      </c>
      <c r="G26" s="3"/>
      <c r="H26" s="3"/>
      <c r="I26" s="3"/>
      <c r="J26" s="3"/>
    </row>
    <row r="27" spans="1:10" x14ac:dyDescent="0.25">
      <c r="A27" s="18">
        <v>20</v>
      </c>
      <c r="B27" s="16">
        <v>2</v>
      </c>
      <c r="C27" s="16">
        <v>2</v>
      </c>
      <c r="D27" s="16">
        <v>400</v>
      </c>
      <c r="E27" s="16">
        <v>400</v>
      </c>
      <c r="F27" s="3" t="s">
        <v>48</v>
      </c>
      <c r="G27" s="3"/>
      <c r="H27" s="3"/>
      <c r="I27" s="3"/>
      <c r="J27" s="3"/>
    </row>
    <row r="28" spans="1:10" x14ac:dyDescent="0.25">
      <c r="A28" s="18">
        <v>21</v>
      </c>
      <c r="B28" s="16">
        <v>4</v>
      </c>
      <c r="C28" s="16">
        <v>4</v>
      </c>
      <c r="D28" s="16">
        <v>140</v>
      </c>
      <c r="E28" s="16">
        <v>140</v>
      </c>
      <c r="F28" s="3" t="s">
        <v>48</v>
      </c>
      <c r="G28" s="3"/>
      <c r="H28" s="3"/>
      <c r="I28" s="3"/>
      <c r="J28" s="3"/>
    </row>
    <row r="29" spans="1:10" x14ac:dyDescent="0.25">
      <c r="A29" s="18">
        <v>22</v>
      </c>
      <c r="B29" s="16">
        <v>10</v>
      </c>
      <c r="C29" s="16">
        <v>3</v>
      </c>
      <c r="D29" s="16">
        <v>10</v>
      </c>
      <c r="E29" s="16">
        <v>0</v>
      </c>
      <c r="F29" s="3" t="s">
        <v>48</v>
      </c>
      <c r="G29" s="3"/>
      <c r="H29" s="3"/>
      <c r="I29" s="3"/>
      <c r="J29" s="3"/>
    </row>
    <row r="30" spans="1:10" x14ac:dyDescent="0.25">
      <c r="A30" s="18">
        <v>23</v>
      </c>
      <c r="B30" s="16">
        <v>5</v>
      </c>
      <c r="C30" s="16">
        <v>5</v>
      </c>
      <c r="D30" s="16">
        <v>300</v>
      </c>
      <c r="E30" s="16">
        <v>300</v>
      </c>
      <c r="F30" s="3" t="s">
        <v>48</v>
      </c>
      <c r="G30" s="3"/>
      <c r="H30" s="3"/>
      <c r="I30" s="3"/>
      <c r="J30" s="3"/>
    </row>
    <row r="31" spans="1:10" x14ac:dyDescent="0.25">
      <c r="A31" s="18">
        <v>24</v>
      </c>
      <c r="B31" s="16">
        <v>1</v>
      </c>
      <c r="C31" s="16">
        <v>1</v>
      </c>
      <c r="D31" s="16">
        <v>450</v>
      </c>
      <c r="E31" s="16">
        <v>800</v>
      </c>
      <c r="F31" s="3" t="s">
        <v>48</v>
      </c>
      <c r="G31" s="3"/>
      <c r="H31" s="3"/>
      <c r="I31" s="3"/>
      <c r="J31" s="3"/>
    </row>
    <row r="32" spans="1:10" x14ac:dyDescent="0.25">
      <c r="A32" s="18">
        <v>25</v>
      </c>
      <c r="B32" s="16">
        <v>1</v>
      </c>
      <c r="C32" s="16">
        <v>1</v>
      </c>
      <c r="D32" s="16">
        <v>890</v>
      </c>
      <c r="E32" s="16">
        <v>890</v>
      </c>
      <c r="F32" s="3" t="s">
        <v>48</v>
      </c>
      <c r="G32" s="3"/>
      <c r="H32" s="3"/>
      <c r="I32" s="3"/>
      <c r="J32" s="3"/>
    </row>
    <row r="33" spans="1:10" x14ac:dyDescent="0.25">
      <c r="A33" s="18">
        <v>26</v>
      </c>
      <c r="B33" s="16">
        <v>5</v>
      </c>
      <c r="C33" s="16">
        <v>5</v>
      </c>
      <c r="D33" s="16">
        <v>130</v>
      </c>
      <c r="E33" s="16">
        <v>130</v>
      </c>
      <c r="F33" s="3" t="s">
        <v>48</v>
      </c>
      <c r="G33" s="3"/>
      <c r="H33" s="3"/>
      <c r="I33" s="3"/>
      <c r="J33" s="3"/>
    </row>
    <row r="34" spans="1:10" x14ac:dyDescent="0.25">
      <c r="A34" s="18">
        <v>27</v>
      </c>
      <c r="B34" s="16">
        <v>5</v>
      </c>
      <c r="C34" s="16">
        <v>5</v>
      </c>
      <c r="D34" s="16">
        <v>420</v>
      </c>
      <c r="E34" s="16">
        <v>420</v>
      </c>
      <c r="F34" s="3" t="s">
        <v>48</v>
      </c>
      <c r="G34" s="3"/>
      <c r="H34" s="3"/>
      <c r="I34" s="3"/>
      <c r="J34" s="3"/>
    </row>
    <row r="35" spans="1:10" x14ac:dyDescent="0.25">
      <c r="A35" s="18">
        <v>28</v>
      </c>
      <c r="B35" s="66"/>
      <c r="C35" s="66"/>
      <c r="D35" s="66"/>
      <c r="E35" s="66"/>
      <c r="F35" s="3" t="s">
        <v>48</v>
      </c>
      <c r="G35" s="3"/>
      <c r="H35" s="3"/>
      <c r="I35" s="3"/>
      <c r="J35" s="3"/>
    </row>
    <row r="36" spans="1:10" x14ac:dyDescent="0.25">
      <c r="A36" s="18">
        <v>29</v>
      </c>
      <c r="B36" s="66"/>
      <c r="C36" s="66"/>
      <c r="D36" s="66"/>
      <c r="E36" s="66"/>
      <c r="F36" s="3" t="s">
        <v>48</v>
      </c>
      <c r="G36" s="3"/>
      <c r="H36" s="3"/>
      <c r="I36" s="3"/>
      <c r="J36" s="3"/>
    </row>
    <row r="37" spans="1:10" x14ac:dyDescent="0.25">
      <c r="A37" s="18">
        <v>30</v>
      </c>
      <c r="B37" s="66"/>
      <c r="C37" s="66"/>
      <c r="D37" s="66"/>
      <c r="E37" s="66"/>
      <c r="F37" s="3" t="s">
        <v>48</v>
      </c>
      <c r="G37" s="3"/>
      <c r="H37" s="3"/>
      <c r="I37" s="3"/>
      <c r="J37" s="3"/>
    </row>
    <row r="38" spans="1:10" ht="15.75" thickBot="1" x14ac:dyDescent="0.3">
      <c r="A38" s="18">
        <v>31</v>
      </c>
      <c r="B38" s="66"/>
      <c r="C38" s="66"/>
      <c r="D38" s="66"/>
      <c r="E38" s="66"/>
      <c r="F38" s="3" t="s">
        <v>48</v>
      </c>
      <c r="G38" s="3"/>
      <c r="H38" s="3"/>
      <c r="I38" s="3"/>
      <c r="J38" s="3"/>
    </row>
    <row r="39" spans="1:10" x14ac:dyDescent="0.25">
      <c r="A39" s="19" t="s">
        <v>12</v>
      </c>
      <c r="B39" s="20">
        <f>SUM(B8:B38)</f>
        <v>113</v>
      </c>
      <c r="C39" s="21">
        <f>SUM(C8:C38)</f>
        <v>93</v>
      </c>
      <c r="D39" s="22">
        <f>SUM(D8:D38)</f>
        <v>7970</v>
      </c>
      <c r="E39" s="23">
        <f>SUM(E8:E38)</f>
        <v>7270</v>
      </c>
      <c r="F39" s="3"/>
      <c r="G39" s="7"/>
      <c r="H39" s="3"/>
      <c r="I39" s="3"/>
      <c r="J39" s="3"/>
    </row>
    <row r="40" spans="1:10" x14ac:dyDescent="0.25">
      <c r="A40" s="24" t="s">
        <v>13</v>
      </c>
      <c r="B40" s="25">
        <f>B39/B2</f>
        <v>0.94166666666666665</v>
      </c>
      <c r="C40" s="26">
        <f>IF(C39=0,0,C39/B3)</f>
        <v>9.3000000000000007</v>
      </c>
      <c r="D40" s="27">
        <f>IF(D39=0,0,D39/B4)</f>
        <v>2.2771428571428571</v>
      </c>
      <c r="E40" s="28">
        <f>IF(E39=0,0,E39/B5)</f>
        <v>1.6155555555555556</v>
      </c>
      <c r="F40" s="3"/>
      <c r="G40" s="3"/>
      <c r="H40" s="3"/>
      <c r="I40" s="3"/>
      <c r="J40" s="3"/>
    </row>
    <row r="41" spans="1:10" ht="15.75" thickBot="1" x14ac:dyDescent="0.3">
      <c r="A41" s="29" t="s">
        <v>14</v>
      </c>
      <c r="B41" s="30">
        <f ca="1">B39/$I$2*$J$2</f>
        <v>121.07142857142857</v>
      </c>
      <c r="C41" s="31">
        <f ca="1">C39/$I$2*$J$2</f>
        <v>99.642857142857153</v>
      </c>
      <c r="D41" s="32">
        <f t="shared" ref="D41:E41" ca="1" si="2">D39/$I$2*$J$2</f>
        <v>8539.2857142857156</v>
      </c>
      <c r="E41" s="33">
        <f t="shared" ca="1" si="2"/>
        <v>7789.2857142857147</v>
      </c>
      <c r="F41" s="56" t="s">
        <v>49</v>
      </c>
      <c r="G41" s="3"/>
      <c r="H41" s="3"/>
      <c r="I41" s="3"/>
      <c r="J41" s="3"/>
    </row>
    <row r="42" spans="1:10" ht="15.75" thickBot="1" x14ac:dyDescent="0.3">
      <c r="A42" s="16"/>
      <c r="B42" s="16"/>
      <c r="C42" s="16"/>
      <c r="D42" s="16"/>
      <c r="E42" s="16"/>
      <c r="F42" s="3"/>
      <c r="G42" s="3"/>
      <c r="H42" s="3"/>
      <c r="I42" s="3"/>
      <c r="J42" s="3"/>
    </row>
    <row r="43" spans="1:10" ht="15.75" thickBot="1" x14ac:dyDescent="0.3">
      <c r="A43" s="17" t="str">
        <f>'[1]График работы'!A40</f>
        <v>Голубев А.В</v>
      </c>
      <c r="B43" s="17" t="s">
        <v>6</v>
      </c>
      <c r="C43" s="17" t="s">
        <v>7</v>
      </c>
      <c r="D43" s="17" t="s">
        <v>8</v>
      </c>
      <c r="E43" s="17" t="s">
        <v>9</v>
      </c>
      <c r="F43" s="3"/>
      <c r="G43" s="3"/>
      <c r="H43" s="3"/>
      <c r="I43" s="3"/>
      <c r="J43" s="3"/>
    </row>
    <row r="44" spans="1:10" x14ac:dyDescent="0.25">
      <c r="A44" s="18">
        <v>1</v>
      </c>
      <c r="B44" s="16">
        <v>5</v>
      </c>
      <c r="C44" s="16">
        <v>5</v>
      </c>
      <c r="D44" s="16">
        <v>300</v>
      </c>
      <c r="E44" s="16">
        <v>300</v>
      </c>
      <c r="F44" s="3"/>
      <c r="G44" s="3"/>
      <c r="H44" s="3"/>
      <c r="I44" s="3"/>
      <c r="J44" s="3"/>
    </row>
    <row r="45" spans="1:10" x14ac:dyDescent="0.25">
      <c r="A45" s="18">
        <v>2</v>
      </c>
      <c r="B45" s="16">
        <v>3</v>
      </c>
      <c r="C45" s="16">
        <v>3</v>
      </c>
      <c r="D45" s="16">
        <v>450</v>
      </c>
      <c r="E45" s="16">
        <v>450</v>
      </c>
      <c r="F45" s="3"/>
      <c r="G45" s="3"/>
      <c r="H45" s="3"/>
      <c r="I45" s="3"/>
      <c r="J45" s="3"/>
    </row>
    <row r="46" spans="1:10" x14ac:dyDescent="0.25">
      <c r="A46" s="18">
        <v>3</v>
      </c>
      <c r="B46" s="16">
        <v>2</v>
      </c>
      <c r="C46" s="16">
        <v>2</v>
      </c>
      <c r="D46" s="16">
        <v>890</v>
      </c>
      <c r="E46" s="16">
        <v>890</v>
      </c>
      <c r="F46" s="3"/>
      <c r="G46" s="3"/>
      <c r="H46" s="3"/>
      <c r="I46" s="3"/>
      <c r="J46" s="3"/>
    </row>
    <row r="47" spans="1:10" x14ac:dyDescent="0.25">
      <c r="A47" s="18">
        <v>4</v>
      </c>
      <c r="B47" s="16">
        <v>3</v>
      </c>
      <c r="C47" s="16">
        <v>3</v>
      </c>
      <c r="D47" s="16">
        <v>130</v>
      </c>
      <c r="E47" s="16">
        <v>130</v>
      </c>
      <c r="F47" s="3"/>
      <c r="G47" s="3"/>
      <c r="H47" s="3"/>
      <c r="I47" s="3"/>
      <c r="J47" s="3"/>
    </row>
    <row r="48" spans="1:10" x14ac:dyDescent="0.25">
      <c r="A48" s="18">
        <v>5</v>
      </c>
      <c r="B48" s="16">
        <v>5</v>
      </c>
      <c r="C48" s="16">
        <v>5</v>
      </c>
      <c r="D48" s="16">
        <v>420</v>
      </c>
      <c r="E48" s="16">
        <v>420</v>
      </c>
      <c r="F48" s="3"/>
      <c r="G48" s="3"/>
      <c r="H48" s="3"/>
      <c r="I48" s="3"/>
      <c r="J48" s="3"/>
    </row>
    <row r="49" spans="1:10" x14ac:dyDescent="0.25">
      <c r="A49" s="18">
        <v>6</v>
      </c>
      <c r="B49" s="16">
        <v>8</v>
      </c>
      <c r="C49" s="16">
        <v>8</v>
      </c>
      <c r="D49" s="16">
        <v>90</v>
      </c>
      <c r="E49" s="16">
        <v>90</v>
      </c>
      <c r="F49" s="3"/>
      <c r="G49" s="3"/>
      <c r="H49" s="3"/>
      <c r="I49" s="3"/>
      <c r="J49" s="3"/>
    </row>
    <row r="50" spans="1:10" x14ac:dyDescent="0.25">
      <c r="A50" s="18">
        <v>7</v>
      </c>
      <c r="B50" s="16">
        <v>2</v>
      </c>
      <c r="C50" s="16">
        <v>2</v>
      </c>
      <c r="D50" s="16">
        <v>50</v>
      </c>
      <c r="E50" s="16">
        <v>50</v>
      </c>
      <c r="F50" s="3"/>
      <c r="G50" s="3"/>
      <c r="H50" s="3"/>
      <c r="I50" s="3"/>
      <c r="J50" s="3"/>
    </row>
    <row r="51" spans="1:10" x14ac:dyDescent="0.25">
      <c r="A51" s="18">
        <v>8</v>
      </c>
      <c r="B51" s="16">
        <v>4</v>
      </c>
      <c r="C51" s="16">
        <v>4</v>
      </c>
      <c r="D51" s="16">
        <v>10</v>
      </c>
      <c r="E51" s="16">
        <v>10</v>
      </c>
      <c r="F51" s="3"/>
      <c r="G51" s="3"/>
      <c r="H51" s="3"/>
      <c r="I51" s="3"/>
      <c r="J51" s="3"/>
    </row>
    <row r="52" spans="1:10" x14ac:dyDescent="0.25">
      <c r="A52" s="18">
        <v>9</v>
      </c>
      <c r="B52" s="16">
        <v>10</v>
      </c>
      <c r="C52" s="16">
        <v>1</v>
      </c>
      <c r="D52" s="16">
        <v>400</v>
      </c>
      <c r="E52" s="16">
        <v>400</v>
      </c>
      <c r="F52" s="3"/>
      <c r="G52" s="3"/>
      <c r="H52" s="3"/>
      <c r="I52" s="3"/>
      <c r="J52" s="3"/>
    </row>
    <row r="53" spans="1:10" x14ac:dyDescent="0.25">
      <c r="A53" s="18">
        <v>10</v>
      </c>
      <c r="B53" s="16">
        <v>5</v>
      </c>
      <c r="C53" s="16">
        <v>5</v>
      </c>
      <c r="D53" s="16">
        <v>140</v>
      </c>
      <c r="E53" s="16">
        <v>0</v>
      </c>
      <c r="F53" s="3"/>
      <c r="G53" s="3"/>
      <c r="H53" s="3"/>
      <c r="I53" s="3"/>
      <c r="J53" s="3"/>
    </row>
    <row r="54" spans="1:10" x14ac:dyDescent="0.25">
      <c r="A54" s="18">
        <v>11</v>
      </c>
      <c r="B54" s="16">
        <v>1</v>
      </c>
      <c r="C54" s="16">
        <v>1</v>
      </c>
      <c r="D54" s="16">
        <v>10</v>
      </c>
      <c r="E54" s="16">
        <v>10</v>
      </c>
      <c r="F54" s="3"/>
      <c r="G54" s="3"/>
      <c r="H54" s="3"/>
      <c r="I54" s="3"/>
      <c r="J54" s="3"/>
    </row>
    <row r="55" spans="1:10" x14ac:dyDescent="0.25">
      <c r="A55" s="18">
        <v>12</v>
      </c>
      <c r="B55" s="16">
        <v>1</v>
      </c>
      <c r="C55" s="16">
        <v>1</v>
      </c>
      <c r="D55" s="16">
        <v>300</v>
      </c>
      <c r="E55" s="16">
        <v>300</v>
      </c>
      <c r="F55" s="3"/>
      <c r="G55" s="3"/>
      <c r="H55" s="3"/>
      <c r="I55" s="3"/>
      <c r="J55" s="3"/>
    </row>
    <row r="56" spans="1:10" x14ac:dyDescent="0.25">
      <c r="A56" s="18">
        <v>13</v>
      </c>
      <c r="B56" s="16">
        <v>5</v>
      </c>
      <c r="C56" s="16">
        <v>5</v>
      </c>
      <c r="D56" s="16">
        <v>450</v>
      </c>
      <c r="E56" s="16">
        <v>450</v>
      </c>
      <c r="F56" s="3"/>
      <c r="G56" s="3"/>
      <c r="H56" s="3"/>
      <c r="I56" s="3"/>
      <c r="J56" s="3"/>
    </row>
    <row r="57" spans="1:10" x14ac:dyDescent="0.25">
      <c r="A57" s="18">
        <v>14</v>
      </c>
      <c r="B57" s="16">
        <v>5</v>
      </c>
      <c r="C57" s="16">
        <v>5</v>
      </c>
      <c r="D57" s="16">
        <v>890</v>
      </c>
      <c r="E57" s="16">
        <v>0</v>
      </c>
      <c r="F57" s="3"/>
      <c r="G57" s="3"/>
      <c r="H57" s="3"/>
      <c r="I57" s="3"/>
      <c r="J57" s="3"/>
    </row>
    <row r="58" spans="1:10" x14ac:dyDescent="0.25">
      <c r="A58" s="18">
        <v>15</v>
      </c>
      <c r="B58" s="16">
        <v>3</v>
      </c>
      <c r="C58" s="16">
        <v>3</v>
      </c>
      <c r="D58" s="16">
        <v>130</v>
      </c>
      <c r="E58" s="16">
        <v>130</v>
      </c>
      <c r="F58" s="3"/>
      <c r="G58" s="3"/>
      <c r="H58" s="3"/>
      <c r="I58" s="3"/>
      <c r="J58" s="3"/>
    </row>
    <row r="59" spans="1:10" x14ac:dyDescent="0.25">
      <c r="A59" s="18">
        <v>16</v>
      </c>
      <c r="B59" s="16">
        <v>2</v>
      </c>
      <c r="C59" s="16">
        <v>2</v>
      </c>
      <c r="D59" s="16">
        <v>420</v>
      </c>
      <c r="E59" s="16">
        <v>420</v>
      </c>
      <c r="F59" s="3"/>
      <c r="G59" s="3"/>
      <c r="H59" s="3"/>
      <c r="I59" s="3"/>
      <c r="J59" s="3"/>
    </row>
    <row r="60" spans="1:10" x14ac:dyDescent="0.25">
      <c r="A60" s="18">
        <v>17</v>
      </c>
      <c r="B60" s="16">
        <v>3</v>
      </c>
      <c r="C60" s="16">
        <v>3</v>
      </c>
      <c r="D60" s="16">
        <v>90</v>
      </c>
      <c r="E60" s="16">
        <v>90</v>
      </c>
      <c r="F60" s="3"/>
      <c r="G60" s="3"/>
      <c r="H60" s="3"/>
      <c r="I60" s="3"/>
      <c r="J60" s="3"/>
    </row>
    <row r="61" spans="1:10" x14ac:dyDescent="0.25">
      <c r="A61" s="18">
        <v>18</v>
      </c>
      <c r="B61" s="16">
        <v>5</v>
      </c>
      <c r="C61" s="16">
        <v>5</v>
      </c>
      <c r="D61" s="16">
        <v>50</v>
      </c>
      <c r="E61" s="16">
        <v>50</v>
      </c>
      <c r="F61" s="3"/>
      <c r="G61" s="3"/>
      <c r="H61" s="3"/>
      <c r="I61" s="3"/>
      <c r="J61" s="3"/>
    </row>
    <row r="62" spans="1:10" x14ac:dyDescent="0.25">
      <c r="A62" s="18">
        <v>19</v>
      </c>
      <c r="B62" s="16">
        <v>8</v>
      </c>
      <c r="C62" s="16">
        <v>4</v>
      </c>
      <c r="D62" s="16">
        <v>10</v>
      </c>
      <c r="E62" s="16">
        <v>0</v>
      </c>
      <c r="F62" s="3"/>
      <c r="G62" s="3"/>
      <c r="H62" s="3"/>
      <c r="I62" s="3"/>
      <c r="J62" s="3"/>
    </row>
    <row r="63" spans="1:10" x14ac:dyDescent="0.25">
      <c r="A63" s="18">
        <v>20</v>
      </c>
      <c r="B63" s="16">
        <v>2</v>
      </c>
      <c r="C63" s="16">
        <v>2</v>
      </c>
      <c r="D63" s="16">
        <v>400</v>
      </c>
      <c r="E63" s="16">
        <v>400</v>
      </c>
      <c r="F63" s="3"/>
      <c r="G63" s="3"/>
      <c r="H63" s="3"/>
      <c r="I63" s="3"/>
      <c r="J63" s="3"/>
    </row>
    <row r="64" spans="1:10" x14ac:dyDescent="0.25">
      <c r="A64" s="18">
        <v>21</v>
      </c>
      <c r="B64" s="16">
        <v>4</v>
      </c>
      <c r="C64" s="16">
        <v>4</v>
      </c>
      <c r="D64" s="16">
        <v>140</v>
      </c>
      <c r="E64" s="16">
        <v>140</v>
      </c>
      <c r="F64" s="3"/>
      <c r="G64" s="3"/>
      <c r="H64" s="3"/>
      <c r="I64" s="3"/>
      <c r="J64" s="3"/>
    </row>
    <row r="65" spans="1:10" x14ac:dyDescent="0.25">
      <c r="A65" s="18">
        <v>22</v>
      </c>
      <c r="B65" s="16">
        <v>10</v>
      </c>
      <c r="C65" s="16">
        <v>3</v>
      </c>
      <c r="D65" s="16">
        <v>10</v>
      </c>
      <c r="E65" s="16">
        <v>0</v>
      </c>
      <c r="F65" s="3"/>
      <c r="G65" s="3"/>
      <c r="H65" s="3"/>
      <c r="I65" s="3"/>
      <c r="J65" s="3"/>
    </row>
    <row r="66" spans="1:10" x14ac:dyDescent="0.25">
      <c r="A66" s="18">
        <v>23</v>
      </c>
      <c r="B66" s="16">
        <v>5</v>
      </c>
      <c r="C66" s="16">
        <v>5</v>
      </c>
      <c r="D66" s="16">
        <v>300</v>
      </c>
      <c r="E66" s="16">
        <v>300</v>
      </c>
      <c r="F66" s="3"/>
      <c r="G66" s="3"/>
      <c r="H66" s="3"/>
      <c r="I66" s="3"/>
      <c r="J66" s="3"/>
    </row>
    <row r="67" spans="1:10" x14ac:dyDescent="0.25">
      <c r="A67" s="18">
        <v>24</v>
      </c>
      <c r="B67" s="16">
        <v>1</v>
      </c>
      <c r="C67" s="16">
        <v>1</v>
      </c>
      <c r="D67" s="16">
        <v>450</v>
      </c>
      <c r="E67" s="16">
        <v>800</v>
      </c>
      <c r="F67" s="3"/>
      <c r="G67" s="3"/>
      <c r="H67" s="3"/>
      <c r="I67" s="3"/>
      <c r="J67" s="3"/>
    </row>
    <row r="68" spans="1:10" x14ac:dyDescent="0.25">
      <c r="A68" s="18">
        <v>25</v>
      </c>
      <c r="B68" s="16">
        <v>1</v>
      </c>
      <c r="C68" s="16">
        <v>1</v>
      </c>
      <c r="D68" s="16">
        <v>890</v>
      </c>
      <c r="E68" s="16">
        <v>890</v>
      </c>
      <c r="F68" s="3"/>
      <c r="G68" s="3"/>
      <c r="H68" s="3"/>
      <c r="I68" s="3"/>
      <c r="J68" s="3"/>
    </row>
    <row r="69" spans="1:10" x14ac:dyDescent="0.25">
      <c r="A69" s="18">
        <v>26</v>
      </c>
      <c r="B69" s="16">
        <v>5</v>
      </c>
      <c r="C69" s="16">
        <v>5</v>
      </c>
      <c r="D69" s="16">
        <v>130</v>
      </c>
      <c r="E69" s="16">
        <v>130</v>
      </c>
      <c r="F69" s="3"/>
      <c r="G69" s="3"/>
      <c r="H69" s="3"/>
      <c r="I69" s="3"/>
      <c r="J69" s="3"/>
    </row>
    <row r="70" spans="1:10" x14ac:dyDescent="0.25">
      <c r="A70" s="18">
        <v>27</v>
      </c>
      <c r="B70" s="16">
        <v>5</v>
      </c>
      <c r="C70" s="16">
        <v>5</v>
      </c>
      <c r="D70" s="16">
        <v>420</v>
      </c>
      <c r="E70" s="16">
        <v>420</v>
      </c>
      <c r="F70" s="3"/>
      <c r="G70" s="3"/>
      <c r="H70" s="3"/>
      <c r="I70" s="3"/>
      <c r="J70" s="3"/>
    </row>
    <row r="71" spans="1:10" x14ac:dyDescent="0.25">
      <c r="A71" s="18">
        <v>28</v>
      </c>
      <c r="B71" s="16">
        <v>3</v>
      </c>
      <c r="C71" s="16">
        <v>3</v>
      </c>
      <c r="D71" s="16">
        <v>90</v>
      </c>
      <c r="E71" s="16">
        <v>90</v>
      </c>
      <c r="F71" s="3"/>
      <c r="G71" s="3"/>
      <c r="H71" s="3"/>
      <c r="I71" s="3"/>
      <c r="J71" s="3"/>
    </row>
    <row r="72" spans="1:10" x14ac:dyDescent="0.25">
      <c r="A72" s="18">
        <v>29</v>
      </c>
      <c r="B72" s="16">
        <v>2</v>
      </c>
      <c r="C72" s="16">
        <v>7</v>
      </c>
      <c r="D72" s="16">
        <v>50</v>
      </c>
      <c r="E72" s="16">
        <v>50</v>
      </c>
      <c r="F72" s="3"/>
      <c r="G72" s="3"/>
      <c r="H72" s="34"/>
      <c r="I72" s="3"/>
      <c r="J72" s="3"/>
    </row>
    <row r="73" spans="1:10" x14ac:dyDescent="0.25">
      <c r="A73" s="18">
        <v>30</v>
      </c>
      <c r="B73" s="16">
        <v>3</v>
      </c>
      <c r="C73" s="16">
        <v>3</v>
      </c>
      <c r="D73" s="16">
        <v>10</v>
      </c>
      <c r="E73" s="16">
        <v>10</v>
      </c>
      <c r="F73" s="3"/>
      <c r="G73" s="3"/>
      <c r="H73" s="3"/>
      <c r="I73" s="35"/>
      <c r="J73" s="3"/>
    </row>
    <row r="74" spans="1:10" ht="15.75" thickBot="1" x14ac:dyDescent="0.3">
      <c r="A74" s="18">
        <v>31</v>
      </c>
      <c r="B74" s="16">
        <v>5</v>
      </c>
      <c r="C74" s="16">
        <v>5</v>
      </c>
      <c r="D74" s="16">
        <v>400</v>
      </c>
      <c r="E74" s="16">
        <v>400</v>
      </c>
      <c r="F74" s="3"/>
      <c r="G74" s="3"/>
      <c r="H74" s="3"/>
      <c r="I74" s="3"/>
      <c r="J74" s="3"/>
    </row>
    <row r="75" spans="1:10" x14ac:dyDescent="0.25">
      <c r="A75" s="36" t="s">
        <v>12</v>
      </c>
      <c r="B75" s="37">
        <f>SUM(B44:B74)</f>
        <v>126</v>
      </c>
      <c r="C75" s="21">
        <f>SUM(C44:C74)</f>
        <v>111</v>
      </c>
      <c r="D75" s="22">
        <f>SUM(D44:D74)</f>
        <v>8520</v>
      </c>
      <c r="E75" s="23">
        <f>SUM(E44:E74)</f>
        <v>7820</v>
      </c>
      <c r="F75" s="3"/>
      <c r="G75" s="3"/>
      <c r="H75" s="3"/>
      <c r="I75" s="3"/>
      <c r="J75" s="3"/>
    </row>
    <row r="76" spans="1:10" x14ac:dyDescent="0.25">
      <c r="A76" s="24" t="s">
        <v>15</v>
      </c>
      <c r="B76" s="38">
        <f ca="1">$B$2/$J$2*'[1]График работы'!$AH$7</f>
        <v>92</v>
      </c>
      <c r="C76" s="39">
        <f ca="1">$B$3/$J$2*'[1]График работы'!$AH$7</f>
        <v>7.6666666666666661</v>
      </c>
      <c r="D76" s="40">
        <f ca="1">$B$4/$J$2*'[1]График работы'!$AH$7</f>
        <v>2683.3333333333335</v>
      </c>
      <c r="E76" s="41">
        <f ca="1">$B$5/$J$2*'[1]График работы'!$AH$7</f>
        <v>3450</v>
      </c>
      <c r="F76" s="3"/>
      <c r="G76" s="3"/>
      <c r="H76" s="3"/>
      <c r="I76" s="3"/>
      <c r="J76" s="3"/>
    </row>
    <row r="77" spans="1:10" x14ac:dyDescent="0.25">
      <c r="A77" s="24" t="s">
        <v>13</v>
      </c>
      <c r="B77" s="25">
        <f ca="1">IF(B75=0,0,B75/B76)</f>
        <v>1.3695652173913044</v>
      </c>
      <c r="C77" s="26">
        <f ca="1">IF(C75=0,0,C75/C76)</f>
        <v>14.478260869565219</v>
      </c>
      <c r="D77" s="27">
        <f ca="1">IF(D75=0,0,D75/D76)</f>
        <v>3.1751552795031053</v>
      </c>
      <c r="E77" s="28">
        <f ca="1">IF(E75=0,0,E75/E76)</f>
        <v>2.2666666666666666</v>
      </c>
      <c r="F77" s="3"/>
      <c r="G77" s="3"/>
      <c r="H77" s="3"/>
      <c r="I77" s="3"/>
      <c r="J77" s="3"/>
    </row>
    <row r="78" spans="1:10" x14ac:dyDescent="0.25">
      <c r="A78" s="24" t="s">
        <v>14</v>
      </c>
      <c r="B78" s="38">
        <f ca="1">B75/$I$2*$J$2</f>
        <v>135</v>
      </c>
      <c r="C78" s="38">
        <f ca="1">C75/$I$2*$J$2</f>
        <v>118.92857142857143</v>
      </c>
      <c r="D78" s="42">
        <f ca="1">D75/$I$2*$J$2</f>
        <v>9128.5714285714275</v>
      </c>
      <c r="E78" s="41">
        <f ca="1">E75/$I$2*$J$2</f>
        <v>8378.5714285714275</v>
      </c>
      <c r="F78" s="56" t="s">
        <v>49</v>
      </c>
      <c r="G78" s="3"/>
      <c r="H78" s="3"/>
      <c r="I78" s="3"/>
      <c r="J78" s="3"/>
    </row>
    <row r="79" spans="1:10" ht="15.75" thickBot="1" x14ac:dyDescent="0.3">
      <c r="A79" s="29" t="s">
        <v>16</v>
      </c>
      <c r="B79" s="43">
        <f ca="1">IF(B75=0,0,B78/B76)</f>
        <v>1.4673913043478262</v>
      </c>
      <c r="C79" s="44">
        <f ca="1">IF(C75=0,0,C78/C76)</f>
        <v>15.512422360248449</v>
      </c>
      <c r="D79" s="45">
        <f ca="1">IF(D75=0,0,D78/D76)</f>
        <v>3.4019520851818981</v>
      </c>
      <c r="E79" s="46">
        <f ca="1">IF(E75=0,0,E78/E76)</f>
        <v>2.4285714285714284</v>
      </c>
      <c r="F79" s="56" t="s">
        <v>50</v>
      </c>
      <c r="G79" s="3"/>
      <c r="H79" s="3"/>
      <c r="I79" s="3"/>
      <c r="J79" s="3"/>
    </row>
    <row r="80" spans="1:10" ht="15.75" thickBot="1" x14ac:dyDescent="0.3">
      <c r="A80" s="16"/>
      <c r="B80" s="16"/>
      <c r="C80" s="16"/>
      <c r="D80" s="16"/>
      <c r="E80" s="16"/>
      <c r="F80" s="3"/>
      <c r="G80" s="3"/>
      <c r="H80" s="3"/>
      <c r="I80" s="3"/>
      <c r="J80" s="3"/>
    </row>
    <row r="81" spans="1:10" ht="15.75" thickBot="1" x14ac:dyDescent="0.3">
      <c r="A81" s="17" t="str">
        <f>'[1]График работы'!A41</f>
        <v>Голубев В.Б</v>
      </c>
      <c r="B81" s="17" t="s">
        <v>6</v>
      </c>
      <c r="C81" s="17" t="s">
        <v>7</v>
      </c>
      <c r="D81" s="17" t="s">
        <v>8</v>
      </c>
      <c r="E81" s="17" t="s">
        <v>9</v>
      </c>
      <c r="F81" s="3"/>
      <c r="G81" s="3"/>
      <c r="H81" s="3"/>
      <c r="I81" s="3"/>
      <c r="J81" s="3"/>
    </row>
    <row r="82" spans="1:10" x14ac:dyDescent="0.25">
      <c r="A82" s="47" t="s">
        <v>17</v>
      </c>
      <c r="B82" s="16">
        <v>0</v>
      </c>
      <c r="C82" s="16">
        <v>0</v>
      </c>
      <c r="D82" s="16">
        <v>0</v>
      </c>
      <c r="E82" s="16">
        <v>0</v>
      </c>
      <c r="F82" s="3"/>
      <c r="G82" s="3"/>
      <c r="H82" s="3"/>
      <c r="I82" s="3"/>
      <c r="J82" s="3"/>
    </row>
    <row r="83" spans="1:10" x14ac:dyDescent="0.25">
      <c r="A83" s="47" t="s">
        <v>18</v>
      </c>
      <c r="B83" s="16">
        <v>0</v>
      </c>
      <c r="C83" s="16">
        <v>0</v>
      </c>
      <c r="D83" s="16">
        <v>0</v>
      </c>
      <c r="E83" s="16">
        <v>0</v>
      </c>
      <c r="F83" s="3"/>
      <c r="G83" s="3"/>
      <c r="H83" s="3"/>
      <c r="I83" s="3"/>
      <c r="J83" s="3"/>
    </row>
    <row r="84" spans="1:10" x14ac:dyDescent="0.25">
      <c r="A84" s="47" t="s">
        <v>19</v>
      </c>
      <c r="B84" s="16">
        <v>0</v>
      </c>
      <c r="C84" s="16">
        <v>0</v>
      </c>
      <c r="D84" s="16">
        <v>0</v>
      </c>
      <c r="E84" s="16">
        <v>0</v>
      </c>
      <c r="F84" s="3"/>
      <c r="G84" s="3"/>
      <c r="H84" s="3"/>
      <c r="I84" s="3"/>
      <c r="J84" s="3"/>
    </row>
    <row r="85" spans="1:10" x14ac:dyDescent="0.25">
      <c r="A85" s="47" t="s">
        <v>20</v>
      </c>
      <c r="B85" s="16">
        <v>0</v>
      </c>
      <c r="C85" s="16">
        <v>0</v>
      </c>
      <c r="D85" s="16">
        <v>0</v>
      </c>
      <c r="E85" s="16">
        <v>0</v>
      </c>
      <c r="F85" s="3"/>
      <c r="G85" s="3"/>
      <c r="H85" s="3"/>
      <c r="I85" s="3"/>
      <c r="J85" s="3"/>
    </row>
    <row r="86" spans="1:10" x14ac:dyDescent="0.25">
      <c r="A86" s="47" t="s">
        <v>21</v>
      </c>
      <c r="B86" s="16">
        <v>0</v>
      </c>
      <c r="C86" s="16">
        <v>0</v>
      </c>
      <c r="D86" s="16">
        <v>0</v>
      </c>
      <c r="E86" s="16">
        <v>0</v>
      </c>
      <c r="F86" s="3"/>
      <c r="G86" s="3"/>
      <c r="H86" s="3"/>
      <c r="I86" s="3"/>
      <c r="J86" s="3"/>
    </row>
    <row r="87" spans="1:10" x14ac:dyDescent="0.25">
      <c r="A87" s="47" t="s">
        <v>22</v>
      </c>
      <c r="B87" s="16">
        <v>0</v>
      </c>
      <c r="C87" s="16">
        <v>0</v>
      </c>
      <c r="D87" s="16">
        <v>0</v>
      </c>
      <c r="E87" s="16">
        <v>0</v>
      </c>
      <c r="F87" s="3"/>
      <c r="G87" s="3"/>
      <c r="H87" s="3"/>
      <c r="I87" s="3"/>
      <c r="J87" s="3"/>
    </row>
    <row r="88" spans="1:10" x14ac:dyDescent="0.25">
      <c r="A88" s="47" t="s">
        <v>23</v>
      </c>
      <c r="B88" s="16">
        <v>0</v>
      </c>
      <c r="C88" s="16">
        <v>0</v>
      </c>
      <c r="D88" s="16">
        <v>0</v>
      </c>
      <c r="E88" s="16">
        <v>0</v>
      </c>
      <c r="F88" s="3"/>
      <c r="G88" s="3"/>
      <c r="H88" s="3"/>
      <c r="I88" s="3"/>
      <c r="J88" s="3"/>
    </row>
    <row r="89" spans="1:10" x14ac:dyDescent="0.25">
      <c r="A89" s="47" t="s">
        <v>24</v>
      </c>
      <c r="B89" s="16">
        <v>0</v>
      </c>
      <c r="C89" s="16">
        <v>0</v>
      </c>
      <c r="D89" s="16">
        <v>0</v>
      </c>
      <c r="E89" s="16">
        <v>0</v>
      </c>
      <c r="F89" s="3"/>
      <c r="G89" s="3"/>
      <c r="H89" s="3"/>
      <c r="I89" s="3"/>
      <c r="J89" s="3"/>
    </row>
    <row r="90" spans="1:10" x14ac:dyDescent="0.25">
      <c r="A90" s="47" t="s">
        <v>25</v>
      </c>
      <c r="B90" s="16">
        <v>0</v>
      </c>
      <c r="C90" s="16">
        <v>0</v>
      </c>
      <c r="D90" s="16">
        <v>0</v>
      </c>
      <c r="E90" s="16">
        <v>0</v>
      </c>
      <c r="F90" s="3"/>
      <c r="G90" s="3"/>
      <c r="H90" s="3"/>
      <c r="I90" s="3"/>
      <c r="J90" s="3"/>
    </row>
    <row r="91" spans="1:10" x14ac:dyDescent="0.25">
      <c r="A91" s="47" t="s">
        <v>26</v>
      </c>
      <c r="B91" s="16">
        <v>0</v>
      </c>
      <c r="C91" s="16">
        <v>0</v>
      </c>
      <c r="D91" s="16">
        <v>0</v>
      </c>
      <c r="E91" s="16">
        <v>0</v>
      </c>
      <c r="F91" s="3"/>
      <c r="G91" s="3"/>
      <c r="H91" s="3"/>
      <c r="I91" s="3"/>
      <c r="J91" s="3"/>
    </row>
    <row r="92" spans="1:10" x14ac:dyDescent="0.25">
      <c r="A92" s="47" t="s">
        <v>27</v>
      </c>
      <c r="B92" s="16">
        <v>0</v>
      </c>
      <c r="C92" s="16">
        <v>0</v>
      </c>
      <c r="D92" s="16">
        <v>0</v>
      </c>
      <c r="E92" s="16">
        <v>0</v>
      </c>
      <c r="F92" s="3"/>
      <c r="G92" s="3"/>
      <c r="H92" s="3"/>
      <c r="I92" s="3"/>
      <c r="J92" s="3"/>
    </row>
    <row r="93" spans="1:10" x14ac:dyDescent="0.25">
      <c r="A93" s="47" t="s">
        <v>28</v>
      </c>
      <c r="B93" s="16">
        <v>0</v>
      </c>
      <c r="C93" s="16">
        <v>0</v>
      </c>
      <c r="D93" s="16">
        <v>0</v>
      </c>
      <c r="E93" s="16">
        <v>0</v>
      </c>
      <c r="F93" s="3"/>
      <c r="G93" s="3"/>
      <c r="H93" s="3"/>
      <c r="I93" s="3"/>
      <c r="J93" s="3"/>
    </row>
    <row r="94" spans="1:10" x14ac:dyDescent="0.25">
      <c r="A94" s="47" t="s">
        <v>29</v>
      </c>
      <c r="B94" s="16">
        <v>0</v>
      </c>
      <c r="C94" s="16">
        <v>0</v>
      </c>
      <c r="D94" s="16">
        <v>0</v>
      </c>
      <c r="E94" s="16">
        <v>0</v>
      </c>
      <c r="F94" s="3"/>
      <c r="G94" s="3"/>
      <c r="H94" s="3"/>
      <c r="I94" s="3"/>
      <c r="J94" s="3"/>
    </row>
    <row r="95" spans="1:10" x14ac:dyDescent="0.25">
      <c r="A95" s="47" t="s">
        <v>30</v>
      </c>
      <c r="B95" s="16">
        <v>0</v>
      </c>
      <c r="C95" s="16">
        <v>0</v>
      </c>
      <c r="D95" s="16">
        <v>0</v>
      </c>
      <c r="E95" s="16">
        <v>0</v>
      </c>
      <c r="F95" s="3"/>
      <c r="G95" s="3"/>
      <c r="H95" s="3"/>
      <c r="I95" s="3"/>
      <c r="J95" s="3"/>
    </row>
    <row r="96" spans="1:10" x14ac:dyDescent="0.25">
      <c r="A96" s="47" t="s">
        <v>31</v>
      </c>
      <c r="B96" s="16">
        <v>0</v>
      </c>
      <c r="C96" s="16">
        <v>0</v>
      </c>
      <c r="D96" s="16">
        <v>0</v>
      </c>
      <c r="E96" s="16">
        <v>0</v>
      </c>
      <c r="F96" s="3"/>
      <c r="G96" s="3"/>
      <c r="H96" s="3"/>
      <c r="I96" s="3"/>
      <c r="J96" s="3"/>
    </row>
    <row r="97" spans="1:10" x14ac:dyDescent="0.25">
      <c r="A97" s="47" t="s">
        <v>32</v>
      </c>
      <c r="B97" s="16">
        <v>0</v>
      </c>
      <c r="C97" s="16">
        <v>0</v>
      </c>
      <c r="D97" s="16">
        <v>0</v>
      </c>
      <c r="E97" s="16">
        <v>0</v>
      </c>
      <c r="F97" s="3"/>
      <c r="G97" s="3"/>
      <c r="H97" s="3"/>
      <c r="I97" s="3"/>
      <c r="J97" s="3"/>
    </row>
    <row r="98" spans="1:10" x14ac:dyDescent="0.25">
      <c r="A98" s="47" t="s">
        <v>33</v>
      </c>
      <c r="B98" s="16">
        <v>0</v>
      </c>
      <c r="C98" s="16">
        <v>0</v>
      </c>
      <c r="D98" s="16">
        <v>0</v>
      </c>
      <c r="E98" s="16">
        <v>0</v>
      </c>
      <c r="F98" s="3"/>
      <c r="G98" s="3"/>
      <c r="H98" s="3"/>
      <c r="I98" s="3"/>
      <c r="J98" s="3"/>
    </row>
    <row r="99" spans="1:10" x14ac:dyDescent="0.25">
      <c r="A99" s="47" t="s">
        <v>34</v>
      </c>
      <c r="B99" s="16">
        <v>0</v>
      </c>
      <c r="C99" s="16">
        <v>0</v>
      </c>
      <c r="D99" s="16">
        <v>0</v>
      </c>
      <c r="E99" s="16">
        <v>0</v>
      </c>
      <c r="F99" s="3"/>
      <c r="G99" s="3"/>
      <c r="H99" s="3"/>
      <c r="I99" s="3"/>
      <c r="J99" s="3"/>
    </row>
    <row r="100" spans="1:10" x14ac:dyDescent="0.25">
      <c r="A100" s="47" t="s">
        <v>35</v>
      </c>
      <c r="B100" s="16">
        <v>0</v>
      </c>
      <c r="C100" s="16">
        <v>0</v>
      </c>
      <c r="D100" s="16">
        <v>0</v>
      </c>
      <c r="E100" s="16">
        <v>0</v>
      </c>
      <c r="F100" s="3"/>
      <c r="G100" s="3"/>
      <c r="H100" s="3"/>
      <c r="I100" s="3"/>
      <c r="J100" s="3"/>
    </row>
    <row r="101" spans="1:10" x14ac:dyDescent="0.25">
      <c r="A101" s="47" t="s">
        <v>36</v>
      </c>
      <c r="B101" s="16">
        <v>0</v>
      </c>
      <c r="C101" s="16">
        <v>0</v>
      </c>
      <c r="D101" s="16">
        <v>0</v>
      </c>
      <c r="E101" s="16">
        <v>0</v>
      </c>
      <c r="F101" s="3"/>
      <c r="G101" s="3"/>
      <c r="H101" s="3"/>
      <c r="I101" s="3"/>
      <c r="J101" s="3"/>
    </row>
    <row r="102" spans="1:10" x14ac:dyDescent="0.25">
      <c r="A102" s="47" t="s">
        <v>37</v>
      </c>
      <c r="B102" s="16">
        <v>0</v>
      </c>
      <c r="C102" s="16">
        <v>0</v>
      </c>
      <c r="D102" s="16">
        <v>0</v>
      </c>
      <c r="E102" s="16">
        <v>0</v>
      </c>
      <c r="F102" s="3"/>
      <c r="G102" s="3"/>
      <c r="H102" s="3"/>
      <c r="I102" s="3"/>
      <c r="J102" s="3"/>
    </row>
    <row r="103" spans="1:10" x14ac:dyDescent="0.25">
      <c r="A103" s="47" t="s">
        <v>38</v>
      </c>
      <c r="B103" s="16">
        <v>0</v>
      </c>
      <c r="C103" s="16">
        <v>0</v>
      </c>
      <c r="D103" s="16">
        <v>0</v>
      </c>
      <c r="E103" s="16">
        <v>0</v>
      </c>
      <c r="F103" s="3"/>
      <c r="G103" s="3"/>
      <c r="H103" s="3"/>
      <c r="I103" s="3"/>
      <c r="J103" s="3"/>
    </row>
    <row r="104" spans="1:10" x14ac:dyDescent="0.25">
      <c r="A104" s="47" t="s">
        <v>39</v>
      </c>
      <c r="B104" s="16">
        <v>0</v>
      </c>
      <c r="C104" s="16">
        <v>0</v>
      </c>
      <c r="D104" s="16">
        <v>0</v>
      </c>
      <c r="E104" s="16">
        <v>0</v>
      </c>
      <c r="F104" s="3"/>
      <c r="G104" s="3"/>
      <c r="H104" s="3"/>
      <c r="I104" s="3"/>
      <c r="J104" s="3"/>
    </row>
    <row r="105" spans="1:10" x14ac:dyDescent="0.25">
      <c r="A105" s="47" t="s">
        <v>40</v>
      </c>
      <c r="B105" s="16">
        <v>0</v>
      </c>
      <c r="C105" s="16">
        <v>0</v>
      </c>
      <c r="D105" s="16">
        <v>0</v>
      </c>
      <c r="E105" s="16">
        <v>0</v>
      </c>
      <c r="F105" s="3"/>
      <c r="G105" s="3"/>
      <c r="H105" s="3"/>
      <c r="I105" s="3"/>
      <c r="J105" s="3"/>
    </row>
    <row r="106" spans="1:10" x14ac:dyDescent="0.25">
      <c r="A106" s="47" t="s">
        <v>41</v>
      </c>
      <c r="B106" s="16">
        <v>0</v>
      </c>
      <c r="C106" s="16">
        <v>0</v>
      </c>
      <c r="D106" s="16">
        <v>0</v>
      </c>
      <c r="E106" s="16">
        <v>0</v>
      </c>
      <c r="F106" s="3"/>
      <c r="G106" s="3"/>
      <c r="H106" s="3"/>
      <c r="I106" s="3"/>
      <c r="J106" s="3"/>
    </row>
    <row r="107" spans="1:10" x14ac:dyDescent="0.25">
      <c r="A107" s="47" t="s">
        <v>42</v>
      </c>
      <c r="B107" s="16">
        <v>0</v>
      </c>
      <c r="C107" s="16">
        <v>0</v>
      </c>
      <c r="D107" s="16">
        <v>0</v>
      </c>
      <c r="E107" s="16">
        <v>0</v>
      </c>
      <c r="F107" s="3"/>
      <c r="G107" s="3"/>
      <c r="H107" s="3"/>
      <c r="I107" s="3"/>
      <c r="J107" s="3"/>
    </row>
    <row r="108" spans="1:10" x14ac:dyDescent="0.25">
      <c r="A108" s="47" t="s">
        <v>43</v>
      </c>
      <c r="B108" s="16">
        <v>0</v>
      </c>
      <c r="C108" s="16">
        <v>0</v>
      </c>
      <c r="D108" s="16">
        <v>0</v>
      </c>
      <c r="E108" s="16">
        <v>0</v>
      </c>
      <c r="F108" s="3"/>
      <c r="G108" s="3"/>
      <c r="H108" s="3"/>
      <c r="I108" s="3"/>
      <c r="J108" s="3"/>
    </row>
    <row r="109" spans="1:10" x14ac:dyDescent="0.25">
      <c r="A109" s="47" t="s">
        <v>44</v>
      </c>
      <c r="B109" s="16">
        <v>0</v>
      </c>
      <c r="C109" s="16">
        <v>0</v>
      </c>
      <c r="D109" s="16">
        <v>0</v>
      </c>
      <c r="E109" s="16">
        <v>0</v>
      </c>
      <c r="F109" s="3"/>
      <c r="G109" s="3"/>
      <c r="H109" s="3"/>
      <c r="I109" s="3"/>
      <c r="J109" s="3"/>
    </row>
    <row r="110" spans="1:10" x14ac:dyDescent="0.25">
      <c r="A110" s="47" t="s">
        <v>45</v>
      </c>
      <c r="B110" s="16">
        <v>0</v>
      </c>
      <c r="C110" s="16">
        <v>0</v>
      </c>
      <c r="D110" s="16">
        <v>0</v>
      </c>
      <c r="E110" s="16">
        <v>0</v>
      </c>
      <c r="F110" s="3"/>
      <c r="G110" s="3"/>
      <c r="H110" s="3"/>
      <c r="I110" s="3"/>
      <c r="J110" s="3"/>
    </row>
    <row r="111" spans="1:10" x14ac:dyDescent="0.25">
      <c r="A111" s="47" t="s">
        <v>46</v>
      </c>
      <c r="B111" s="16">
        <v>0</v>
      </c>
      <c r="C111" s="16">
        <v>0</v>
      </c>
      <c r="D111" s="16">
        <v>0</v>
      </c>
      <c r="E111" s="16">
        <v>0</v>
      </c>
      <c r="F111" s="3"/>
      <c r="G111" s="3"/>
      <c r="H111" s="3"/>
      <c r="I111" s="3"/>
      <c r="J111" s="3"/>
    </row>
    <row r="112" spans="1:10" ht="15.75" thickBot="1" x14ac:dyDescent="0.3">
      <c r="A112" s="47" t="s">
        <v>47</v>
      </c>
      <c r="B112" s="16">
        <v>0</v>
      </c>
      <c r="C112" s="16">
        <v>0</v>
      </c>
      <c r="D112" s="16">
        <v>0</v>
      </c>
      <c r="E112" s="16">
        <v>0</v>
      </c>
      <c r="F112" s="3"/>
      <c r="G112" s="3"/>
      <c r="H112" s="3"/>
      <c r="I112" s="3"/>
      <c r="J112" s="3"/>
    </row>
    <row r="113" spans="1:10" x14ac:dyDescent="0.25">
      <c r="A113" s="36" t="s">
        <v>12</v>
      </c>
      <c r="B113" s="48">
        <f>SUM(B82:B112)</f>
        <v>0</v>
      </c>
      <c r="C113" s="49">
        <f>SUM(C82:C112)</f>
        <v>0</v>
      </c>
      <c r="D113" s="50">
        <f>SUM(D82:D112)</f>
        <v>0</v>
      </c>
      <c r="E113" s="51">
        <f>SUM(E82:E112)</f>
        <v>0</v>
      </c>
      <c r="F113" s="3"/>
      <c r="G113" s="3"/>
      <c r="H113" s="3"/>
      <c r="I113" s="3"/>
      <c r="J113" s="3"/>
    </row>
    <row r="114" spans="1:10" x14ac:dyDescent="0.25">
      <c r="A114" s="24" t="s">
        <v>15</v>
      </c>
      <c r="B114" s="52">
        <f ca="1">$B$2/$J$2*'[1]График работы'!$AH$11</f>
        <v>32</v>
      </c>
      <c r="C114" s="53">
        <f ca="1">$B$3/$J$2*'[1]График работы'!$AH$11</f>
        <v>2.6666666666666665</v>
      </c>
      <c r="D114" s="54">
        <f ca="1">$B$4/$J$2*'[1]График работы'!$AH$7</f>
        <v>2683.3333333333335</v>
      </c>
      <c r="E114" s="55">
        <f ca="1">$B$5/$J$2*'[1]График работы'!$AH$11</f>
        <v>1200</v>
      </c>
      <c r="F114" s="3"/>
      <c r="G114" s="3"/>
      <c r="H114" s="3"/>
      <c r="I114" s="3"/>
      <c r="J114" s="3"/>
    </row>
    <row r="115" spans="1:10" x14ac:dyDescent="0.25">
      <c r="A115" s="24" t="s">
        <v>13</v>
      </c>
      <c r="B115" s="25">
        <f>IF(B113=0,0,B113/B114)</f>
        <v>0</v>
      </c>
      <c r="C115" s="26">
        <f>IF(C113=0,0,C113/C114)</f>
        <v>0</v>
      </c>
      <c r="D115" s="27">
        <f>IF(D113=0,0,D113/D114)</f>
        <v>0</v>
      </c>
      <c r="E115" s="28">
        <f>IF(E113=0,0,E113/E114)</f>
        <v>0</v>
      </c>
      <c r="F115" s="3"/>
      <c r="G115" s="3"/>
      <c r="H115" s="3"/>
      <c r="I115" s="3"/>
      <c r="J115" s="3"/>
    </row>
    <row r="116" spans="1:10" x14ac:dyDescent="0.25">
      <c r="A116" s="24" t="s">
        <v>14</v>
      </c>
      <c r="B116" s="38">
        <f ca="1">B113/$I$2*$J$2</f>
        <v>0</v>
      </c>
      <c r="C116" s="38">
        <f ca="1">C113/$I$2*$J$2</f>
        <v>0</v>
      </c>
      <c r="D116" s="42">
        <f ca="1">D113/$I$2*$J$2</f>
        <v>0</v>
      </c>
      <c r="E116" s="41">
        <f ca="1">E113/$I$2*$J$2</f>
        <v>0</v>
      </c>
      <c r="F116" s="3"/>
      <c r="G116" s="3"/>
      <c r="H116" s="3"/>
      <c r="I116" s="3"/>
      <c r="J116" s="3"/>
    </row>
    <row r="117" spans="1:10" ht="15.75" thickBot="1" x14ac:dyDescent="0.3">
      <c r="A117" s="29" t="s">
        <v>16</v>
      </c>
      <c r="B117" s="43">
        <f>IF(B113=0,0,B116/B114)</f>
        <v>0</v>
      </c>
      <c r="C117" s="44">
        <f>IF(C113=0,0,C116/C114)</f>
        <v>0</v>
      </c>
      <c r="D117" s="45">
        <f>IF(D113=0,0,D116/D114)</f>
        <v>0</v>
      </c>
      <c r="E117" s="46">
        <f>IF(E113=0,0,E116/E114)</f>
        <v>0</v>
      </c>
      <c r="F117" s="3"/>
      <c r="G117" s="3"/>
      <c r="H117" s="3"/>
      <c r="I117" s="3"/>
      <c r="J117" s="3"/>
    </row>
  </sheetData>
  <mergeCells count="5">
    <mergeCell ref="C1:E1"/>
    <mergeCell ref="D2:E2"/>
    <mergeCell ref="D3:E3"/>
    <mergeCell ref="D4:E4"/>
    <mergeCell ref="D5:E5"/>
  </mergeCells>
  <pageMargins left="0.7" right="0.7" top="0.75" bottom="0.75" header="0.3" footer="0.3"/>
  <pageSetup paperSize="9" orientation="portrait" horizontalDpi="4294967295" verticalDpi="4294967295" r:id="rId1"/>
  <headerFooter>
    <oddFooter>&amp;L&amp;1#&amp;"Calibri"&amp;10 Essity Internal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2019-11-28T09:37:36Z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8d6ef0-491d-4f17-aead-12ed260929f1_Enabled">
    <vt:lpwstr>True</vt:lpwstr>
  </property>
  <property fmtid="{D5CDD505-2E9C-101B-9397-08002B2CF9AE}" pid="3" name="MSIP_Label_4c8d6ef0-491d-4f17-aead-12ed260929f1_SiteId">
    <vt:lpwstr>f101208c-39d3-4c8a-8cc7-ad896b25954f</vt:lpwstr>
  </property>
  <property fmtid="{D5CDD505-2E9C-101B-9397-08002B2CF9AE}" pid="4" name="MSIP_Label_4c8d6ef0-491d-4f17-aead-12ed260929f1_Owner">
    <vt:lpwstr>Konstantin.Evseyenko@essity.com</vt:lpwstr>
  </property>
  <property fmtid="{D5CDD505-2E9C-101B-9397-08002B2CF9AE}" pid="5" name="MSIP_Label_4c8d6ef0-491d-4f17-aead-12ed260929f1_SetDate">
    <vt:lpwstr>2019-11-28T09:29:46.4596526Z</vt:lpwstr>
  </property>
  <property fmtid="{D5CDD505-2E9C-101B-9397-08002B2CF9AE}" pid="6" name="MSIP_Label_4c8d6ef0-491d-4f17-aead-12ed260929f1_Name">
    <vt:lpwstr>Internal</vt:lpwstr>
  </property>
  <property fmtid="{D5CDD505-2E9C-101B-9397-08002B2CF9AE}" pid="7" name="MSIP_Label_4c8d6ef0-491d-4f17-aead-12ed260929f1_Application">
    <vt:lpwstr>Microsoft Azure Information Protection</vt:lpwstr>
  </property>
  <property fmtid="{D5CDD505-2E9C-101B-9397-08002B2CF9AE}" pid="8" name="MSIP_Label_4c8d6ef0-491d-4f17-aead-12ed260929f1_Extended_MSFT_Method">
    <vt:lpwstr>Automatic</vt:lpwstr>
  </property>
  <property fmtid="{D5CDD505-2E9C-101B-9397-08002B2CF9AE}" pid="9" name="Sensitivity">
    <vt:lpwstr>Internal</vt:lpwstr>
  </property>
</Properties>
</file>