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6392" windowHeight="6420" activeTab="6"/>
  </bookViews>
  <sheets>
    <sheet name="2.1.2" sheetId="1" r:id="rId1"/>
    <sheet name="2.1.3" sheetId="2" r:id="rId2"/>
    <sheet name="2.2.2" sheetId="3" r:id="rId3"/>
    <sheet name="2.2.3" sheetId="4" r:id="rId4"/>
    <sheet name="Отчет об устойчивости 2" sheetId="7" r:id="rId5"/>
    <sheet name="2.3.2" sheetId="5" r:id="rId6"/>
    <sheet name="2.3.3" sheetId="8" r:id="rId7"/>
  </sheets>
  <definedNames>
    <definedName name="solver_adj" localSheetId="5" hidden="1">'2.3.2'!$B$8:$F$8</definedName>
    <definedName name="solver_adj" localSheetId="6" hidden="1">'2.3.3'!$C$11:$D$11</definedName>
    <definedName name="solver_cvg" localSheetId="5" hidden="1">0.0001</definedName>
    <definedName name="solver_cvg" localSheetId="6" hidden="1">0.0001</definedName>
    <definedName name="solver_drv" localSheetId="5" hidden="1">2</definedName>
    <definedName name="solver_drv" localSheetId="6" hidden="1">1</definedName>
    <definedName name="solver_eng" localSheetId="5" hidden="1">2</definedName>
    <definedName name="solver_eng" localSheetId="6" hidden="1">2</definedName>
    <definedName name="solver_est" localSheetId="5" hidden="1">1</definedName>
    <definedName name="solver_est" localSheetId="6" hidden="1">1</definedName>
    <definedName name="solver_itr" localSheetId="5" hidden="1">2147483647</definedName>
    <definedName name="solver_itr" localSheetId="6" hidden="1">2147483647</definedName>
    <definedName name="solver_lhs1" localSheetId="5" hidden="1">'2.3.2'!$B$8:$F$8</definedName>
    <definedName name="solver_lhs1" localSheetId="6" hidden="1">'2.3.3'!$C$11:$D$11</definedName>
    <definedName name="solver_lhs2" localSheetId="5" hidden="1">'2.3.2'!$H$3:$H$6</definedName>
    <definedName name="solver_lhs2" localSheetId="6" hidden="1">'2.3.3'!$F$6:$F$8</definedName>
    <definedName name="solver_mip" localSheetId="5" hidden="1">2147483647</definedName>
    <definedName name="solver_mip" localSheetId="6" hidden="1">2147483647</definedName>
    <definedName name="solver_mni" localSheetId="5" hidden="1">30</definedName>
    <definedName name="solver_mni" localSheetId="6" hidden="1">30</definedName>
    <definedName name="solver_mrt" localSheetId="5" hidden="1">0.075</definedName>
    <definedName name="solver_mrt" localSheetId="6" hidden="1">0.075</definedName>
    <definedName name="solver_msl" localSheetId="5" hidden="1">2</definedName>
    <definedName name="solver_msl" localSheetId="6" hidden="1">2</definedName>
    <definedName name="solver_neg" localSheetId="5" hidden="1">1</definedName>
    <definedName name="solver_neg" localSheetId="6" hidden="1">1</definedName>
    <definedName name="solver_nod" localSheetId="5" hidden="1">2147483647</definedName>
    <definedName name="solver_nod" localSheetId="6" hidden="1">2147483647</definedName>
    <definedName name="solver_num" localSheetId="5" hidden="1">2</definedName>
    <definedName name="solver_num" localSheetId="6" hidden="1">2</definedName>
    <definedName name="solver_nwt" localSheetId="5" hidden="1">1</definedName>
    <definedName name="solver_nwt" localSheetId="6" hidden="1">1</definedName>
    <definedName name="solver_opt" localSheetId="5" hidden="1">'2.3.2'!$H$7</definedName>
    <definedName name="solver_opt" localSheetId="6" hidden="1">'2.3.3'!$F$9</definedName>
    <definedName name="solver_pre" localSheetId="5" hidden="1">0.000001</definedName>
    <definedName name="solver_pre" localSheetId="6" hidden="1">0.000001</definedName>
    <definedName name="solver_rbv" localSheetId="5" hidden="1">2</definedName>
    <definedName name="solver_rbv" localSheetId="6" hidden="1">1</definedName>
    <definedName name="solver_rel1" localSheetId="5" hidden="1">3</definedName>
    <definedName name="solver_rel1" localSheetId="6" hidden="1">1</definedName>
    <definedName name="solver_rel2" localSheetId="5" hidden="1">3</definedName>
    <definedName name="solver_rel2" localSheetId="6" hidden="1">1</definedName>
    <definedName name="solver_rhs1" localSheetId="5" hidden="1">0</definedName>
    <definedName name="solver_rhs1" localSheetId="6" hidden="1">'2.3.3'!$C$10:$D$10</definedName>
    <definedName name="solver_rhs2" localSheetId="5" hidden="1">'2.3.2'!$G$3:$G$6</definedName>
    <definedName name="solver_rhs2" localSheetId="6" hidden="1">'2.3.3'!$E$6:$E$8</definedName>
    <definedName name="solver_rlx" localSheetId="5" hidden="1">2</definedName>
    <definedName name="solver_rlx" localSheetId="6" hidden="1">2</definedName>
    <definedName name="solver_rsd" localSheetId="5" hidden="1">0</definedName>
    <definedName name="solver_rsd" localSheetId="6" hidden="1">0</definedName>
    <definedName name="solver_scl" localSheetId="5" hidden="1">2</definedName>
    <definedName name="solver_scl" localSheetId="6" hidden="1">1</definedName>
    <definedName name="solver_sho" localSheetId="5" hidden="1">2</definedName>
    <definedName name="solver_sho" localSheetId="6" hidden="1">2</definedName>
    <definedName name="solver_ssz" localSheetId="5" hidden="1">100</definedName>
    <definedName name="solver_ssz" localSheetId="6" hidden="1">100</definedName>
    <definedName name="solver_tim" localSheetId="5" hidden="1">2147483647</definedName>
    <definedName name="solver_tim" localSheetId="6" hidden="1">2147483647</definedName>
    <definedName name="solver_tol" localSheetId="5" hidden="1">0.01</definedName>
    <definedName name="solver_tol" localSheetId="6" hidden="1">0.01</definedName>
    <definedName name="solver_typ" localSheetId="5" hidden="1">2</definedName>
    <definedName name="solver_typ" localSheetId="6" hidden="1">1</definedName>
    <definedName name="solver_val" localSheetId="5" hidden="1">0</definedName>
    <definedName name="solver_val" localSheetId="6" hidden="1">0</definedName>
    <definedName name="solver_ver" localSheetId="5" hidden="1">3</definedName>
    <definedName name="solver_ver" localSheetId="6" hidden="1">3</definedName>
  </definedNames>
  <calcPr calcId="162913"/>
</workbook>
</file>

<file path=xl/calcChain.xml><?xml version="1.0" encoding="utf-8"?>
<calcChain xmlns="http://schemas.openxmlformats.org/spreadsheetml/2006/main">
  <c r="F9" i="8" l="1"/>
  <c r="F7" i="8"/>
  <c r="F8" i="8"/>
  <c r="F6" i="8"/>
  <c r="H7" i="5" l="1"/>
  <c r="H4" i="5"/>
  <c r="H5" i="5"/>
  <c r="H6" i="5"/>
  <c r="H3" i="5"/>
  <c r="B35" i="4" a="1"/>
  <c r="B35" i="4" s="1"/>
  <c r="B28" i="4" a="1"/>
  <c r="B28" i="4" s="1"/>
  <c r="B21" i="4" a="1"/>
  <c r="B21" i="4" s="1"/>
  <c r="D21" i="3" a="1"/>
  <c r="E21" i="3" s="1"/>
  <c r="D16" i="3" a="1"/>
  <c r="D16" i="3" s="1"/>
  <c r="B2" i="1"/>
  <c r="B3" i="1" s="1"/>
  <c r="D17" i="3" l="1"/>
  <c r="E39" i="4"/>
  <c r="F38" i="4"/>
  <c r="B38" i="4"/>
  <c r="C37" i="4"/>
  <c r="D36" i="4"/>
  <c r="E35" i="4"/>
  <c r="C39" i="4"/>
  <c r="D38" i="4"/>
  <c r="E37" i="4"/>
  <c r="F36" i="4"/>
  <c r="B36" i="4"/>
  <c r="C35" i="4"/>
  <c r="B42" i="4" s="1" a="1"/>
  <c r="F39" i="4"/>
  <c r="D39" i="4"/>
  <c r="B39" i="4"/>
  <c r="E38" i="4"/>
  <c r="C38" i="4"/>
  <c r="F37" i="4"/>
  <c r="D37" i="4"/>
  <c r="B37" i="4"/>
  <c r="E36" i="4"/>
  <c r="C36" i="4"/>
  <c r="F35" i="4"/>
  <c r="D35" i="4"/>
  <c r="E32" i="4"/>
  <c r="C32" i="4"/>
  <c r="F31" i="4"/>
  <c r="D31" i="4"/>
  <c r="B31" i="4"/>
  <c r="E30" i="4"/>
  <c r="C30" i="4"/>
  <c r="F29" i="4"/>
  <c r="D29" i="4"/>
  <c r="B29" i="4"/>
  <c r="E28" i="4"/>
  <c r="C28" i="4"/>
  <c r="F32" i="4"/>
  <c r="D32" i="4"/>
  <c r="B32" i="4"/>
  <c r="E31" i="4"/>
  <c r="C31" i="4"/>
  <c r="F30" i="4"/>
  <c r="D30" i="4"/>
  <c r="B30" i="4"/>
  <c r="E29" i="4"/>
  <c r="C29" i="4"/>
  <c r="F28" i="4"/>
  <c r="D28" i="4"/>
  <c r="B24" i="4"/>
  <c r="B22" i="4"/>
  <c r="B25" i="4"/>
  <c r="B23" i="4"/>
  <c r="D23" i="3"/>
  <c r="E22" i="3"/>
  <c r="F21" i="3"/>
  <c r="D21" i="3"/>
  <c r="D26" i="3" s="1" a="1"/>
  <c r="F23" i="3"/>
  <c r="E23" i="3"/>
  <c r="F22" i="3"/>
  <c r="D22" i="3"/>
  <c r="D18" i="3"/>
  <c r="B42" i="4" l="1"/>
  <c r="B46" i="4"/>
  <c r="B44" i="4"/>
  <c r="B45" i="4"/>
  <c r="B43" i="4"/>
  <c r="D26" i="3"/>
  <c r="F27" i="3"/>
  <c r="E28" i="3"/>
  <c r="E26" i="3"/>
  <c r="D27" i="3"/>
  <c r="F26" i="3"/>
  <c r="E27" i="3"/>
  <c r="D28" i="3"/>
  <c r="F28" i="3"/>
  <c r="D31" i="3" l="1" a="1"/>
  <c r="D31" i="3" l="1"/>
  <c r="D32" i="3"/>
  <c r="D33" i="3"/>
</calcChain>
</file>

<file path=xl/sharedStrings.xml><?xml version="1.0" encoding="utf-8"?>
<sst xmlns="http://schemas.openxmlformats.org/spreadsheetml/2006/main" count="91" uniqueCount="71">
  <si>
    <t>Исходная цена</t>
  </si>
  <si>
    <t>Цена после повышения на 25%</t>
  </si>
  <si>
    <t>Цена после снижения на 15%</t>
  </si>
  <si>
    <t>A</t>
  </si>
  <si>
    <t>Y</t>
  </si>
  <si>
    <r>
      <t>A</t>
    </r>
    <r>
      <rPr>
        <b/>
        <vertAlign val="superscript"/>
        <sz val="11"/>
        <color theme="1"/>
        <rFont val="Calibri"/>
        <family val="2"/>
        <charset val="204"/>
        <scheme val="minor"/>
      </rPr>
      <t>T</t>
    </r>
  </si>
  <si>
    <r>
      <t>A</t>
    </r>
    <r>
      <rPr>
        <b/>
        <vertAlign val="superscript"/>
        <sz val="11"/>
        <color theme="1"/>
        <rFont val="Calibri"/>
        <family val="2"/>
        <charset val="204"/>
        <scheme val="minor"/>
      </rPr>
      <t>T</t>
    </r>
    <r>
      <rPr>
        <b/>
        <sz val="11"/>
        <color theme="1"/>
        <rFont val="Calibri"/>
        <family val="2"/>
        <charset val="204"/>
        <scheme val="minor"/>
      </rPr>
      <t>Y</t>
    </r>
  </si>
  <si>
    <r>
      <t>A</t>
    </r>
    <r>
      <rPr>
        <b/>
        <vertAlign val="superscript"/>
        <sz val="11"/>
        <color theme="1"/>
        <rFont val="Calibri"/>
        <family val="2"/>
        <charset val="204"/>
        <scheme val="minor"/>
      </rPr>
      <t>T</t>
    </r>
    <r>
      <rPr>
        <b/>
        <sz val="11"/>
        <color theme="1"/>
        <rFont val="Calibri"/>
        <family val="2"/>
        <charset val="204"/>
        <scheme val="minor"/>
      </rPr>
      <t>A</t>
    </r>
  </si>
  <si>
    <r>
      <t>(A</t>
    </r>
    <r>
      <rPr>
        <b/>
        <vertAlign val="superscript"/>
        <sz val="11"/>
        <color theme="1"/>
        <rFont val="Calibri"/>
        <family val="2"/>
        <charset val="204"/>
        <scheme val="minor"/>
      </rPr>
      <t>T</t>
    </r>
    <r>
      <rPr>
        <b/>
        <sz val="11"/>
        <color theme="1"/>
        <rFont val="Calibri"/>
        <family val="2"/>
        <charset val="204"/>
        <scheme val="minor"/>
      </rPr>
      <t>A)</t>
    </r>
    <r>
      <rPr>
        <b/>
        <vertAlign val="superscript"/>
        <sz val="11"/>
        <color theme="1"/>
        <rFont val="Calibri"/>
        <family val="2"/>
        <charset val="204"/>
        <scheme val="minor"/>
      </rPr>
      <t>-1</t>
    </r>
  </si>
  <si>
    <t>Х</t>
  </si>
  <si>
    <t>Вариант 9</t>
  </si>
  <si>
    <t>Хлеб</t>
  </si>
  <si>
    <t>Соя</t>
  </si>
  <si>
    <t>Сушеная рыба</t>
  </si>
  <si>
    <t>Фрукты</t>
  </si>
  <si>
    <t>Молоко</t>
  </si>
  <si>
    <t>Белки</t>
  </si>
  <si>
    <t>Углеводы</t>
  </si>
  <si>
    <t>Жиры</t>
  </si>
  <si>
    <t>Витамины</t>
  </si>
  <si>
    <t>Цена</t>
  </si>
  <si>
    <t>Рацион</t>
  </si>
  <si>
    <t>Норма</t>
  </si>
  <si>
    <t>Вошло</t>
  </si>
  <si>
    <t>План</t>
  </si>
  <si>
    <t>Стоимость</t>
  </si>
  <si>
    <t>Microsoft Excel 16.0 Отчет об устойчивости</t>
  </si>
  <si>
    <t>Лист: [Лабораторная работа 24 Кузнецов Артур ЭК-04-18.xlsx]2.3.2</t>
  </si>
  <si>
    <t>Ячейки переменных</t>
  </si>
  <si>
    <t>Ячейка</t>
  </si>
  <si>
    <t>Имя</t>
  </si>
  <si>
    <t>Окончательное</t>
  </si>
  <si>
    <t>Значение</t>
  </si>
  <si>
    <t>Приведенн.</t>
  </si>
  <si>
    <t>Целевая функция</t>
  </si>
  <si>
    <t>Коэффициент</t>
  </si>
  <si>
    <t>Допустимое</t>
  </si>
  <si>
    <t>Увеличение</t>
  </si>
  <si>
    <t>Уменьшение</t>
  </si>
  <si>
    <t>Ограничения</t>
  </si>
  <si>
    <t>Тень</t>
  </si>
  <si>
    <t>Ограничение</t>
  </si>
  <si>
    <t>Правая сторона</t>
  </si>
  <si>
    <t>$B$8</t>
  </si>
  <si>
    <t>План Хлеб</t>
  </si>
  <si>
    <t>$C$8</t>
  </si>
  <si>
    <t>План Соя</t>
  </si>
  <si>
    <t>$D$8</t>
  </si>
  <si>
    <t>План Сушеная рыба</t>
  </si>
  <si>
    <t>$E$8</t>
  </si>
  <si>
    <t>План Фрукты</t>
  </si>
  <si>
    <t>$F$8</t>
  </si>
  <si>
    <t>План Молоко</t>
  </si>
  <si>
    <t>$H$3</t>
  </si>
  <si>
    <t>Белки Вошло</t>
  </si>
  <si>
    <t>$H$4</t>
  </si>
  <si>
    <t>Углеводы Вошло</t>
  </si>
  <si>
    <t>$H$5</t>
  </si>
  <si>
    <t>Жиры Вошло</t>
  </si>
  <si>
    <t>$H$6</t>
  </si>
  <si>
    <t>Витамины Вошло</t>
  </si>
  <si>
    <t>Отчет создан: 26.11.2019 19:24:30</t>
  </si>
  <si>
    <t>Номер цеха</t>
  </si>
  <si>
    <t>Время на производство шоколада, ч</t>
  </si>
  <si>
    <t>"Лунная начинка"</t>
  </si>
  <si>
    <t>"Малиновый дождик"</t>
  </si>
  <si>
    <t>Время, отведенное цехами под производство, ч/мес</t>
  </si>
  <si>
    <t>I</t>
  </si>
  <si>
    <t>II</t>
  </si>
  <si>
    <t>III</t>
  </si>
  <si>
    <t>Оптовая цена, руб./т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</si>
</sst>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vertAlign val="superscript"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indexed="18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medium">
        <color indexed="23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Border="1"/>
    <xf numFmtId="0" fontId="0" fillId="0" borderId="1" xfId="0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/>
    <xf numFmtId="0" fontId="0" fillId="0" borderId="2" xfId="0" applyBorder="1"/>
    <xf numFmtId="0" fontId="1" fillId="0" borderId="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Fill="1" applyBorder="1"/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2" borderId="1" xfId="0" applyFont="1" applyFill="1" applyBorder="1"/>
    <xf numFmtId="0" fontId="0" fillId="4" borderId="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0" borderId="0" xfId="0" applyFont="1"/>
    <xf numFmtId="0" fontId="0" fillId="0" borderId="16" xfId="0" applyFill="1" applyBorder="1" applyAlignment="1"/>
    <xf numFmtId="0" fontId="0" fillId="0" borderId="17" xfId="0" applyFill="1" applyBorder="1" applyAlignment="1"/>
    <xf numFmtId="0" fontId="5" fillId="0" borderId="14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4" fillId="0" borderId="0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0" borderId="4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A39" sqref="A39"/>
    </sheetView>
  </sheetViews>
  <sheetFormatPr defaultRowHeight="14.4" x14ac:dyDescent="0.3"/>
  <cols>
    <col min="1" max="1" width="29.5546875" customWidth="1"/>
  </cols>
  <sheetData>
    <row r="1" spans="1:2" x14ac:dyDescent="0.3">
      <c r="A1" s="1" t="s">
        <v>0</v>
      </c>
      <c r="B1" s="4">
        <v>153.41176470588235</v>
      </c>
    </row>
    <row r="2" spans="1:2" x14ac:dyDescent="0.3">
      <c r="A2" s="1" t="s">
        <v>1</v>
      </c>
      <c r="B2" s="4">
        <f>B1*1.25</f>
        <v>191.76470588235293</v>
      </c>
    </row>
    <row r="3" spans="1:2" x14ac:dyDescent="0.3">
      <c r="A3" s="1" t="s">
        <v>2</v>
      </c>
      <c r="B3" s="3">
        <f>B2*0.85</f>
        <v>162.99999999999997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"/>
  <sheetViews>
    <sheetView workbookViewId="0">
      <selection activeCell="D16" sqref="D16"/>
    </sheetView>
  </sheetViews>
  <sheetFormatPr defaultRowHeight="14.4" x14ac:dyDescent="0.3"/>
  <sheetData>
    <row r="2" spans="2:7" x14ac:dyDescent="0.3">
      <c r="B2" s="37" t="s">
        <v>10</v>
      </c>
      <c r="C2" s="37"/>
      <c r="D2" s="37"/>
      <c r="E2" s="37"/>
      <c r="F2" s="37"/>
      <c r="G2" s="37"/>
    </row>
  </sheetData>
  <mergeCells count="1">
    <mergeCell ref="B2:G2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33"/>
  <sheetViews>
    <sheetView topLeftCell="C1" workbookViewId="0">
      <selection activeCell="H28" sqref="H28"/>
    </sheetView>
  </sheetViews>
  <sheetFormatPr defaultRowHeight="14.4" x14ac:dyDescent="0.3"/>
  <sheetData>
    <row r="3" spans="3:8" x14ac:dyDescent="0.3">
      <c r="C3" s="8"/>
      <c r="D3" s="1"/>
      <c r="E3" s="1"/>
      <c r="F3" s="1"/>
      <c r="G3" s="1"/>
      <c r="H3" s="1"/>
    </row>
    <row r="4" spans="3:8" x14ac:dyDescent="0.3">
      <c r="C4" s="8"/>
      <c r="D4" s="38" t="s">
        <v>3</v>
      </c>
      <c r="E4" s="38"/>
      <c r="F4" s="38"/>
      <c r="G4" s="38"/>
      <c r="H4" s="5" t="s">
        <v>4</v>
      </c>
    </row>
    <row r="5" spans="3:8" x14ac:dyDescent="0.3">
      <c r="C5" s="8"/>
      <c r="D5" s="3">
        <v>1</v>
      </c>
      <c r="E5" s="3">
        <v>3</v>
      </c>
      <c r="F5" s="3">
        <v>4</v>
      </c>
      <c r="G5" s="1"/>
      <c r="H5" s="3">
        <v>25</v>
      </c>
    </row>
    <row r="6" spans="3:8" x14ac:dyDescent="0.3">
      <c r="C6" s="8"/>
      <c r="D6" s="3">
        <v>2</v>
      </c>
      <c r="E6" s="3">
        <v>-3</v>
      </c>
      <c r="F6" s="3">
        <v>3</v>
      </c>
      <c r="G6" s="1"/>
      <c r="H6" s="3">
        <v>7</v>
      </c>
    </row>
    <row r="7" spans="3:8" x14ac:dyDescent="0.3">
      <c r="C7" s="8"/>
      <c r="D7" s="3">
        <v>-2</v>
      </c>
      <c r="E7" s="3">
        <v>-4</v>
      </c>
      <c r="F7" s="3">
        <v>2</v>
      </c>
      <c r="G7" s="1"/>
      <c r="H7" s="3">
        <v>4</v>
      </c>
    </row>
    <row r="8" spans="3:8" x14ac:dyDescent="0.3">
      <c r="C8" s="8"/>
      <c r="D8" s="1"/>
      <c r="E8" s="1"/>
      <c r="F8" s="1"/>
      <c r="G8" s="1"/>
      <c r="H8" s="1"/>
    </row>
    <row r="10" spans="3:8" x14ac:dyDescent="0.3">
      <c r="D10" s="39" t="s">
        <v>5</v>
      </c>
      <c r="E10" s="39"/>
      <c r="F10" s="39"/>
    </row>
    <row r="11" spans="3:8" x14ac:dyDescent="0.3">
      <c r="D11" s="3">
        <v>1</v>
      </c>
      <c r="E11" s="3">
        <v>2</v>
      </c>
      <c r="F11" s="3">
        <v>-2</v>
      </c>
    </row>
    <row r="12" spans="3:8" x14ac:dyDescent="0.3">
      <c r="D12" s="3">
        <v>3</v>
      </c>
      <c r="E12" s="3">
        <v>-3</v>
      </c>
      <c r="F12" s="3">
        <v>-4</v>
      </c>
    </row>
    <row r="13" spans="3:8" x14ac:dyDescent="0.3">
      <c r="D13" s="3">
        <v>4</v>
      </c>
      <c r="E13" s="3">
        <v>3</v>
      </c>
      <c r="F13" s="3">
        <v>2</v>
      </c>
    </row>
    <row r="15" spans="3:8" x14ac:dyDescent="0.3">
      <c r="D15" s="39" t="s">
        <v>6</v>
      </c>
      <c r="E15" s="39"/>
      <c r="F15" s="39"/>
    </row>
    <row r="16" spans="3:8" x14ac:dyDescent="0.3">
      <c r="D16" s="6">
        <f t="array" ref="D16:D18">MMULT(D11:F13,H5:H7)</f>
        <v>31</v>
      </c>
    </row>
    <row r="17" spans="4:6" x14ac:dyDescent="0.3">
      <c r="D17" s="3">
        <v>38</v>
      </c>
    </row>
    <row r="18" spans="4:6" x14ac:dyDescent="0.3">
      <c r="D18" s="3">
        <v>129</v>
      </c>
    </row>
    <row r="20" spans="4:6" x14ac:dyDescent="0.3">
      <c r="D20" s="39" t="s">
        <v>7</v>
      </c>
      <c r="E20" s="39"/>
      <c r="F20" s="39"/>
    </row>
    <row r="21" spans="4:6" x14ac:dyDescent="0.3">
      <c r="D21" s="3">
        <f t="array" ref="D21:F23">MMULT(D11:F13,D5:F7)</f>
        <v>9</v>
      </c>
      <c r="E21" s="3">
        <v>5</v>
      </c>
      <c r="F21" s="3">
        <v>6</v>
      </c>
    </row>
    <row r="22" spans="4:6" x14ac:dyDescent="0.3">
      <c r="D22" s="3">
        <v>5</v>
      </c>
      <c r="E22" s="3">
        <v>34</v>
      </c>
      <c r="F22" s="3">
        <v>-5</v>
      </c>
    </row>
    <row r="23" spans="4:6" x14ac:dyDescent="0.3">
      <c r="D23" s="3">
        <v>6</v>
      </c>
      <c r="E23" s="3">
        <v>-5</v>
      </c>
      <c r="F23" s="3">
        <v>29</v>
      </c>
    </row>
    <row r="25" spans="4:6" x14ac:dyDescent="0.3">
      <c r="D25" s="39" t="s">
        <v>8</v>
      </c>
      <c r="E25" s="39"/>
      <c r="F25" s="39"/>
    </row>
    <row r="26" spans="4:6" x14ac:dyDescent="0.3">
      <c r="D26" s="3">
        <f t="array" ref="D26:F28">MINVERSE(D21:F23)</f>
        <v>0.15015624999999999</v>
      </c>
      <c r="E26" s="3">
        <v>-2.734375E-2</v>
      </c>
      <c r="F26" s="3">
        <v>-3.5781250000000001E-2</v>
      </c>
    </row>
    <row r="27" spans="4:6" x14ac:dyDescent="0.3">
      <c r="D27" s="3">
        <v>-2.734375E-2</v>
      </c>
      <c r="E27" s="3">
        <v>3.515625E-2</v>
      </c>
      <c r="F27" s="3">
        <v>1.1718750000000002E-2</v>
      </c>
    </row>
    <row r="28" spans="4:6" x14ac:dyDescent="0.3">
      <c r="D28" s="3">
        <v>-3.5781249999999994E-2</v>
      </c>
      <c r="E28" s="3">
        <v>1.1718749999999998E-2</v>
      </c>
      <c r="F28" s="3">
        <v>4.3906250000000001E-2</v>
      </c>
    </row>
    <row r="30" spans="4:6" x14ac:dyDescent="0.3">
      <c r="D30" s="5" t="s">
        <v>9</v>
      </c>
    </row>
    <row r="31" spans="4:6" x14ac:dyDescent="0.3">
      <c r="D31" s="7">
        <f t="array" ref="D31:D33">MMULT(D26:F28,D16:D18)</f>
        <v>-1.0000000000000009</v>
      </c>
    </row>
    <row r="32" spans="4:6" x14ac:dyDescent="0.3">
      <c r="D32" s="7">
        <v>2</v>
      </c>
    </row>
    <row r="33" spans="4:4" x14ac:dyDescent="0.3">
      <c r="D33" s="7">
        <v>5</v>
      </c>
    </row>
  </sheetData>
  <mergeCells count="5">
    <mergeCell ref="D4:G4"/>
    <mergeCell ref="D10:F10"/>
    <mergeCell ref="D15:F15"/>
    <mergeCell ref="D20:F20"/>
    <mergeCell ref="D25:F25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6"/>
  <sheetViews>
    <sheetView workbookViewId="0">
      <selection activeCell="B2" sqref="B2:H2"/>
    </sheetView>
  </sheetViews>
  <sheetFormatPr defaultRowHeight="14.4" x14ac:dyDescent="0.3"/>
  <sheetData>
    <row r="2" spans="2:8" x14ac:dyDescent="0.3">
      <c r="B2" s="37" t="s">
        <v>10</v>
      </c>
      <c r="C2" s="37"/>
      <c r="D2" s="37"/>
      <c r="E2" s="37"/>
      <c r="F2" s="37"/>
      <c r="G2" s="37"/>
      <c r="H2" s="37"/>
    </row>
    <row r="3" spans="2:8" x14ac:dyDescent="0.3">
      <c r="D3" s="8"/>
      <c r="E3" s="8"/>
      <c r="F3" s="8"/>
      <c r="G3" s="8"/>
      <c r="H3" s="8"/>
    </row>
    <row r="4" spans="2:8" x14ac:dyDescent="0.3">
      <c r="B4" s="38" t="s">
        <v>3</v>
      </c>
      <c r="C4" s="38"/>
      <c r="D4" s="38"/>
      <c r="E4" s="38"/>
      <c r="F4" s="38"/>
      <c r="G4" s="10"/>
      <c r="H4" s="5" t="s">
        <v>4</v>
      </c>
    </row>
    <row r="5" spans="2:8" x14ac:dyDescent="0.3">
      <c r="B5" s="3">
        <v>-1</v>
      </c>
      <c r="C5" s="3">
        <v>-2</v>
      </c>
      <c r="D5" s="3">
        <v>-3</v>
      </c>
      <c r="E5" s="3">
        <v>2</v>
      </c>
      <c r="F5" s="3">
        <v>0</v>
      </c>
      <c r="G5" s="3"/>
      <c r="H5" s="3">
        <v>4</v>
      </c>
    </row>
    <row r="6" spans="2:8" x14ac:dyDescent="0.3">
      <c r="B6" s="3">
        <v>-3</v>
      </c>
      <c r="C6" s="3">
        <v>4</v>
      </c>
      <c r="D6" s="3">
        <v>-4</v>
      </c>
      <c r="E6" s="3">
        <v>-1</v>
      </c>
      <c r="F6" s="3">
        <v>2</v>
      </c>
      <c r="G6" s="3"/>
      <c r="H6" s="3">
        <v>-13</v>
      </c>
    </row>
    <row r="7" spans="2:8" x14ac:dyDescent="0.3">
      <c r="B7" s="3">
        <v>-4</v>
      </c>
      <c r="C7" s="3">
        <v>2</v>
      </c>
      <c r="D7" s="3">
        <v>2</v>
      </c>
      <c r="E7" s="3">
        <v>-3</v>
      </c>
      <c r="F7" s="3">
        <v>4</v>
      </c>
      <c r="G7" s="3"/>
      <c r="H7" s="3">
        <v>-21</v>
      </c>
    </row>
    <row r="8" spans="2:8" x14ac:dyDescent="0.3">
      <c r="B8" s="3">
        <v>2</v>
      </c>
      <c r="C8" s="3">
        <v>-4</v>
      </c>
      <c r="D8" s="3">
        <v>4</v>
      </c>
      <c r="E8" s="3">
        <v>-2</v>
      </c>
      <c r="F8" s="3">
        <v>-3</v>
      </c>
      <c r="G8" s="3"/>
      <c r="H8" s="3">
        <v>14</v>
      </c>
    </row>
    <row r="9" spans="2:8" x14ac:dyDescent="0.3">
      <c r="B9" s="3">
        <v>3</v>
      </c>
      <c r="C9" s="3">
        <v>-1</v>
      </c>
      <c r="D9" s="9">
        <v>-3</v>
      </c>
      <c r="E9" s="9">
        <v>1</v>
      </c>
      <c r="F9" s="9">
        <v>0</v>
      </c>
      <c r="G9" s="3"/>
      <c r="H9" s="9">
        <v>2</v>
      </c>
    </row>
    <row r="12" spans="2:8" ht="15" customHeight="1" x14ac:dyDescent="0.3">
      <c r="B12" s="39" t="s">
        <v>5</v>
      </c>
      <c r="C12" s="39"/>
      <c r="D12" s="39"/>
      <c r="E12" s="39"/>
      <c r="F12" s="39"/>
    </row>
    <row r="13" spans="2:8" x14ac:dyDescent="0.3">
      <c r="B13" s="3">
        <v>-1</v>
      </c>
      <c r="C13" s="3">
        <v>-3</v>
      </c>
      <c r="D13" s="3">
        <v>-4</v>
      </c>
      <c r="E13" s="3">
        <v>2</v>
      </c>
      <c r="F13" s="3">
        <v>3</v>
      </c>
    </row>
    <row r="14" spans="2:8" x14ac:dyDescent="0.3">
      <c r="B14" s="3">
        <v>-2</v>
      </c>
      <c r="C14" s="3">
        <v>4</v>
      </c>
      <c r="D14" s="3">
        <v>2</v>
      </c>
      <c r="E14" s="3">
        <v>-4</v>
      </c>
      <c r="F14" s="3">
        <v>-1</v>
      </c>
    </row>
    <row r="15" spans="2:8" x14ac:dyDescent="0.3">
      <c r="B15" s="3">
        <v>-3</v>
      </c>
      <c r="C15" s="3">
        <v>-4</v>
      </c>
      <c r="D15" s="3">
        <v>2</v>
      </c>
      <c r="E15" s="3">
        <v>4</v>
      </c>
      <c r="F15" s="9">
        <v>-3</v>
      </c>
    </row>
    <row r="16" spans="2:8" x14ac:dyDescent="0.3">
      <c r="B16" s="3">
        <v>2</v>
      </c>
      <c r="C16" s="3">
        <v>-1</v>
      </c>
      <c r="D16" s="3">
        <v>-3</v>
      </c>
      <c r="E16" s="3">
        <v>-2</v>
      </c>
      <c r="F16" s="9">
        <v>1</v>
      </c>
    </row>
    <row r="17" spans="2:12" ht="15" customHeight="1" x14ac:dyDescent="0.3">
      <c r="B17" s="3">
        <v>0</v>
      </c>
      <c r="C17" s="3">
        <v>2</v>
      </c>
      <c r="D17" s="3">
        <v>4</v>
      </c>
      <c r="E17" s="3">
        <v>-3</v>
      </c>
      <c r="F17" s="9">
        <v>0</v>
      </c>
    </row>
    <row r="18" spans="2:12" ht="15" customHeight="1" x14ac:dyDescent="0.3">
      <c r="B18" s="11"/>
      <c r="C18" s="11"/>
      <c r="D18" s="11"/>
      <c r="E18" s="11"/>
      <c r="F18" s="12"/>
    </row>
    <row r="19" spans="2:12" ht="15" customHeight="1" x14ac:dyDescent="0.3">
      <c r="B19" s="11"/>
      <c r="C19" s="11"/>
      <c r="D19" s="11"/>
      <c r="E19" s="11"/>
      <c r="F19" s="12"/>
    </row>
    <row r="20" spans="2:12" x14ac:dyDescent="0.3">
      <c r="B20" s="39" t="s">
        <v>6</v>
      </c>
      <c r="C20" s="39"/>
      <c r="D20" s="39"/>
    </row>
    <row r="21" spans="2:12" x14ac:dyDescent="0.3">
      <c r="B21" s="2">
        <f t="array" ref="B21:B25">MMULT(B13:F17,H5:H9)</f>
        <v>153</v>
      </c>
    </row>
    <row r="22" spans="2:12" x14ac:dyDescent="0.3">
      <c r="B22" s="2">
        <v>-160</v>
      </c>
    </row>
    <row r="23" spans="2:12" x14ac:dyDescent="0.3">
      <c r="B23" s="2">
        <v>48</v>
      </c>
    </row>
    <row r="24" spans="2:12" x14ac:dyDescent="0.3">
      <c r="B24" s="2">
        <v>58</v>
      </c>
      <c r="C24" s="8"/>
      <c r="D24" s="41"/>
      <c r="E24" s="41"/>
      <c r="F24" s="41"/>
    </row>
    <row r="25" spans="2:12" x14ac:dyDescent="0.3">
      <c r="B25" s="2">
        <v>-152</v>
      </c>
      <c r="C25" s="8"/>
      <c r="D25" s="11"/>
      <c r="E25" s="11"/>
      <c r="F25" s="11"/>
    </row>
    <row r="26" spans="2:12" x14ac:dyDescent="0.3">
      <c r="C26" s="8"/>
      <c r="D26" s="11"/>
      <c r="E26" s="11"/>
      <c r="F26" s="11"/>
    </row>
    <row r="27" spans="2:12" x14ac:dyDescent="0.3">
      <c r="B27" s="40" t="s">
        <v>7</v>
      </c>
      <c r="C27" s="40"/>
      <c r="D27" s="40"/>
      <c r="E27" s="11"/>
      <c r="F27" s="11"/>
    </row>
    <row r="28" spans="2:12" x14ac:dyDescent="0.3">
      <c r="B28" s="7">
        <f t="array" ref="B28:F32">MMULT(B13:F17,B5:F9)</f>
        <v>39</v>
      </c>
      <c r="C28" s="7">
        <v>-29</v>
      </c>
      <c r="D28" s="7">
        <v>6</v>
      </c>
      <c r="E28" s="7">
        <v>12</v>
      </c>
      <c r="F28" s="7">
        <v>-28</v>
      </c>
      <c r="H28" s="13">
        <v>39</v>
      </c>
      <c r="I28" s="13">
        <v>-29</v>
      </c>
      <c r="J28" s="13">
        <v>6</v>
      </c>
      <c r="K28" s="13">
        <v>12</v>
      </c>
      <c r="L28" s="13">
        <v>-28</v>
      </c>
    </row>
    <row r="29" spans="2:12" x14ac:dyDescent="0.3">
      <c r="B29" s="7">
        <v>-29</v>
      </c>
      <c r="C29" s="7">
        <v>41</v>
      </c>
      <c r="D29" s="7">
        <v>-19</v>
      </c>
      <c r="E29" s="7">
        <v>-7</v>
      </c>
      <c r="F29" s="7">
        <v>28</v>
      </c>
      <c r="H29" s="13">
        <v>-29</v>
      </c>
      <c r="I29" s="13">
        <v>41</v>
      </c>
      <c r="J29" s="13">
        <v>-19</v>
      </c>
      <c r="K29" s="13">
        <v>-7</v>
      </c>
      <c r="L29" s="13">
        <v>28</v>
      </c>
    </row>
    <row r="30" spans="2:12" x14ac:dyDescent="0.3">
      <c r="B30" s="7">
        <v>6</v>
      </c>
      <c r="C30" s="7">
        <v>-19</v>
      </c>
      <c r="D30" s="7">
        <v>54</v>
      </c>
      <c r="E30" s="7">
        <v>-19</v>
      </c>
      <c r="F30" s="7">
        <v>-12</v>
      </c>
      <c r="H30" s="13">
        <v>6</v>
      </c>
      <c r="I30" s="13">
        <v>-19</v>
      </c>
      <c r="J30" s="13">
        <v>54</v>
      </c>
      <c r="K30" s="13">
        <v>-19</v>
      </c>
      <c r="L30" s="13">
        <v>-12</v>
      </c>
    </row>
    <row r="31" spans="2:12" x14ac:dyDescent="0.3">
      <c r="B31" s="7">
        <v>12</v>
      </c>
      <c r="C31" s="7">
        <v>-7</v>
      </c>
      <c r="D31" s="7">
        <v>-19</v>
      </c>
      <c r="E31" s="7">
        <v>19</v>
      </c>
      <c r="F31" s="7">
        <v>-8</v>
      </c>
      <c r="H31" s="13">
        <v>12</v>
      </c>
      <c r="I31" s="13">
        <v>-7</v>
      </c>
      <c r="J31" s="13">
        <v>-19</v>
      </c>
      <c r="K31" s="13">
        <v>19</v>
      </c>
      <c r="L31" s="13">
        <v>-8</v>
      </c>
    </row>
    <row r="32" spans="2:12" x14ac:dyDescent="0.3">
      <c r="B32" s="7">
        <v>-28</v>
      </c>
      <c r="C32" s="7">
        <v>28</v>
      </c>
      <c r="D32" s="7">
        <v>-12</v>
      </c>
      <c r="E32" s="7">
        <v>-8</v>
      </c>
      <c r="F32" s="7">
        <v>29</v>
      </c>
      <c r="H32" s="13">
        <v>-28</v>
      </c>
      <c r="I32" s="13">
        <v>28</v>
      </c>
      <c r="J32" s="13">
        <v>-12</v>
      </c>
      <c r="K32" s="13">
        <v>-8</v>
      </c>
      <c r="L32" s="13">
        <v>29</v>
      </c>
    </row>
    <row r="33" spans="2:6" x14ac:dyDescent="0.3">
      <c r="C33" s="8"/>
      <c r="D33" s="8"/>
      <c r="E33" s="8"/>
      <c r="F33" s="8"/>
    </row>
    <row r="34" spans="2:6" x14ac:dyDescent="0.3">
      <c r="B34" s="40" t="s">
        <v>8</v>
      </c>
      <c r="C34" s="40"/>
      <c r="D34" s="40"/>
      <c r="E34" s="8"/>
      <c r="F34" s="8"/>
    </row>
    <row r="35" spans="2:6" x14ac:dyDescent="0.3">
      <c r="B35" s="3">
        <f t="array" ref="B35:F39">MINVERSE(H28:L32)</f>
        <v>9.5277867394171128E-2</v>
      </c>
      <c r="C35" s="3">
        <v>1.7122768944026045E-2</v>
      </c>
      <c r="D35" s="3">
        <v>5.2320760319743793E-3</v>
      </c>
      <c r="E35" s="3">
        <v>-1.8046982570871336E-2</v>
      </c>
      <c r="F35" s="3">
        <v>7.2646614083475322E-2</v>
      </c>
    </row>
    <row r="36" spans="2:6" x14ac:dyDescent="0.3">
      <c r="B36" s="3">
        <v>1.7122768944026034E-2</v>
      </c>
      <c r="C36" s="3">
        <v>8.7908975226796041E-2</v>
      </c>
      <c r="D36" s="3">
        <v>2.9160651433686381E-2</v>
      </c>
      <c r="E36" s="3">
        <v>3.0590615295222053E-2</v>
      </c>
      <c r="F36" s="3">
        <v>-4.784003573626025E-2</v>
      </c>
    </row>
    <row r="37" spans="2:6" x14ac:dyDescent="0.3">
      <c r="B37" s="3">
        <v>5.232076031974355E-3</v>
      </c>
      <c r="C37" s="3">
        <v>2.9160651433686399E-2</v>
      </c>
      <c r="D37" s="3">
        <v>6.1236854558726489E-2</v>
      </c>
      <c r="E37" s="3">
        <v>7.8766106347892814E-2</v>
      </c>
      <c r="F37" s="3">
        <v>2.396451704275597E-2</v>
      </c>
    </row>
    <row r="38" spans="2:6" x14ac:dyDescent="0.3">
      <c r="B38" s="3">
        <v>-1.8046982570871381E-2</v>
      </c>
      <c r="C38" s="3">
        <v>3.0590615295222088E-2</v>
      </c>
      <c r="D38" s="3">
        <v>7.8766106347892814E-2</v>
      </c>
      <c r="E38" s="3">
        <v>0.16746836493773107</v>
      </c>
      <c r="F38" s="3">
        <v>3.1830601911239494E-2</v>
      </c>
    </row>
    <row r="39" spans="2:6" x14ac:dyDescent="0.3">
      <c r="B39" s="3">
        <v>7.2646614083475308E-2</v>
      </c>
      <c r="C39" s="3">
        <v>-4.7840035736260222E-2</v>
      </c>
      <c r="D39" s="3">
        <v>2.3964517042756012E-2</v>
      </c>
      <c r="E39" s="3">
        <v>3.1830601911239563E-2</v>
      </c>
      <c r="F39" s="3">
        <v>0.16951190395708909</v>
      </c>
    </row>
    <row r="41" spans="2:6" x14ac:dyDescent="0.3">
      <c r="B41" s="3" t="s">
        <v>9</v>
      </c>
    </row>
    <row r="42" spans="2:6" x14ac:dyDescent="0.3">
      <c r="B42" s="3">
        <f t="array" ref="B42:B46">MMULT(B35:F39,B21:B25)</f>
        <v>0</v>
      </c>
    </row>
    <row r="43" spans="2:6" x14ac:dyDescent="0.3">
      <c r="B43" s="3">
        <v>-0.99999999999999734</v>
      </c>
    </row>
    <row r="44" spans="2:6" x14ac:dyDescent="0.3">
      <c r="B44" s="3">
        <v>4.4408920985006262E-16</v>
      </c>
    </row>
    <row r="45" spans="2:6" x14ac:dyDescent="0.3">
      <c r="B45" s="3">
        <v>0.99999999999999734</v>
      </c>
    </row>
    <row r="46" spans="2:6" x14ac:dyDescent="0.3">
      <c r="B46" s="3">
        <v>-4.0000000000000036</v>
      </c>
    </row>
  </sheetData>
  <mergeCells count="7">
    <mergeCell ref="B34:D34"/>
    <mergeCell ref="B2:H2"/>
    <mergeCell ref="D24:F24"/>
    <mergeCell ref="B4:F4"/>
    <mergeCell ref="B12:F12"/>
    <mergeCell ref="B20:D20"/>
    <mergeCell ref="B27:D2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showGridLines="0" topLeftCell="A4" workbookViewId="0">
      <selection activeCell="K5" sqref="K5"/>
    </sheetView>
  </sheetViews>
  <sheetFormatPr defaultRowHeight="14.4" x14ac:dyDescent="0.3"/>
  <cols>
    <col min="1" max="1" width="2.33203125" customWidth="1"/>
    <col min="2" max="2" width="7.5546875" customWidth="1"/>
    <col min="3" max="3" width="19.44140625" bestFit="1" customWidth="1"/>
    <col min="4" max="4" width="15.44140625" bestFit="1" customWidth="1"/>
    <col min="5" max="5" width="12" bestFit="1" customWidth="1"/>
    <col min="6" max="6" width="17.44140625" bestFit="1" customWidth="1"/>
    <col min="7" max="7" width="12.44140625" bestFit="1" customWidth="1"/>
    <col min="8" max="8" width="13.33203125" bestFit="1" customWidth="1"/>
  </cols>
  <sheetData>
    <row r="1" spans="1:8" x14ac:dyDescent="0.3">
      <c r="A1" s="31" t="s">
        <v>26</v>
      </c>
    </row>
    <row r="2" spans="1:8" x14ac:dyDescent="0.3">
      <c r="A2" s="31" t="s">
        <v>27</v>
      </c>
    </row>
    <row r="3" spans="1:8" x14ac:dyDescent="0.3">
      <c r="A3" s="31" t="s">
        <v>61</v>
      </c>
    </row>
    <row r="6" spans="1:8" ht="15" thickBot="1" x14ac:dyDescent="0.35">
      <c r="A6" t="s">
        <v>28</v>
      </c>
    </row>
    <row r="7" spans="1:8" x14ac:dyDescent="0.3">
      <c r="B7" s="34"/>
      <c r="C7" s="34"/>
      <c r="D7" s="34" t="s">
        <v>31</v>
      </c>
      <c r="E7" s="34" t="s">
        <v>33</v>
      </c>
      <c r="F7" s="34" t="s">
        <v>34</v>
      </c>
      <c r="G7" s="34" t="s">
        <v>36</v>
      </c>
      <c r="H7" s="34" t="s">
        <v>36</v>
      </c>
    </row>
    <row r="8" spans="1:8" ht="15" thickBot="1" x14ac:dyDescent="0.35">
      <c r="B8" s="35" t="s">
        <v>29</v>
      </c>
      <c r="C8" s="35" t="s">
        <v>30</v>
      </c>
      <c r="D8" s="35" t="s">
        <v>32</v>
      </c>
      <c r="E8" s="35" t="s">
        <v>25</v>
      </c>
      <c r="F8" s="35" t="s">
        <v>35</v>
      </c>
      <c r="G8" s="35" t="s">
        <v>37</v>
      </c>
      <c r="H8" s="35" t="s">
        <v>38</v>
      </c>
    </row>
    <row r="9" spans="1:8" x14ac:dyDescent="0.3">
      <c r="B9" s="32" t="s">
        <v>43</v>
      </c>
      <c r="C9" s="32" t="s">
        <v>44</v>
      </c>
      <c r="D9" s="32">
        <v>0</v>
      </c>
      <c r="E9" s="32">
        <v>0.19999999999998666</v>
      </c>
      <c r="F9" s="32">
        <v>12</v>
      </c>
      <c r="G9" s="32">
        <v>1E+30</v>
      </c>
      <c r="H9" s="32">
        <v>0.19999999999998666</v>
      </c>
    </row>
    <row r="10" spans="1:8" x14ac:dyDescent="0.3">
      <c r="B10" s="32" t="s">
        <v>45</v>
      </c>
      <c r="C10" s="32" t="s">
        <v>46</v>
      </c>
      <c r="D10" s="32">
        <v>0</v>
      </c>
      <c r="E10" s="32">
        <v>4.6000000000000103</v>
      </c>
      <c r="F10" s="32">
        <v>36</v>
      </c>
      <c r="G10" s="32">
        <v>1E+30</v>
      </c>
      <c r="H10" s="32">
        <v>4.6000000000000103</v>
      </c>
    </row>
    <row r="11" spans="1:8" x14ac:dyDescent="0.3">
      <c r="B11" s="32" t="s">
        <v>47</v>
      </c>
      <c r="C11" s="32" t="s">
        <v>48</v>
      </c>
      <c r="D11" s="32">
        <v>0.83333333333333293</v>
      </c>
      <c r="E11" s="32">
        <v>0</v>
      </c>
      <c r="F11" s="32">
        <v>32</v>
      </c>
      <c r="G11" s="32">
        <v>2.4000000000000199</v>
      </c>
      <c r="H11" s="32">
        <v>0.26666666666664907</v>
      </c>
    </row>
    <row r="12" spans="1:8" x14ac:dyDescent="0.3">
      <c r="B12" s="32" t="s">
        <v>49</v>
      </c>
      <c r="C12" s="32" t="s">
        <v>50</v>
      </c>
      <c r="D12" s="32">
        <v>5</v>
      </c>
      <c r="E12" s="32">
        <v>0</v>
      </c>
      <c r="F12" s="32">
        <v>18</v>
      </c>
      <c r="G12" s="32">
        <v>2.0000000000000253</v>
      </c>
      <c r="H12" s="32">
        <v>0.22222222222220872</v>
      </c>
    </row>
    <row r="13" spans="1:8" ht="15" thickBot="1" x14ac:dyDescent="0.35">
      <c r="B13" s="33" t="s">
        <v>51</v>
      </c>
      <c r="C13" s="33" t="s">
        <v>52</v>
      </c>
      <c r="D13" s="33">
        <v>3.3333333333333335</v>
      </c>
      <c r="E13" s="33">
        <v>0</v>
      </c>
      <c r="F13" s="33">
        <v>10</v>
      </c>
      <c r="G13" s="33">
        <v>3.8461538461535952E-2</v>
      </c>
      <c r="H13" s="33">
        <v>0.42857142857143249</v>
      </c>
    </row>
    <row r="15" spans="1:8" ht="15" thickBot="1" x14ac:dyDescent="0.35">
      <c r="A15" t="s">
        <v>39</v>
      </c>
    </row>
    <row r="16" spans="1:8" x14ac:dyDescent="0.3">
      <c r="B16" s="34"/>
      <c r="C16" s="34"/>
      <c r="D16" s="34" t="s">
        <v>31</v>
      </c>
      <c r="E16" s="34" t="s">
        <v>40</v>
      </c>
      <c r="F16" s="34" t="s">
        <v>41</v>
      </c>
      <c r="G16" s="34" t="s">
        <v>36</v>
      </c>
      <c r="H16" s="34" t="s">
        <v>36</v>
      </c>
    </row>
    <row r="17" spans="2:8" ht="15" thickBot="1" x14ac:dyDescent="0.35">
      <c r="B17" s="35" t="s">
        <v>29</v>
      </c>
      <c r="C17" s="35" t="s">
        <v>30</v>
      </c>
      <c r="D17" s="35" t="s">
        <v>32</v>
      </c>
      <c r="E17" s="35" t="s">
        <v>20</v>
      </c>
      <c r="F17" s="35" t="s">
        <v>42</v>
      </c>
      <c r="G17" s="35" t="s">
        <v>37</v>
      </c>
      <c r="H17" s="35" t="s">
        <v>38</v>
      </c>
    </row>
    <row r="18" spans="2:8" x14ac:dyDescent="0.3">
      <c r="B18" s="32" t="s">
        <v>53</v>
      </c>
      <c r="C18" s="32" t="s">
        <v>54</v>
      </c>
      <c r="D18" s="32">
        <v>19.999999999999996</v>
      </c>
      <c r="E18" s="32">
        <v>2.2000000000000024</v>
      </c>
      <c r="F18" s="32">
        <v>20</v>
      </c>
      <c r="G18" s="32">
        <v>50.000000000000178</v>
      </c>
      <c r="H18" s="32">
        <v>7.4468085106383182</v>
      </c>
    </row>
    <row r="19" spans="2:8" x14ac:dyDescent="0.3">
      <c r="B19" s="32" t="s">
        <v>55</v>
      </c>
      <c r="C19" s="32" t="s">
        <v>56</v>
      </c>
      <c r="D19" s="32">
        <v>30</v>
      </c>
      <c r="E19" s="32">
        <v>0.20000000000000151</v>
      </c>
      <c r="F19" s="32">
        <v>30</v>
      </c>
      <c r="G19" s="32">
        <v>10.000000000000002</v>
      </c>
      <c r="H19" s="32">
        <v>3.6082474226804191</v>
      </c>
    </row>
    <row r="20" spans="2:8" x14ac:dyDescent="0.3">
      <c r="B20" s="32" t="s">
        <v>57</v>
      </c>
      <c r="C20" s="32" t="s">
        <v>58</v>
      </c>
      <c r="D20" s="32">
        <v>15.833333333333332</v>
      </c>
      <c r="E20" s="32">
        <v>0</v>
      </c>
      <c r="F20" s="32">
        <v>10</v>
      </c>
      <c r="G20" s="32">
        <v>5.8333333333333357</v>
      </c>
      <c r="H20" s="32">
        <v>1E+30</v>
      </c>
    </row>
    <row r="21" spans="2:8" ht="15" thickBot="1" x14ac:dyDescent="0.35">
      <c r="B21" s="33" t="s">
        <v>59</v>
      </c>
      <c r="C21" s="33" t="s">
        <v>60</v>
      </c>
      <c r="D21" s="33">
        <v>39.999999999999993</v>
      </c>
      <c r="E21" s="33">
        <v>2.4999999999999991</v>
      </c>
      <c r="F21" s="33">
        <v>40</v>
      </c>
      <c r="G21" s="33">
        <v>4.8275862068965614</v>
      </c>
      <c r="H21" s="33">
        <v>20.000000000000011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D15" sqref="D15"/>
    </sheetView>
  </sheetViews>
  <sheetFormatPr defaultRowHeight="14.4" x14ac:dyDescent="0.3"/>
  <cols>
    <col min="1" max="1" width="10.6640625" customWidth="1"/>
    <col min="4" max="4" width="15.6640625" customWidth="1"/>
    <col min="7" max="7" width="11.6640625" customWidth="1"/>
  </cols>
  <sheetData>
    <row r="1" spans="1:8" x14ac:dyDescent="0.3">
      <c r="A1" s="42" t="s">
        <v>21</v>
      </c>
      <c r="B1" s="42"/>
      <c r="C1" s="42"/>
      <c r="D1" s="42"/>
      <c r="E1" s="42"/>
      <c r="F1" s="42"/>
      <c r="G1" s="42"/>
      <c r="H1" s="42"/>
    </row>
    <row r="2" spans="1:8" ht="15" thickBot="1" x14ac:dyDescent="0.35">
      <c r="A2" s="14"/>
      <c r="B2" s="20" t="s">
        <v>11</v>
      </c>
      <c r="C2" s="20" t="s">
        <v>12</v>
      </c>
      <c r="D2" s="20" t="s">
        <v>13</v>
      </c>
      <c r="E2" s="20" t="s">
        <v>14</v>
      </c>
      <c r="F2" s="20" t="s">
        <v>15</v>
      </c>
      <c r="G2" s="15" t="s">
        <v>22</v>
      </c>
      <c r="H2" s="15" t="s">
        <v>23</v>
      </c>
    </row>
    <row r="3" spans="1:8" x14ac:dyDescent="0.3">
      <c r="A3" s="21" t="s">
        <v>16</v>
      </c>
      <c r="B3" s="19">
        <v>2</v>
      </c>
      <c r="C3" s="6">
        <v>12</v>
      </c>
      <c r="D3" s="6">
        <v>10</v>
      </c>
      <c r="E3" s="6">
        <v>1</v>
      </c>
      <c r="F3" s="24">
        <v>2</v>
      </c>
      <c r="G3" s="29">
        <v>20</v>
      </c>
      <c r="H3" s="3">
        <f>SUMPRODUCT(B3:F3,$B$8:$F$8)</f>
        <v>19.999999999999996</v>
      </c>
    </row>
    <row r="4" spans="1:8" x14ac:dyDescent="0.3">
      <c r="A4" s="21" t="s">
        <v>17</v>
      </c>
      <c r="B4" s="16">
        <v>12</v>
      </c>
      <c r="C4" s="3">
        <v>0</v>
      </c>
      <c r="D4" s="3">
        <v>0</v>
      </c>
      <c r="E4" s="3">
        <v>4</v>
      </c>
      <c r="F4" s="25">
        <v>3</v>
      </c>
      <c r="G4" s="29">
        <v>30</v>
      </c>
      <c r="H4" s="3">
        <f t="shared" ref="H4:H6" si="0">SUMPRODUCT(B4:F4,$B$8:$F$8)</f>
        <v>30</v>
      </c>
    </row>
    <row r="5" spans="1:8" x14ac:dyDescent="0.3">
      <c r="A5" s="21" t="s">
        <v>18</v>
      </c>
      <c r="B5" s="16">
        <v>1</v>
      </c>
      <c r="C5" s="3">
        <v>8</v>
      </c>
      <c r="D5" s="3">
        <v>3</v>
      </c>
      <c r="E5" s="3">
        <v>0</v>
      </c>
      <c r="F5" s="25">
        <v>4</v>
      </c>
      <c r="G5" s="29">
        <v>10</v>
      </c>
      <c r="H5" s="3">
        <f t="shared" si="0"/>
        <v>15.833333333333332</v>
      </c>
    </row>
    <row r="6" spans="1:8" ht="15" thickBot="1" x14ac:dyDescent="0.35">
      <c r="A6" s="21" t="s">
        <v>19</v>
      </c>
      <c r="B6" s="17">
        <v>2</v>
      </c>
      <c r="C6" s="18">
        <v>2</v>
      </c>
      <c r="D6" s="18">
        <v>4</v>
      </c>
      <c r="E6" s="18">
        <v>6</v>
      </c>
      <c r="F6" s="26">
        <v>2</v>
      </c>
      <c r="G6" s="29">
        <v>40</v>
      </c>
      <c r="H6" s="3">
        <f t="shared" si="0"/>
        <v>39.999999999999993</v>
      </c>
    </row>
    <row r="7" spans="1:8" x14ac:dyDescent="0.3">
      <c r="A7" s="22" t="s">
        <v>20</v>
      </c>
      <c r="B7" s="28">
        <v>12</v>
      </c>
      <c r="C7" s="28">
        <v>36</v>
      </c>
      <c r="D7" s="28">
        <v>32</v>
      </c>
      <c r="E7" s="28">
        <v>18</v>
      </c>
      <c r="F7" s="28">
        <v>10</v>
      </c>
      <c r="G7" s="27" t="s">
        <v>25</v>
      </c>
      <c r="H7" s="3">
        <f>SUMPRODUCT(B7:F7,B8:F8)</f>
        <v>150</v>
      </c>
    </row>
    <row r="8" spans="1:8" x14ac:dyDescent="0.3">
      <c r="A8" s="23" t="s">
        <v>24</v>
      </c>
      <c r="B8" s="30">
        <v>0</v>
      </c>
      <c r="C8" s="30">
        <v>0</v>
      </c>
      <c r="D8" s="30">
        <v>0.83333333333333293</v>
      </c>
      <c r="E8" s="30">
        <v>5</v>
      </c>
      <c r="F8" s="30">
        <v>3.3333333333333335</v>
      </c>
      <c r="G8" s="1"/>
      <c r="H8" s="1"/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tabSelected="1" workbookViewId="0">
      <selection activeCell="E11" sqref="E11"/>
    </sheetView>
  </sheetViews>
  <sheetFormatPr defaultRowHeight="14.4" x14ac:dyDescent="0.3"/>
  <cols>
    <col min="2" max="2" width="20.6640625" customWidth="1"/>
    <col min="3" max="3" width="18.6640625" customWidth="1"/>
    <col min="4" max="4" width="22.6640625" customWidth="1"/>
    <col min="5" max="5" width="20" customWidth="1"/>
  </cols>
  <sheetData>
    <row r="2" spans="2:8" x14ac:dyDescent="0.3">
      <c r="B2" s="37" t="s">
        <v>10</v>
      </c>
      <c r="C2" s="37"/>
      <c r="D2" s="37"/>
      <c r="E2" s="37"/>
      <c r="F2" s="36"/>
      <c r="G2" s="36"/>
      <c r="H2" s="36"/>
    </row>
    <row r="4" spans="2:8" ht="30" customHeight="1" x14ac:dyDescent="0.3">
      <c r="B4" s="38" t="s">
        <v>62</v>
      </c>
      <c r="C4" s="38" t="s">
        <v>63</v>
      </c>
      <c r="D4" s="38"/>
      <c r="E4" s="39" t="s">
        <v>66</v>
      </c>
    </row>
    <row r="5" spans="2:8" x14ac:dyDescent="0.3">
      <c r="B5" s="38"/>
      <c r="C5" s="5" t="s">
        <v>64</v>
      </c>
      <c r="D5" s="5" t="s">
        <v>65</v>
      </c>
      <c r="E5" s="39"/>
    </row>
    <row r="6" spans="2:8" x14ac:dyDescent="0.3">
      <c r="B6" s="5" t="s">
        <v>67</v>
      </c>
      <c r="C6" s="3">
        <v>1</v>
      </c>
      <c r="D6" s="3">
        <v>7</v>
      </c>
      <c r="E6" s="3">
        <v>56</v>
      </c>
      <c r="F6" s="43">
        <f>SUMPRODUCT(C$11:D$11,C6:D6)</f>
        <v>45</v>
      </c>
    </row>
    <row r="7" spans="2:8" x14ac:dyDescent="0.3">
      <c r="B7" s="5" t="s">
        <v>68</v>
      </c>
      <c r="C7" s="3">
        <v>2</v>
      </c>
      <c r="D7" s="3">
        <v>3</v>
      </c>
      <c r="E7" s="3">
        <v>35</v>
      </c>
      <c r="F7" s="43">
        <f>SUMPRODUCT(C$11:D$11,C7:D7)</f>
        <v>35</v>
      </c>
    </row>
    <row r="8" spans="2:8" x14ac:dyDescent="0.3">
      <c r="B8" s="5" t="s">
        <v>69</v>
      </c>
      <c r="C8" s="3">
        <v>3</v>
      </c>
      <c r="D8" s="3">
        <v>2</v>
      </c>
      <c r="E8" s="3">
        <v>40</v>
      </c>
      <c r="F8" s="43">
        <f>SUMPRODUCT(C$11:D$11,C8:D8)</f>
        <v>40</v>
      </c>
    </row>
    <row r="9" spans="2:8" x14ac:dyDescent="0.3">
      <c r="B9" s="5" t="s">
        <v>70</v>
      </c>
      <c r="C9" s="3">
        <v>8000</v>
      </c>
      <c r="D9" s="3">
        <v>6000</v>
      </c>
      <c r="E9" s="3"/>
      <c r="F9" s="44">
        <f>SUMPRODUCT(C$11:D$11,C9:D9)</f>
        <v>110000</v>
      </c>
    </row>
    <row r="10" spans="2:8" x14ac:dyDescent="0.3">
      <c r="C10" s="45">
        <v>12</v>
      </c>
      <c r="D10" s="45">
        <v>7.7</v>
      </c>
    </row>
    <row r="11" spans="2:8" x14ac:dyDescent="0.3">
      <c r="C11" s="43">
        <v>10</v>
      </c>
      <c r="D11" s="43">
        <v>5</v>
      </c>
    </row>
  </sheetData>
  <mergeCells count="4">
    <mergeCell ref="B4:B5"/>
    <mergeCell ref="E4:E5"/>
    <mergeCell ref="C4:D4"/>
    <mergeCell ref="B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2.1.2</vt:lpstr>
      <vt:lpstr>2.1.3</vt:lpstr>
      <vt:lpstr>2.2.2</vt:lpstr>
      <vt:lpstr>2.2.3</vt:lpstr>
      <vt:lpstr>Отчет об устойчивости 2</vt:lpstr>
      <vt:lpstr>2.3.2</vt:lpstr>
      <vt:lpstr>2.3.3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2019-11-26T19:05:15Z</dcterms:modified>
</cp:coreProperties>
</file>