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60" windowWidth="19440" windowHeight="12840"/>
  </bookViews>
  <sheets>
    <sheet name="Лист1" sheetId="1" r:id="rId1"/>
  </sheets>
  <definedNames>
    <definedName name="_xlnm.Print_Area" localSheetId="0">Лист1!$A$1:$AF$94</definedName>
  </definedNames>
  <calcPr calcId="125725"/>
</workbook>
</file>

<file path=xl/calcChain.xml><?xml version="1.0" encoding="utf-8"?>
<calcChain xmlns="http://schemas.openxmlformats.org/spreadsheetml/2006/main">
  <c r="Y67" i="1"/>
  <c r="Y66"/>
  <c r="T92"/>
  <c r="L63"/>
  <c r="T63"/>
  <c r="AC56"/>
  <c r="L56"/>
  <c r="AC55"/>
  <c r="Z6"/>
  <c r="L55"/>
  <c r="L6"/>
  <c r="H49"/>
  <c r="H47"/>
  <c r="O31"/>
  <c r="N28"/>
  <c r="U23"/>
  <c r="V18"/>
  <c r="R20"/>
  <c r="Q17"/>
  <c r="X84" l="1"/>
  <c r="X85" s="1"/>
  <c r="X86" s="1"/>
  <c r="T84"/>
  <c r="T85" s="1"/>
  <c r="T86" s="1"/>
  <c r="R84"/>
  <c r="R85" s="1"/>
  <c r="R86" s="1"/>
  <c r="N84"/>
  <c r="N85" s="1"/>
  <c r="N86" s="1"/>
  <c r="K84"/>
  <c r="K85" s="1"/>
  <c r="K86" s="1"/>
  <c r="T62"/>
  <c r="T60"/>
  <c r="T61"/>
  <c r="L62"/>
  <c r="L61"/>
  <c r="L60"/>
  <c r="H45"/>
  <c r="H43"/>
  <c r="H41"/>
  <c r="H39"/>
  <c r="H37"/>
  <c r="B33"/>
  <c r="K15"/>
  <c r="D15"/>
  <c r="AC5"/>
  <c r="I3"/>
  <c r="AC3"/>
  <c r="L5"/>
  <c r="A35" l="1"/>
  <c r="I4"/>
</calcChain>
</file>

<file path=xl/sharedStrings.xml><?xml version="1.0" encoding="utf-8"?>
<sst xmlns="http://schemas.openxmlformats.org/spreadsheetml/2006/main" count="237" uniqueCount="198">
  <si>
    <t>Дата трансфузии</t>
  </si>
  <si>
    <t>ФИО реципиента</t>
  </si>
  <si>
    <t>№ мед.  карты</t>
  </si>
  <si>
    <t>2</t>
  </si>
  <si>
    <t>3</t>
  </si>
  <si>
    <t>Время начала трансфузии</t>
  </si>
  <si>
    <t>4</t>
  </si>
  <si>
    <t>Время окончания трансфузии</t>
  </si>
  <si>
    <t>5</t>
  </si>
  <si>
    <t>6</t>
  </si>
  <si>
    <t>Группа крови реципиента</t>
  </si>
  <si>
    <t>Резус принадлежность</t>
  </si>
  <si>
    <t>7</t>
  </si>
  <si>
    <t>Фенотип</t>
  </si>
  <si>
    <t>8</t>
  </si>
  <si>
    <t>в лаборатории</t>
  </si>
  <si>
    <t>экспресс-методом</t>
  </si>
  <si>
    <t>/</t>
  </si>
  <si>
    <t>9</t>
  </si>
  <si>
    <t>Исследование антител:</t>
  </si>
  <si>
    <t>выявлены</t>
  </si>
  <si>
    <t>10</t>
  </si>
  <si>
    <t>Медицинские  показания  к  проведению  трансфузии  донорской  крови  (или)  её</t>
  </si>
  <si>
    <t>компонентов</t>
  </si>
  <si>
    <t>Hb</t>
  </si>
  <si>
    <t>Ht</t>
  </si>
  <si>
    <t>11</t>
  </si>
  <si>
    <t>были</t>
  </si>
  <si>
    <t>не было</t>
  </si>
  <si>
    <t>12</t>
  </si>
  <si>
    <t>Трансфузии по индивидуальному подбору в прошлом</t>
  </si>
  <si>
    <t>Трансфузионный анамнез: трансфузии</t>
  </si>
  <si>
    <t>13</t>
  </si>
  <si>
    <t xml:space="preserve">Реакции и (или) осложнения, возникшие у реципиента в связи с трансфузией </t>
  </si>
  <si>
    <t>донорской крови и (или) её компонентов:</t>
  </si>
  <si>
    <t>14</t>
  </si>
  <si>
    <t>Акушерский анамнез (количество беременностей):</t>
  </si>
  <si>
    <t>15</t>
  </si>
  <si>
    <t>Особенности течения (самопроизвольные аборты, гемолитическая болезнь</t>
  </si>
  <si>
    <t>новорожденного, другое)</t>
  </si>
  <si>
    <t>16</t>
  </si>
  <si>
    <t>Макроскопическая оценка крови и (или) её компонента:</t>
  </si>
  <si>
    <t>не пригодна к переливанию</t>
  </si>
  <si>
    <t>:</t>
  </si>
  <si>
    <t>17</t>
  </si>
  <si>
    <t xml:space="preserve">Данные с этикетки контейнера с </t>
  </si>
  <si>
    <t>кровью</t>
  </si>
  <si>
    <t xml:space="preserve"> и (или)</t>
  </si>
  <si>
    <t>18</t>
  </si>
  <si>
    <t>Наименование компонента крови:</t>
  </si>
  <si>
    <t>19</t>
  </si>
  <si>
    <t>Наименование организации, заготовившей донорскую кровь и (или) её компоненты:</t>
  </si>
  <si>
    <t>20</t>
  </si>
  <si>
    <t>21</t>
  </si>
  <si>
    <t>22</t>
  </si>
  <si>
    <t>23</t>
  </si>
  <si>
    <t>24</t>
  </si>
  <si>
    <t>25</t>
  </si>
  <si>
    <t>26</t>
  </si>
  <si>
    <t>27</t>
  </si>
  <si>
    <t>Место для этикетки</t>
  </si>
  <si>
    <t>Перед трансфузией донорской крови и (или) её компонентов проведены контроль-</t>
  </si>
  <si>
    <t>ные проверки показателей:</t>
  </si>
  <si>
    <t>группа крови реципиента</t>
  </si>
  <si>
    <t>резус принадлежность реципиента</t>
  </si>
  <si>
    <t>группа крови донора</t>
  </si>
  <si>
    <t>резус принадлежность донора</t>
  </si>
  <si>
    <t>28</t>
  </si>
  <si>
    <t>При определении показателей использовались реактивы:</t>
  </si>
  <si>
    <t>цоликлон Анти А серия</t>
  </si>
  <si>
    <t>годен до</t>
  </si>
  <si>
    <t>цоликлон Анти В серия</t>
  </si>
  <si>
    <t>цоликлон Анти АВ серия</t>
  </si>
  <si>
    <t>29</t>
  </si>
  <si>
    <r>
      <t xml:space="preserve">Проведены пробы на индивидуальную совместимость </t>
    </r>
    <r>
      <rPr>
        <sz val="8"/>
        <color theme="1"/>
        <rFont val="Times New Roman"/>
        <family val="1"/>
        <charset val="204"/>
      </rPr>
      <t>(только для эритроцитсодержащих сред)</t>
    </r>
  </si>
  <si>
    <t>(группа и Rh донора указываются только в случае переливания эритроцитсодержащих сред)</t>
  </si>
  <si>
    <t xml:space="preserve">проба на плоскости при комнатной температуре:   результат - </t>
  </si>
  <si>
    <t>30</t>
  </si>
  <si>
    <t>интервалом в 3 мин. Мониторинг жалоб, цвета кожи, АД, пульса, ЧДД, диуреза</t>
  </si>
  <si>
    <r>
      <t>(</t>
    </r>
    <r>
      <rPr>
        <sz val="8"/>
        <color theme="1"/>
        <rFont val="Times New Roman"/>
        <family val="1"/>
        <charset val="204"/>
      </rPr>
      <t>если реципиент находится под общим обезболиванием</t>
    </r>
    <r>
      <rPr>
        <sz val="12"/>
        <color theme="1"/>
        <rFont val="Times New Roman"/>
        <family val="1"/>
        <charset val="204"/>
      </rPr>
      <t>). Результат пробы -</t>
    </r>
  </si>
  <si>
    <t>31</t>
  </si>
  <si>
    <t>Способ трансфузии донорской крови и (или) её компонентов:</t>
  </si>
  <si>
    <t>32</t>
  </si>
  <si>
    <t>Осложнения во время трансфузии донорской крови и (или) её компонентов:</t>
  </si>
  <si>
    <t>33</t>
  </si>
  <si>
    <t>Наблюдение за состоянием реципиента:</t>
  </si>
  <si>
    <t>Артериальное</t>
  </si>
  <si>
    <t>давление</t>
  </si>
  <si>
    <t>мм.рт.ст</t>
  </si>
  <si>
    <t>Перед трансфузией</t>
  </si>
  <si>
    <t>Через 1 час после трансфузии</t>
  </si>
  <si>
    <t>Через 2 часа после трансфузии</t>
  </si>
  <si>
    <t>Врач, проводивший трансфузию крови и (или) её компонентов:</t>
  </si>
  <si>
    <t>(подпись)</t>
  </si>
  <si>
    <t>(ФИО врача)</t>
  </si>
  <si>
    <t>На утро назначены общий анализ крови и общий анализ мочи.</t>
  </si>
  <si>
    <t>Биологическая проба: 3-х кратное введение по 10 мл среды со скорость. 2 мл/мин, с</t>
  </si>
  <si>
    <t>её компонентом</t>
  </si>
  <si>
    <t>Дата заготовки донорской крови и</t>
  </si>
  <si>
    <t>её компонентов:</t>
  </si>
  <si>
    <t>Срок годности донорской крови и</t>
  </si>
  <si>
    <t>№ контейнера донорской крови и</t>
  </si>
  <si>
    <t>компонентов:</t>
  </si>
  <si>
    <t>не выявлены</t>
  </si>
  <si>
    <t>Объём донорской крови и (или)</t>
  </si>
  <si>
    <t>Группа крови донора  и (или) её</t>
  </si>
  <si>
    <t>Резус-принадлежность крови и (или)</t>
  </si>
  <si>
    <t>Код донора крови и (или) её ком-</t>
  </si>
  <si>
    <t>понентов  (ФИО):</t>
  </si>
  <si>
    <t>совместимость</t>
  </si>
  <si>
    <t>внутривенный</t>
  </si>
  <si>
    <t>Диурез</t>
  </si>
  <si>
    <t>Определение резус-принадлежности реципиента проводилось:</t>
  </si>
  <si>
    <t>Протокол трансфузии донорской крови и (или) её компонентов</t>
  </si>
  <si>
    <t>дата выдачи</t>
  </si>
  <si>
    <t>восполнение факторов свертывания</t>
  </si>
  <si>
    <t>и</t>
  </si>
  <si>
    <t>полиглюкин33%</t>
  </si>
  <si>
    <t xml:space="preserve">проба методом конглютинации с полиглюкином 33%: результат - </t>
  </si>
  <si>
    <t>Ввод данных для оформления протокола</t>
  </si>
  <si>
    <t>Ф.И.О. пациента</t>
  </si>
  <si>
    <t>№ истории болезни</t>
  </si>
  <si>
    <t xml:space="preserve">Время начала </t>
  </si>
  <si>
    <t>Время окончания</t>
  </si>
  <si>
    <t>Группа крови</t>
  </si>
  <si>
    <t>Резус фактор</t>
  </si>
  <si>
    <t>0(I)</t>
  </si>
  <si>
    <t>A(II)</t>
  </si>
  <si>
    <t>B(III)</t>
  </si>
  <si>
    <t>AB(IV)</t>
  </si>
  <si>
    <t>Rh-(ОТР.)</t>
  </si>
  <si>
    <t>Rh+(ПОЛ.)</t>
  </si>
  <si>
    <t>восполнение переносчиков газов крови</t>
  </si>
  <si>
    <t>Показания к трансфузии</t>
  </si>
  <si>
    <t>Реакции и (или) осложнения</t>
  </si>
  <si>
    <t>Акушерский анамнез</t>
  </si>
  <si>
    <t>Макроскопическая оценка</t>
  </si>
  <si>
    <t>Наименование компонента</t>
  </si>
  <si>
    <t>Наименование организации, заготовившей</t>
  </si>
  <si>
    <t>Дата заготовки</t>
  </si>
  <si>
    <t>Срок годности</t>
  </si>
  <si>
    <t>№ контейнера</t>
  </si>
  <si>
    <t>Объём донорской</t>
  </si>
  <si>
    <t>Код донора</t>
  </si>
  <si>
    <t>Группа крови донора</t>
  </si>
  <si>
    <t>Резус-принадлежность</t>
  </si>
  <si>
    <t>Эта часть заполняется только для эритроцитарных сред</t>
  </si>
  <si>
    <t>ООО гематолог</t>
  </si>
  <si>
    <t>эритротест</t>
  </si>
  <si>
    <t>Наблюдение за состоянием реципиента</t>
  </si>
  <si>
    <t>А/д мм.рт.ст.</t>
  </si>
  <si>
    <t>диаст.</t>
  </si>
  <si>
    <t>сист.</t>
  </si>
  <si>
    <t>ЧСС</t>
  </si>
  <si>
    <t>Температура</t>
  </si>
  <si>
    <t>По индивидуальному подбору</t>
  </si>
  <si>
    <t>пригодна для переливания</t>
  </si>
  <si>
    <t>не пригодна для переливания</t>
  </si>
  <si>
    <t>СЗП</t>
  </si>
  <si>
    <t>Эритроцитарная взвесь с удаленным ЛТЦС</t>
  </si>
  <si>
    <t>совместима</t>
  </si>
  <si>
    <t>не совместима</t>
  </si>
  <si>
    <t>Цвет мочи</t>
  </si>
  <si>
    <t>мл/час</t>
  </si>
  <si>
    <t>св./жел</t>
  </si>
  <si>
    <t xml:space="preserve"> </t>
  </si>
  <si>
    <t>Ф.И.О.врача</t>
  </si>
  <si>
    <t>Проба на плоскости при комнатной температуре</t>
  </si>
  <si>
    <t>Проба методом конглютинации с полиглюкином 33%</t>
  </si>
  <si>
    <t>А.В.Гуляков</t>
  </si>
  <si>
    <t>А.В.Сорокин</t>
  </si>
  <si>
    <t>А.В.Челышев</t>
  </si>
  <si>
    <t>А.В.Галкин</t>
  </si>
  <si>
    <t>И.А.Нуралиев</t>
  </si>
  <si>
    <t>М.Е.Ершов</t>
  </si>
  <si>
    <t>Д.Я.Асадов</t>
  </si>
  <si>
    <t>В.В.Лаврентьев</t>
  </si>
  <si>
    <t>Г.Л.Бойцов</t>
  </si>
  <si>
    <t>А.В.Гончаров</t>
  </si>
  <si>
    <t>В.А.Гончаров</t>
  </si>
  <si>
    <t>Н.Б.Папугин</t>
  </si>
  <si>
    <t>В.В.Варзанов</t>
  </si>
  <si>
    <t>А.Б.Коновалов</t>
  </si>
  <si>
    <t>П.В.Поддубко</t>
  </si>
  <si>
    <t>А.П.Козлов</t>
  </si>
  <si>
    <t>С.В.Никольский</t>
  </si>
  <si>
    <t>С.Н.Ломыш</t>
  </si>
  <si>
    <t>иванов иван иванович</t>
  </si>
  <si>
    <t>муж</t>
  </si>
  <si>
    <t>ввввввввв</t>
  </si>
  <si>
    <t>13,10,2019</t>
  </si>
  <si>
    <t>13,12,2019</t>
  </si>
  <si>
    <t>13,12,2020</t>
  </si>
  <si>
    <t>впвпв</t>
  </si>
  <si>
    <t>И.Н.Ганза</t>
  </si>
  <si>
    <t>Д.Г.Овсяников</t>
  </si>
  <si>
    <t>44444444</t>
  </si>
  <si>
    <t>888888888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</si>
</sst>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h:mm;@"/>
  </numFmts>
  <fonts count="1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2" fillId="0" borderId="0" xfId="0" applyNumberFormat="1" applyFont="1"/>
    <xf numFmtId="0" fontId="0" fillId="0" borderId="0" xfId="0" applyBorder="1"/>
    <xf numFmtId="49" fontId="5" fillId="0" borderId="0" xfId="0" applyNumberFormat="1" applyFont="1"/>
    <xf numFmtId="0" fontId="6" fillId="0" borderId="0" xfId="0" applyFont="1"/>
    <xf numFmtId="49" fontId="10" fillId="0" borderId="0" xfId="0" applyNumberFormat="1" applyFont="1"/>
    <xf numFmtId="49" fontId="2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Border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2" fillId="0" borderId="0" xfId="0" applyNumberFormat="1" applyFont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Border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3" fillId="0" borderId="5" xfId="0" applyNumberFormat="1" applyFont="1" applyBorder="1" applyAlignment="1"/>
    <xf numFmtId="49" fontId="3" fillId="0" borderId="2" xfId="0" applyNumberFormat="1" applyFont="1" applyBorder="1" applyAlignment="1"/>
    <xf numFmtId="49" fontId="3" fillId="0" borderId="6" xfId="0" applyNumberFormat="1" applyFont="1" applyBorder="1" applyAlignment="1"/>
    <xf numFmtId="49" fontId="4" fillId="0" borderId="7" xfId="0" applyNumberFormat="1" applyFont="1" applyBorder="1" applyAlignment="1"/>
    <xf numFmtId="49" fontId="4" fillId="0" borderId="0" xfId="0" applyNumberFormat="1" applyFont="1" applyBorder="1" applyAlignment="1"/>
    <xf numFmtId="49" fontId="4" fillId="0" borderId="8" xfId="0" applyNumberFormat="1" applyFont="1" applyBorder="1" applyAlignment="1"/>
    <xf numFmtId="49" fontId="4" fillId="0" borderId="9" xfId="0" applyNumberFormat="1" applyFont="1" applyBorder="1" applyAlignment="1"/>
    <xf numFmtId="49" fontId="4" fillId="0" borderId="1" xfId="0" applyNumberFormat="1" applyFont="1" applyBorder="1" applyAlignment="1"/>
    <xf numFmtId="49" fontId="4" fillId="0" borderId="10" xfId="0" applyNumberFormat="1" applyFont="1" applyBorder="1" applyAlignment="1"/>
    <xf numFmtId="0" fontId="0" fillId="0" borderId="0" xfId="0" applyBorder="1" applyAlignment="1"/>
    <xf numFmtId="1" fontId="0" fillId="0" borderId="3" xfId="0" applyNumberFormat="1" applyBorder="1" applyAlignment="1">
      <alignment vertical="center"/>
    </xf>
    <xf numFmtId="49" fontId="2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wrapText="1"/>
    </xf>
    <xf numFmtId="1" fontId="4" fillId="0" borderId="4" xfId="0" applyNumberFormat="1" applyFon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8" fillId="0" borderId="2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49" fontId="4" fillId="0" borderId="9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" fontId="0" fillId="0" borderId="11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 applyProtection="1">
      <alignment horizontal="left"/>
      <protection locked="0"/>
    </xf>
    <xf numFmtId="0" fontId="2" fillId="0" borderId="3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 applyProtection="1">
      <alignment horizontal="left"/>
      <protection locked="0"/>
    </xf>
    <xf numFmtId="14" fontId="2" fillId="0" borderId="3" xfId="0" applyNumberFormat="1" applyFont="1" applyBorder="1" applyAlignment="1">
      <alignment horizontal="left"/>
    </xf>
    <xf numFmtId="14" fontId="2" fillId="0" borderId="0" xfId="0" applyNumberFormat="1" applyFont="1" applyBorder="1" applyAlignment="1">
      <alignment horizontal="center"/>
    </xf>
    <xf numFmtId="49" fontId="2" fillId="0" borderId="1" xfId="0" applyNumberFormat="1" applyFont="1" applyBorder="1"/>
    <xf numFmtId="49" fontId="2" fillId="0" borderId="0" xfId="0" applyNumberFormat="1" applyFont="1" applyAlignment="1"/>
    <xf numFmtId="1" fontId="2" fillId="0" borderId="1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49" fontId="2" fillId="0" borderId="7" xfId="0" applyNumberFormat="1" applyFont="1" applyBorder="1"/>
    <xf numFmtId="49" fontId="2" fillId="0" borderId="0" xfId="0" applyNumberFormat="1" applyFont="1" applyBorder="1"/>
    <xf numFmtId="49" fontId="2" fillId="0" borderId="8" xfId="0" applyNumberFormat="1" applyFont="1" applyBorder="1"/>
    <xf numFmtId="0" fontId="2" fillId="0" borderId="0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49" fontId="2" fillId="0" borderId="9" xfId="0" applyNumberFormat="1" applyFont="1" applyBorder="1"/>
    <xf numFmtId="49" fontId="2" fillId="0" borderId="10" xfId="0" applyNumberFormat="1" applyFont="1" applyBorder="1"/>
    <xf numFmtId="1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 applyProtection="1">
      <alignment horizontal="center"/>
      <protection locked="0"/>
    </xf>
    <xf numFmtId="0" fontId="0" fillId="0" borderId="0" xfId="0" applyNumberFormat="1" applyFont="1"/>
    <xf numFmtId="0" fontId="0" fillId="0" borderId="0" xfId="0" applyFont="1"/>
    <xf numFmtId="0" fontId="13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left" vertical="top"/>
    </xf>
    <xf numFmtId="0" fontId="13" fillId="3" borderId="0" xfId="0" applyFont="1" applyFill="1" applyBorder="1" applyAlignment="1">
      <alignment horizontal="left" vertical="top"/>
    </xf>
    <xf numFmtId="0" fontId="13" fillId="3" borderId="0" xfId="0" applyFont="1" applyFill="1" applyBorder="1" applyAlignment="1">
      <alignment horizontal="left" vertical="top"/>
    </xf>
    <xf numFmtId="0" fontId="13" fillId="2" borderId="3" xfId="0" applyFont="1" applyFill="1" applyBorder="1" applyAlignment="1">
      <alignment horizontal="left" vertical="top"/>
    </xf>
    <xf numFmtId="0" fontId="13" fillId="2" borderId="21" xfId="0" applyFont="1" applyFill="1" applyBorder="1" applyAlignment="1">
      <alignment horizontal="left" vertical="top"/>
    </xf>
    <xf numFmtId="0" fontId="13" fillId="2" borderId="16" xfId="0" applyFont="1" applyFill="1" applyBorder="1" applyAlignment="1">
      <alignment horizontal="left" vertical="top"/>
    </xf>
    <xf numFmtId="165" fontId="13" fillId="2" borderId="3" xfId="0" applyNumberFormat="1" applyFont="1" applyFill="1" applyBorder="1" applyAlignment="1">
      <alignment horizontal="left" vertical="top"/>
    </xf>
    <xf numFmtId="165" fontId="13" fillId="2" borderId="21" xfId="0" applyNumberFormat="1" applyFont="1" applyFill="1" applyBorder="1" applyAlignment="1">
      <alignment horizontal="left" vertical="top"/>
    </xf>
    <xf numFmtId="0" fontId="13" fillId="2" borderId="2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 wrapText="1"/>
    </xf>
    <xf numFmtId="49" fontId="14" fillId="2" borderId="1" xfId="0" applyNumberFormat="1" applyFont="1" applyFill="1" applyBorder="1" applyAlignment="1">
      <alignment horizontal="left" vertical="top"/>
    </xf>
    <xf numFmtId="0" fontId="13" fillId="2" borderId="4" xfId="0" applyFont="1" applyFill="1" applyBorder="1" applyAlignment="1">
      <alignment horizontal="left" vertical="top"/>
    </xf>
    <xf numFmtId="49" fontId="14" fillId="2" borderId="3" xfId="0" applyNumberFormat="1" applyFont="1" applyFill="1" applyBorder="1" applyAlignment="1">
      <alignment horizontal="left" vertical="top"/>
    </xf>
    <xf numFmtId="49" fontId="13" fillId="2" borderId="4" xfId="0" applyNumberFormat="1" applyFont="1" applyFill="1" applyBorder="1" applyAlignment="1">
      <alignment horizontal="left" vertical="top"/>
    </xf>
    <xf numFmtId="0" fontId="13" fillId="2" borderId="7" xfId="0" applyFont="1" applyFill="1" applyBorder="1" applyAlignment="1">
      <alignment horizontal="left" vertical="top"/>
    </xf>
    <xf numFmtId="0" fontId="13" fillId="2" borderId="16" xfId="0" applyFont="1" applyFill="1" applyBorder="1" applyAlignment="1">
      <alignment horizontal="left" vertical="top"/>
    </xf>
    <xf numFmtId="0" fontId="13" fillId="2" borderId="20" xfId="0" applyFont="1" applyFill="1" applyBorder="1" applyAlignment="1">
      <alignment horizontal="left" vertical="top"/>
    </xf>
    <xf numFmtId="0" fontId="13" fillId="2" borderId="3" xfId="0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top"/>
    </xf>
    <xf numFmtId="0" fontId="13" fillId="4" borderId="0" xfId="0" applyFont="1" applyFill="1" applyBorder="1" applyAlignment="1">
      <alignment horizontal="left" vertical="top"/>
    </xf>
    <xf numFmtId="0" fontId="13" fillId="4" borderId="0" xfId="0" applyFont="1" applyFill="1" applyBorder="1" applyAlignment="1">
      <alignment horizontal="left" vertical="top"/>
    </xf>
    <xf numFmtId="0" fontId="13" fillId="4" borderId="3" xfId="0" applyFont="1" applyFill="1" applyBorder="1" applyAlignment="1">
      <alignment horizontal="left" vertical="top"/>
    </xf>
    <xf numFmtId="0" fontId="13" fillId="4" borderId="20" xfId="0" applyFont="1" applyFill="1" applyBorder="1" applyAlignment="1">
      <alignment horizontal="left" vertical="top"/>
    </xf>
    <xf numFmtId="0" fontId="13" fillId="4" borderId="21" xfId="0" applyFont="1" applyFill="1" applyBorder="1" applyAlignment="1">
      <alignment horizontal="left" vertical="top"/>
    </xf>
    <xf numFmtId="14" fontId="13" fillId="4" borderId="20" xfId="0" applyNumberFormat="1" applyFont="1" applyFill="1" applyBorder="1" applyAlignment="1">
      <alignment horizontal="left" vertical="top"/>
    </xf>
    <xf numFmtId="14" fontId="13" fillId="4" borderId="21" xfId="0" applyNumberFormat="1" applyFont="1" applyFill="1" applyBorder="1" applyAlignment="1">
      <alignment horizontal="left" vertical="top"/>
    </xf>
    <xf numFmtId="1" fontId="13" fillId="4" borderId="20" xfId="0" applyNumberFormat="1" applyFont="1" applyFill="1" applyBorder="1" applyAlignment="1">
      <alignment horizontal="left" vertical="top"/>
    </xf>
    <xf numFmtId="1" fontId="13" fillId="4" borderId="21" xfId="0" applyNumberFormat="1" applyFont="1" applyFill="1" applyBorder="1" applyAlignment="1">
      <alignment horizontal="left" vertical="top"/>
    </xf>
    <xf numFmtId="2" fontId="13" fillId="4" borderId="20" xfId="0" applyNumberFormat="1" applyFont="1" applyFill="1" applyBorder="1" applyAlignment="1">
      <alignment horizontal="left" vertical="top"/>
    </xf>
    <xf numFmtId="2" fontId="13" fillId="4" borderId="21" xfId="0" applyNumberFormat="1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horizontal="left" vertical="top"/>
    </xf>
    <xf numFmtId="49" fontId="14" fillId="4" borderId="3" xfId="0" applyNumberFormat="1" applyFont="1" applyFill="1" applyBorder="1" applyAlignment="1">
      <alignment horizontal="left" vertical="top"/>
    </xf>
    <xf numFmtId="49" fontId="14" fillId="4" borderId="20" xfId="0" applyNumberFormat="1" applyFont="1" applyFill="1" applyBorder="1" applyAlignment="1">
      <alignment horizontal="left" vertical="top"/>
    </xf>
    <xf numFmtId="49" fontId="14" fillId="4" borderId="21" xfId="0" applyNumberFormat="1" applyFont="1" applyFill="1" applyBorder="1" applyAlignment="1">
      <alignment horizontal="left" vertical="top"/>
    </xf>
    <xf numFmtId="49" fontId="14" fillId="4" borderId="20" xfId="0" applyNumberFormat="1" applyFont="1" applyFill="1" applyBorder="1" applyAlignment="1">
      <alignment horizontal="left" vertical="top"/>
    </xf>
    <xf numFmtId="14" fontId="14" fillId="4" borderId="20" xfId="0" applyNumberFormat="1" applyFont="1" applyFill="1" applyBorder="1" applyAlignment="1">
      <alignment horizontal="left" vertical="top"/>
    </xf>
    <xf numFmtId="14" fontId="14" fillId="4" borderId="21" xfId="0" applyNumberFormat="1" applyFont="1" applyFill="1" applyBorder="1" applyAlignment="1">
      <alignment horizontal="left" vertical="top"/>
    </xf>
    <xf numFmtId="49" fontId="14" fillId="4" borderId="2" xfId="0" applyNumberFormat="1" applyFont="1" applyFill="1" applyBorder="1" applyAlignment="1">
      <alignment horizontal="left" vertical="top"/>
    </xf>
    <xf numFmtId="49" fontId="14" fillId="4" borderId="5" xfId="0" applyNumberFormat="1" applyFont="1" applyFill="1" applyBorder="1" applyAlignment="1">
      <alignment horizontal="left" vertical="top"/>
    </xf>
    <xf numFmtId="49" fontId="14" fillId="4" borderId="6" xfId="0" applyNumberFormat="1" applyFont="1" applyFill="1" applyBorder="1" applyAlignment="1">
      <alignment horizontal="left" vertical="top"/>
    </xf>
    <xf numFmtId="49" fontId="14" fillId="4" borderId="5" xfId="0" applyNumberFormat="1" applyFont="1" applyFill="1" applyBorder="1" applyAlignment="1">
      <alignment horizontal="left" vertical="top"/>
    </xf>
    <xf numFmtId="14" fontId="14" fillId="4" borderId="5" xfId="0" applyNumberFormat="1" applyFont="1" applyFill="1" applyBorder="1" applyAlignment="1">
      <alignment horizontal="left" vertical="top"/>
    </xf>
    <xf numFmtId="14" fontId="14" fillId="4" borderId="6" xfId="0" applyNumberFormat="1" applyFont="1" applyFill="1" applyBorder="1" applyAlignment="1">
      <alignment horizontal="left" vertical="top"/>
    </xf>
    <xf numFmtId="0" fontId="13" fillId="5" borderId="0" xfId="0" applyFont="1" applyFill="1" applyBorder="1" applyAlignment="1">
      <alignment horizontal="left" vertical="top"/>
    </xf>
    <xf numFmtId="0" fontId="13" fillId="5" borderId="16" xfId="0" applyFont="1" applyFill="1" applyBorder="1" applyAlignment="1">
      <alignment horizontal="left" vertical="top"/>
    </xf>
    <xf numFmtId="0" fontId="13" fillId="5" borderId="20" xfId="0" applyFont="1" applyFill="1" applyBorder="1" applyAlignment="1">
      <alignment horizontal="left" vertical="top"/>
    </xf>
    <xf numFmtId="1" fontId="13" fillId="5" borderId="4" xfId="0" applyNumberFormat="1" applyFont="1" applyFill="1" applyBorder="1" applyAlignment="1">
      <alignment horizontal="left" vertical="top"/>
    </xf>
    <xf numFmtId="0" fontId="13" fillId="5" borderId="22" xfId="0" applyFont="1" applyFill="1" applyBorder="1" applyAlignment="1">
      <alignment horizontal="left" vertical="top"/>
    </xf>
    <xf numFmtId="0" fontId="13" fillId="5" borderId="3" xfId="0" applyFont="1" applyFill="1" applyBorder="1" applyAlignment="1">
      <alignment horizontal="left" vertical="top"/>
    </xf>
    <xf numFmtId="164" fontId="13" fillId="5" borderId="4" xfId="0" applyNumberFormat="1" applyFont="1" applyFill="1" applyBorder="1" applyAlignment="1">
      <alignment horizontal="left" vertical="top"/>
    </xf>
    <xf numFmtId="0" fontId="13" fillId="5" borderId="7" xfId="0" applyFont="1" applyFill="1" applyBorder="1" applyAlignment="1">
      <alignment horizontal="left" vertical="top"/>
    </xf>
    <xf numFmtId="0" fontId="13" fillId="5" borderId="0" xfId="0" applyFont="1" applyFill="1" applyBorder="1" applyAlignment="1">
      <alignment horizontal="left" vertical="top"/>
    </xf>
    <xf numFmtId="0" fontId="13" fillId="5" borderId="16" xfId="0" applyFont="1" applyFill="1" applyBorder="1" applyAlignment="1">
      <alignment horizontal="left" vertical="top"/>
    </xf>
    <xf numFmtId="0" fontId="13" fillId="3" borderId="14" xfId="0" applyFont="1" applyFill="1" applyBorder="1" applyAlignment="1">
      <alignment horizontal="left" vertical="top"/>
    </xf>
    <xf numFmtId="0" fontId="13" fillId="3" borderId="16" xfId="0" applyFont="1" applyFill="1" applyBorder="1" applyAlignment="1">
      <alignment horizontal="left" vertical="top"/>
    </xf>
    <xf numFmtId="0" fontId="13" fillId="4" borderId="1" xfId="0" applyFont="1" applyFill="1" applyBorder="1" applyAlignment="1">
      <alignment horizontal="left" vertical="top"/>
    </xf>
    <xf numFmtId="14" fontId="13" fillId="4" borderId="9" xfId="0" applyNumberFormat="1" applyFont="1" applyFill="1" applyBorder="1" applyAlignment="1">
      <alignment horizontal="left" vertical="top"/>
    </xf>
    <xf numFmtId="14" fontId="13" fillId="4" borderId="10" xfId="0" applyNumberFormat="1" applyFont="1" applyFill="1" applyBorder="1" applyAlignment="1">
      <alignment horizontal="left" vertical="top"/>
    </xf>
    <xf numFmtId="0" fontId="12" fillId="6" borderId="13" xfId="0" applyFont="1" applyFill="1" applyBorder="1" applyAlignment="1">
      <alignment horizontal="center"/>
    </xf>
    <xf numFmtId="0" fontId="12" fillId="6" borderId="14" xfId="0" applyFont="1" applyFill="1" applyBorder="1" applyAlignment="1">
      <alignment horizontal="center"/>
    </xf>
    <xf numFmtId="0" fontId="13" fillId="5" borderId="25" xfId="0" applyFont="1" applyFill="1" applyBorder="1" applyAlignment="1">
      <alignment horizontal="left" vertical="top"/>
    </xf>
    <xf numFmtId="1" fontId="13" fillId="5" borderId="26" xfId="0" applyNumberFormat="1" applyFont="1" applyFill="1" applyBorder="1" applyAlignment="1">
      <alignment horizontal="left" vertical="top"/>
    </xf>
    <xf numFmtId="0" fontId="13" fillId="5" borderId="27" xfId="0" applyFont="1" applyFill="1" applyBorder="1" applyAlignment="1">
      <alignment horizontal="left" vertical="top"/>
    </xf>
    <xf numFmtId="0" fontId="13" fillId="5" borderId="28" xfId="0" applyFont="1" applyFill="1" applyBorder="1" applyAlignment="1">
      <alignment horizontal="left" vertical="top"/>
    </xf>
    <xf numFmtId="0" fontId="13" fillId="5" borderId="29" xfId="0" applyFont="1" applyFill="1" applyBorder="1" applyAlignment="1">
      <alignment horizontal="left" vertical="top"/>
    </xf>
    <xf numFmtId="0" fontId="13" fillId="5" borderId="6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49" fontId="1" fillId="0" borderId="30" xfId="0" applyNumberFormat="1" applyFont="1" applyBorder="1" applyAlignment="1">
      <alignment horizontal="center"/>
    </xf>
    <xf numFmtId="49" fontId="2" fillId="0" borderId="30" xfId="0" applyNumberFormat="1" applyFont="1" applyBorder="1"/>
    <xf numFmtId="49" fontId="3" fillId="0" borderId="30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0" fontId="13" fillId="4" borderId="23" xfId="0" applyFont="1" applyFill="1" applyBorder="1" applyAlignment="1">
      <alignment vertical="top"/>
    </xf>
    <xf numFmtId="0" fontId="13" fillId="4" borderId="16" xfId="0" applyFont="1" applyFill="1" applyBorder="1" applyAlignment="1">
      <alignment vertical="top"/>
    </xf>
    <xf numFmtId="0" fontId="13" fillId="3" borderId="19" xfId="0" applyFont="1" applyFill="1" applyBorder="1" applyAlignment="1">
      <alignment horizontal="left" vertical="top"/>
    </xf>
    <xf numFmtId="49" fontId="14" fillId="6" borderId="17" xfId="0" applyNumberFormat="1" applyFont="1" applyFill="1" applyBorder="1" applyAlignment="1">
      <alignment horizontal="left" vertical="top"/>
    </xf>
    <xf numFmtId="49" fontId="14" fillId="6" borderId="18" xfId="0" applyNumberFormat="1" applyFont="1" applyFill="1" applyBorder="1" applyAlignment="1">
      <alignment horizontal="left" vertical="top"/>
    </xf>
    <xf numFmtId="49" fontId="14" fillId="6" borderId="18" xfId="0" applyNumberFormat="1" applyFont="1" applyFill="1" applyBorder="1" applyAlignment="1">
      <alignment horizontal="left" vertical="top"/>
    </xf>
    <xf numFmtId="49" fontId="14" fillId="6" borderId="20" xfId="0" applyNumberFormat="1" applyFont="1" applyFill="1" applyBorder="1" applyAlignment="1">
      <alignment horizontal="left" vertical="top"/>
    </xf>
    <xf numFmtId="49" fontId="14" fillId="6" borderId="21" xfId="0" applyNumberFormat="1" applyFont="1" applyFill="1" applyBorder="1" applyAlignment="1">
      <alignment horizontal="left" vertical="top"/>
    </xf>
    <xf numFmtId="14" fontId="14" fillId="6" borderId="20" xfId="0" applyNumberFormat="1" applyFont="1" applyFill="1" applyBorder="1" applyAlignment="1">
      <alignment horizontal="left" vertical="top"/>
    </xf>
    <xf numFmtId="14" fontId="14" fillId="6" borderId="21" xfId="0" applyNumberFormat="1" applyFont="1" applyFill="1" applyBorder="1" applyAlignment="1">
      <alignment horizontal="left" vertical="top"/>
    </xf>
    <xf numFmtId="0" fontId="0" fillId="0" borderId="0" xfId="0" applyFill="1" applyBorder="1" applyAlignment="1"/>
    <xf numFmtId="0" fontId="0" fillId="0" borderId="1" xfId="0" applyNumberFormat="1" applyBorder="1" applyAlignment="1">
      <alignment horizontal="left"/>
    </xf>
    <xf numFmtId="49" fontId="9" fillId="0" borderId="0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X94"/>
  <sheetViews>
    <sheetView showZeros="0" tabSelected="1" zoomScaleNormal="100" workbookViewId="0">
      <selection activeCell="AK30" sqref="AK30"/>
    </sheetView>
  </sheetViews>
  <sheetFormatPr defaultRowHeight="15"/>
  <cols>
    <col min="1" max="1" width="3.42578125" style="1" customWidth="1"/>
    <col min="2" max="13" width="2.7109375" customWidth="1"/>
    <col min="14" max="14" width="3.42578125" customWidth="1"/>
    <col min="15" max="23" width="2.7109375" customWidth="1"/>
    <col min="24" max="24" width="4.140625" customWidth="1"/>
    <col min="25" max="31" width="2.7109375" customWidth="1"/>
    <col min="32" max="32" width="2" customWidth="1"/>
    <col min="33" max="33" width="5.140625" customWidth="1"/>
    <col min="41" max="41" width="10.85546875" customWidth="1"/>
    <col min="44" max="44" width="0" hidden="1" customWidth="1"/>
    <col min="45" max="45" width="19.28515625" hidden="1" customWidth="1"/>
    <col min="46" max="51" width="0" hidden="1" customWidth="1"/>
  </cols>
  <sheetData>
    <row r="1" spans="1:50" ht="18.75" customHeight="1">
      <c r="A1" s="16"/>
      <c r="B1" s="85" t="s">
        <v>113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188"/>
      <c r="AG1" s="208"/>
      <c r="AH1" s="179" t="s">
        <v>119</v>
      </c>
      <c r="AI1" s="179"/>
      <c r="AJ1" s="179"/>
      <c r="AK1" s="179"/>
      <c r="AL1" s="179"/>
      <c r="AM1" s="179"/>
      <c r="AN1" s="179"/>
      <c r="AO1" s="179"/>
      <c r="AP1" s="180"/>
      <c r="AR1" s="114" t="s">
        <v>165</v>
      </c>
      <c r="AS1" s="115" t="s">
        <v>165</v>
      </c>
      <c r="AT1" s="115"/>
      <c r="AU1" s="115"/>
      <c r="AV1" s="115"/>
      <c r="AW1" s="115"/>
      <c r="AX1" s="115"/>
    </row>
    <row r="2" spans="1:50" ht="18.7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88"/>
      <c r="AG2" s="208"/>
      <c r="AH2" s="123" t="s">
        <v>120</v>
      </c>
      <c r="AI2" s="123"/>
      <c r="AJ2" s="123" t="s">
        <v>187</v>
      </c>
      <c r="AK2" s="123"/>
      <c r="AL2" s="123"/>
      <c r="AM2" s="123"/>
      <c r="AN2" s="123"/>
      <c r="AO2" s="124"/>
      <c r="AP2" s="125"/>
      <c r="AR2" s="114" t="s">
        <v>126</v>
      </c>
      <c r="AS2" s="115" t="s">
        <v>131</v>
      </c>
      <c r="AT2" s="115" t="s">
        <v>115</v>
      </c>
      <c r="AU2" s="115"/>
      <c r="AV2" s="115"/>
      <c r="AW2" s="115"/>
      <c r="AX2" s="115"/>
    </row>
    <row r="3" spans="1:50" ht="15.75">
      <c r="A3" s="11">
        <v>1</v>
      </c>
      <c r="B3" s="4" t="s">
        <v>1</v>
      </c>
      <c r="C3" s="4"/>
      <c r="D3" s="4"/>
      <c r="E3" s="4"/>
      <c r="F3" s="4"/>
      <c r="G3" s="4"/>
      <c r="H3" s="4"/>
      <c r="I3" s="88" t="str">
        <f>AJ2</f>
        <v>иванов иван иванович</v>
      </c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4"/>
      <c r="W3" s="86" t="s">
        <v>2</v>
      </c>
      <c r="X3" s="86"/>
      <c r="Y3" s="86"/>
      <c r="Z3" s="86"/>
      <c r="AA3" s="86"/>
      <c r="AB3" s="86"/>
      <c r="AC3" s="87">
        <f>AJ3</f>
        <v>0</v>
      </c>
      <c r="AD3" s="87"/>
      <c r="AE3" s="87"/>
      <c r="AF3" s="189"/>
      <c r="AG3" s="26"/>
      <c r="AH3" s="123" t="s">
        <v>121</v>
      </c>
      <c r="AI3" s="123"/>
      <c r="AJ3" s="123">
        <v>0</v>
      </c>
      <c r="AK3" s="123"/>
      <c r="AL3" s="123"/>
      <c r="AM3" s="123"/>
      <c r="AN3" s="123"/>
      <c r="AO3" s="124"/>
      <c r="AP3" s="125"/>
      <c r="AR3" s="114" t="s">
        <v>127</v>
      </c>
      <c r="AS3" s="115" t="s">
        <v>130</v>
      </c>
      <c r="AT3" s="115" t="s">
        <v>132</v>
      </c>
      <c r="AU3" s="115"/>
      <c r="AV3" s="115"/>
      <c r="AW3" s="115"/>
      <c r="AX3" s="115"/>
    </row>
    <row r="4" spans="1:50" ht="15.75">
      <c r="A4" s="11" t="s">
        <v>3</v>
      </c>
      <c r="B4" s="4" t="s">
        <v>0</v>
      </c>
      <c r="C4" s="4"/>
      <c r="D4" s="4"/>
      <c r="E4" s="4"/>
      <c r="F4" s="4"/>
      <c r="G4" s="4"/>
      <c r="H4" s="4"/>
      <c r="I4" s="89">
        <f ca="1">TODAY()</f>
        <v>43806</v>
      </c>
      <c r="J4" s="89"/>
      <c r="K4" s="89"/>
      <c r="L4" s="89"/>
      <c r="M4" s="89"/>
      <c r="N4" s="14"/>
      <c r="O4" s="14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90"/>
      <c r="AG4" s="209"/>
      <c r="AH4" s="123" t="s">
        <v>122</v>
      </c>
      <c r="AI4" s="123"/>
      <c r="AJ4" s="126">
        <v>13.45</v>
      </c>
      <c r="AK4" s="127"/>
      <c r="AL4" s="128" t="s">
        <v>123</v>
      </c>
      <c r="AM4" s="123"/>
      <c r="AN4" s="126">
        <v>13.59</v>
      </c>
      <c r="AO4" s="127"/>
      <c r="AP4" s="125"/>
      <c r="AR4" s="114" t="s">
        <v>128</v>
      </c>
      <c r="AS4" s="115"/>
      <c r="AT4" s="115"/>
      <c r="AU4" s="115"/>
      <c r="AV4" s="115"/>
      <c r="AW4" s="115"/>
      <c r="AX4" s="115"/>
    </row>
    <row r="5" spans="1:50" ht="15.75">
      <c r="A5" s="20" t="s">
        <v>4</v>
      </c>
      <c r="B5" s="57" t="s">
        <v>5</v>
      </c>
      <c r="C5" s="57"/>
      <c r="D5" s="57"/>
      <c r="E5" s="57"/>
      <c r="F5" s="57"/>
      <c r="G5" s="57"/>
      <c r="H5" s="57"/>
      <c r="I5" s="57"/>
      <c r="J5" s="57"/>
      <c r="K5" s="57"/>
      <c r="L5" s="111">
        <f>AJ4</f>
        <v>13.45</v>
      </c>
      <c r="M5" s="111"/>
      <c r="N5" s="111"/>
      <c r="O5" s="13"/>
      <c r="P5" s="13" t="s">
        <v>6</v>
      </c>
      <c r="Q5" s="4" t="s">
        <v>7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111">
        <f>AN4</f>
        <v>13.59</v>
      </c>
      <c r="AD5" s="111"/>
      <c r="AE5" s="111"/>
      <c r="AF5" s="189"/>
      <c r="AG5" s="26"/>
      <c r="AH5" s="129" t="s">
        <v>124</v>
      </c>
      <c r="AI5" s="129"/>
      <c r="AJ5" s="116">
        <v>5</v>
      </c>
      <c r="AK5" s="116"/>
      <c r="AL5" s="116" t="s">
        <v>125</v>
      </c>
      <c r="AM5" s="116">
        <v>2</v>
      </c>
      <c r="AN5" s="116">
        <v>2</v>
      </c>
      <c r="AO5" s="116"/>
      <c r="AP5" s="125"/>
      <c r="AR5" s="114" t="s">
        <v>129</v>
      </c>
      <c r="AS5" s="115" t="s">
        <v>27</v>
      </c>
      <c r="AT5" s="115" t="s">
        <v>156</v>
      </c>
      <c r="AU5" s="115"/>
      <c r="AV5" s="115"/>
      <c r="AW5" s="115"/>
      <c r="AX5" s="115" t="s">
        <v>27</v>
      </c>
    </row>
    <row r="6" spans="1:50" ht="18.75" customHeight="1">
      <c r="A6" s="11" t="s">
        <v>8</v>
      </c>
      <c r="B6" s="57" t="s">
        <v>10</v>
      </c>
      <c r="C6" s="57"/>
      <c r="D6" s="57"/>
      <c r="E6" s="57"/>
      <c r="F6" s="57"/>
      <c r="G6" s="57"/>
      <c r="H6" s="57"/>
      <c r="I6" s="57"/>
      <c r="J6" s="57"/>
      <c r="K6" s="57"/>
      <c r="L6" s="81" t="str">
        <f>INDEX($AR$1:$AR$5,$AJ$5)</f>
        <v>AB(IV)</v>
      </c>
      <c r="M6" s="81"/>
      <c r="N6" s="81"/>
      <c r="O6" s="13"/>
      <c r="P6" s="13" t="s">
        <v>9</v>
      </c>
      <c r="Q6" s="11" t="s">
        <v>11</v>
      </c>
      <c r="R6" s="11"/>
      <c r="S6" s="11"/>
      <c r="T6" s="11"/>
      <c r="U6" s="11"/>
      <c r="V6" s="11"/>
      <c r="W6" s="11"/>
      <c r="X6" s="11"/>
      <c r="Y6" s="11"/>
      <c r="Z6" s="81" t="str">
        <f>INDEX($AS$1:$AS$3,$AN$5)</f>
        <v>Rh+(ПОЛ.)</v>
      </c>
      <c r="AA6" s="81"/>
      <c r="AB6" s="81"/>
      <c r="AC6" s="81"/>
      <c r="AD6" s="81"/>
      <c r="AE6" s="81"/>
      <c r="AF6" s="189"/>
      <c r="AG6" s="26"/>
      <c r="AH6" s="130" t="s">
        <v>133</v>
      </c>
      <c r="AI6" s="130"/>
      <c r="AJ6" s="130"/>
      <c r="AK6" s="116"/>
      <c r="AL6" s="116"/>
      <c r="AM6" s="116"/>
      <c r="AN6" s="116"/>
      <c r="AO6" s="116"/>
      <c r="AP6" s="125"/>
      <c r="AR6" s="115"/>
      <c r="AS6" s="115" t="s">
        <v>28</v>
      </c>
      <c r="AT6" s="115" t="s">
        <v>157</v>
      </c>
      <c r="AU6" s="115"/>
      <c r="AV6" s="115"/>
      <c r="AW6" s="115"/>
      <c r="AX6" s="115" t="s">
        <v>28</v>
      </c>
    </row>
    <row r="7" spans="1:50" ht="15" customHeight="1">
      <c r="A7" s="11" t="s">
        <v>12</v>
      </c>
      <c r="B7" s="4" t="s">
        <v>13</v>
      </c>
      <c r="C7" s="4"/>
      <c r="D7" s="4"/>
      <c r="E7" s="4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189"/>
      <c r="AG7" s="26"/>
      <c r="AH7" s="132" t="s">
        <v>24</v>
      </c>
      <c r="AI7" s="131">
        <v>77</v>
      </c>
      <c r="AJ7" s="132" t="s">
        <v>25</v>
      </c>
      <c r="AK7" s="133" t="s">
        <v>82</v>
      </c>
      <c r="AL7" s="134"/>
      <c r="AM7" s="116"/>
      <c r="AN7" s="116"/>
      <c r="AO7" s="116"/>
      <c r="AP7" s="125"/>
      <c r="AR7" s="115"/>
      <c r="AS7" s="115"/>
      <c r="AT7" s="115"/>
      <c r="AU7" s="115"/>
      <c r="AV7" s="115"/>
      <c r="AW7" s="115"/>
      <c r="AX7" s="115"/>
    </row>
    <row r="8" spans="1:50" ht="15" customHeight="1">
      <c r="A8" s="14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191"/>
      <c r="AG8" s="23"/>
      <c r="AH8" s="116" t="s">
        <v>31</v>
      </c>
      <c r="AI8" s="116"/>
      <c r="AJ8" s="116"/>
      <c r="AK8" s="116"/>
      <c r="AL8" s="117">
        <v>2</v>
      </c>
      <c r="AM8" s="117" t="s">
        <v>155</v>
      </c>
      <c r="AN8" s="117"/>
      <c r="AO8" s="117"/>
      <c r="AP8" s="135">
        <v>2</v>
      </c>
      <c r="AR8" s="115"/>
      <c r="AS8" s="115" t="s">
        <v>158</v>
      </c>
      <c r="AT8" s="115"/>
      <c r="AU8" s="115"/>
      <c r="AV8" s="115"/>
      <c r="AW8" s="115"/>
      <c r="AX8" s="115"/>
    </row>
    <row r="9" spans="1:50" ht="15.75">
      <c r="A9" s="11" t="s">
        <v>14</v>
      </c>
      <c r="B9" s="4" t="s">
        <v>112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189"/>
      <c r="AG9" s="26"/>
      <c r="AH9" s="117" t="s">
        <v>134</v>
      </c>
      <c r="AI9" s="117"/>
      <c r="AJ9" s="117"/>
      <c r="AK9" s="117">
        <v>2</v>
      </c>
      <c r="AL9" s="136" t="s">
        <v>135</v>
      </c>
      <c r="AM9" s="137"/>
      <c r="AN9" s="137"/>
      <c r="AO9" s="128" t="s">
        <v>188</v>
      </c>
      <c r="AP9" s="138"/>
      <c r="AR9" s="115"/>
      <c r="AS9" s="115" t="s">
        <v>159</v>
      </c>
      <c r="AT9" s="115"/>
      <c r="AU9" s="115"/>
      <c r="AV9" s="115"/>
      <c r="AW9" s="115"/>
      <c r="AX9" s="115"/>
    </row>
    <row r="10" spans="1:50" ht="15.75">
      <c r="A10" s="11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204" t="s">
        <v>15</v>
      </c>
      <c r="S10" s="204"/>
      <c r="T10" s="204"/>
      <c r="U10" s="204"/>
      <c r="V10" s="204"/>
      <c r="W10" s="204"/>
      <c r="X10" s="14" t="s">
        <v>17</v>
      </c>
      <c r="Y10" s="54" t="s">
        <v>16</v>
      </c>
      <c r="Z10" s="54"/>
      <c r="AA10" s="54"/>
      <c r="AB10" s="54"/>
      <c r="AC10" s="54"/>
      <c r="AD10" s="54"/>
      <c r="AE10" s="54"/>
      <c r="AF10" s="189"/>
      <c r="AG10" s="26"/>
      <c r="AH10" s="139" t="s">
        <v>136</v>
      </c>
      <c r="AI10" s="139"/>
      <c r="AJ10" s="139"/>
      <c r="AK10" s="140">
        <v>1</v>
      </c>
      <c r="AL10" s="139" t="s">
        <v>137</v>
      </c>
      <c r="AM10" s="139"/>
      <c r="AN10" s="139"/>
      <c r="AO10" s="140">
        <v>2</v>
      </c>
      <c r="AP10" s="192"/>
      <c r="AR10" s="115"/>
      <c r="AS10" s="115"/>
      <c r="AT10" s="115"/>
      <c r="AU10" s="115"/>
      <c r="AV10" s="115"/>
      <c r="AW10" s="115"/>
      <c r="AX10" s="115"/>
    </row>
    <row r="11" spans="1:50" ht="15.75">
      <c r="A11" s="11" t="s">
        <v>18</v>
      </c>
      <c r="B11" s="57" t="s">
        <v>19</v>
      </c>
      <c r="C11" s="57"/>
      <c r="D11" s="57"/>
      <c r="E11" s="57"/>
      <c r="F11" s="57"/>
      <c r="G11" s="57"/>
      <c r="H11" s="57"/>
      <c r="I11" s="57"/>
      <c r="J11" s="57"/>
      <c r="K11" s="54" t="s">
        <v>20</v>
      </c>
      <c r="L11" s="54"/>
      <c r="M11" s="54"/>
      <c r="N11" s="54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14" t="s">
        <v>17</v>
      </c>
      <c r="AA11" s="59" t="s">
        <v>103</v>
      </c>
      <c r="AB11" s="59"/>
      <c r="AC11" s="59"/>
      <c r="AD11" s="59"/>
      <c r="AE11" s="59"/>
      <c r="AF11" s="189"/>
      <c r="AG11" s="26"/>
      <c r="AH11" s="141" t="s">
        <v>138</v>
      </c>
      <c r="AI11" s="141"/>
      <c r="AJ11" s="141"/>
      <c r="AK11" s="141"/>
      <c r="AL11" s="141"/>
      <c r="AM11" s="142" t="s">
        <v>189</v>
      </c>
      <c r="AN11" s="141"/>
      <c r="AO11" s="143"/>
      <c r="AP11" s="193"/>
      <c r="AR11" s="115"/>
      <c r="AS11" s="115" t="s">
        <v>160</v>
      </c>
      <c r="AT11" s="115"/>
      <c r="AU11" s="115"/>
      <c r="AV11" s="115"/>
      <c r="AW11" s="115"/>
      <c r="AX11" s="115"/>
    </row>
    <row r="12" spans="1:50" ht="15.75">
      <c r="A12" s="14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191"/>
      <c r="AG12" s="23"/>
      <c r="AH12" s="141" t="s">
        <v>139</v>
      </c>
      <c r="AI12" s="141"/>
      <c r="AJ12" s="144" t="s">
        <v>190</v>
      </c>
      <c r="AK12" s="145"/>
      <c r="AL12" s="142" t="s">
        <v>140</v>
      </c>
      <c r="AM12" s="176"/>
      <c r="AN12" s="177" t="s">
        <v>191</v>
      </c>
      <c r="AO12" s="178"/>
      <c r="AP12" s="193"/>
      <c r="AR12" s="115"/>
      <c r="AS12" s="115" t="s">
        <v>161</v>
      </c>
      <c r="AT12" s="115"/>
      <c r="AU12" s="115"/>
      <c r="AV12" s="115"/>
      <c r="AW12" s="115"/>
      <c r="AX12" s="115"/>
    </row>
    <row r="13" spans="1:50" ht="15.75">
      <c r="A13" s="11" t="s">
        <v>21</v>
      </c>
      <c r="B13" s="57" t="s">
        <v>22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189"/>
      <c r="AG13" s="26"/>
      <c r="AH13" s="141" t="s">
        <v>141</v>
      </c>
      <c r="AI13" s="141"/>
      <c r="AJ13" s="146">
        <v>11111111222</v>
      </c>
      <c r="AK13" s="147"/>
      <c r="AL13" s="142" t="s">
        <v>142</v>
      </c>
      <c r="AM13" s="141"/>
      <c r="AN13" s="148">
        <v>360</v>
      </c>
      <c r="AO13" s="149"/>
      <c r="AP13" s="193"/>
      <c r="AR13" s="115"/>
      <c r="AS13" t="s">
        <v>165</v>
      </c>
      <c r="AT13" s="115"/>
      <c r="AU13" s="115"/>
      <c r="AV13" s="115"/>
      <c r="AW13" s="115"/>
      <c r="AX13" s="115"/>
    </row>
    <row r="14" spans="1:50" ht="15.75">
      <c r="A14" s="11"/>
      <c r="B14" s="57" t="s">
        <v>23</v>
      </c>
      <c r="C14" s="57"/>
      <c r="D14" s="57"/>
      <c r="E14" s="57"/>
      <c r="F14" s="57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189"/>
      <c r="AG14" s="26"/>
      <c r="AH14" s="141" t="s">
        <v>143</v>
      </c>
      <c r="AI14" s="141"/>
      <c r="AJ14" s="142">
        <v>111111111</v>
      </c>
      <c r="AK14" s="141"/>
      <c r="AL14" s="143"/>
      <c r="AM14" s="150"/>
      <c r="AN14" s="151"/>
      <c r="AO14" s="151"/>
      <c r="AP14" s="193"/>
      <c r="AS14" s="115" t="s">
        <v>186</v>
      </c>
    </row>
    <row r="15" spans="1:50" ht="15.75">
      <c r="A15" s="11"/>
      <c r="B15" s="4" t="s">
        <v>24</v>
      </c>
      <c r="C15" s="4"/>
      <c r="D15" s="93">
        <f>AI7</f>
        <v>77</v>
      </c>
      <c r="E15" s="93"/>
      <c r="F15" s="93"/>
      <c r="G15" s="4"/>
      <c r="H15" s="4"/>
      <c r="I15" s="4" t="s">
        <v>25</v>
      </c>
      <c r="J15" s="4"/>
      <c r="K15" s="94" t="str">
        <f>AK7</f>
        <v>32</v>
      </c>
      <c r="L15" s="94"/>
      <c r="M15" s="9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189"/>
      <c r="AG15" s="26"/>
      <c r="AH15" s="140" t="s">
        <v>144</v>
      </c>
      <c r="AI15" s="140"/>
      <c r="AJ15" s="140"/>
      <c r="AK15" s="140">
        <v>2</v>
      </c>
      <c r="AL15" s="139" t="s">
        <v>145</v>
      </c>
      <c r="AM15" s="139"/>
      <c r="AN15" s="139"/>
      <c r="AO15" s="140">
        <v>2</v>
      </c>
      <c r="AP15" s="193"/>
      <c r="AS15" s="115" t="s">
        <v>169</v>
      </c>
    </row>
    <row r="16" spans="1:50" ht="15.75">
      <c r="A16" s="14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191"/>
      <c r="AG16" s="23"/>
      <c r="AH16" s="152" t="s">
        <v>69</v>
      </c>
      <c r="AI16" s="152"/>
      <c r="AJ16" s="152"/>
      <c r="AK16" s="153" t="s">
        <v>197</v>
      </c>
      <c r="AL16" s="154"/>
      <c r="AM16" s="155" t="s">
        <v>70</v>
      </c>
      <c r="AN16" s="156" t="s">
        <v>192</v>
      </c>
      <c r="AO16" s="157"/>
      <c r="AP16" s="193"/>
      <c r="AS16" s="115" t="s">
        <v>170</v>
      </c>
    </row>
    <row r="17" spans="1:46" ht="15.75">
      <c r="A17" s="11" t="s">
        <v>26</v>
      </c>
      <c r="B17" s="57" t="s">
        <v>31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4"/>
      <c r="Q17" s="112" t="str">
        <f>INDEX(AS5:AS6,AL8)</f>
        <v>не было</v>
      </c>
      <c r="R17" s="112"/>
      <c r="S17" s="112"/>
      <c r="T17" s="14"/>
      <c r="U17" s="54"/>
      <c r="V17" s="54"/>
      <c r="W17" s="54"/>
      <c r="X17" s="54"/>
      <c r="Y17" s="4"/>
      <c r="Z17" s="4"/>
      <c r="AA17" s="4"/>
      <c r="AB17" s="4"/>
      <c r="AC17" s="4"/>
      <c r="AD17" s="4"/>
      <c r="AE17" s="4"/>
      <c r="AF17" s="189"/>
      <c r="AG17" s="26"/>
      <c r="AH17" s="152" t="s">
        <v>71</v>
      </c>
      <c r="AI17" s="152"/>
      <c r="AJ17" s="152"/>
      <c r="AK17" s="153" t="s">
        <v>193</v>
      </c>
      <c r="AL17" s="154"/>
      <c r="AM17" s="155" t="s">
        <v>70</v>
      </c>
      <c r="AN17" s="156" t="s">
        <v>192</v>
      </c>
      <c r="AO17" s="157"/>
      <c r="AP17" s="193"/>
      <c r="AS17" s="115" t="s">
        <v>171</v>
      </c>
    </row>
    <row r="18" spans="1:46" ht="16.5" thickBot="1">
      <c r="A18" s="11" t="s">
        <v>29</v>
      </c>
      <c r="B18" s="57" t="s">
        <v>30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112" t="str">
        <f>INDEX($AS$5:$AS$6,$AP$8)</f>
        <v>не было</v>
      </c>
      <c r="W18" s="112"/>
      <c r="X18" s="112"/>
      <c r="Y18" s="14"/>
      <c r="Z18" s="55"/>
      <c r="AA18" s="55"/>
      <c r="AB18" s="55"/>
      <c r="AC18" s="55"/>
      <c r="AD18" s="4"/>
      <c r="AE18" s="4"/>
      <c r="AF18" s="189"/>
      <c r="AG18" s="26"/>
      <c r="AH18" s="158" t="s">
        <v>72</v>
      </c>
      <c r="AI18" s="158"/>
      <c r="AJ18" s="158"/>
      <c r="AK18" s="159"/>
      <c r="AL18" s="160"/>
      <c r="AM18" s="161" t="s">
        <v>70</v>
      </c>
      <c r="AN18" s="162"/>
      <c r="AO18" s="163"/>
      <c r="AP18" s="193"/>
      <c r="AS18" t="s">
        <v>172</v>
      </c>
    </row>
    <row r="19" spans="1:46" ht="15.75">
      <c r="A19" s="11" t="s">
        <v>32</v>
      </c>
      <c r="B19" s="22" t="s">
        <v>33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26"/>
      <c r="AG19" s="26"/>
      <c r="AH19" s="118" t="s">
        <v>146</v>
      </c>
      <c r="AI19" s="119"/>
      <c r="AJ19" s="119"/>
      <c r="AK19" s="119"/>
      <c r="AL19" s="119"/>
      <c r="AM19" s="119"/>
      <c r="AN19" s="119"/>
      <c r="AO19" s="119"/>
      <c r="AP19" s="174"/>
      <c r="AS19" t="s">
        <v>173</v>
      </c>
    </row>
    <row r="20" spans="1:46" ht="15.75">
      <c r="A20" s="11"/>
      <c r="B20" s="57" t="s">
        <v>34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13" t="str">
        <f>INDEX(AX5:AX6,AK9)</f>
        <v>не было</v>
      </c>
      <c r="S20" s="113"/>
      <c r="T20" s="113"/>
      <c r="U20" s="113"/>
      <c r="V20" s="3"/>
      <c r="W20" s="54"/>
      <c r="X20" s="54"/>
      <c r="Y20" s="54"/>
      <c r="Z20" s="11"/>
      <c r="AA20" s="60"/>
      <c r="AB20" s="60"/>
      <c r="AC20" s="60"/>
      <c r="AD20" s="60"/>
      <c r="AE20" s="60"/>
      <c r="AF20" s="26"/>
      <c r="AG20" s="26"/>
      <c r="AH20" s="120" t="s">
        <v>167</v>
      </c>
      <c r="AI20" s="121"/>
      <c r="AJ20" s="121"/>
      <c r="AK20" s="121"/>
      <c r="AL20" s="121"/>
      <c r="AM20" s="121"/>
      <c r="AN20" s="122">
        <v>1</v>
      </c>
      <c r="AO20" s="121"/>
      <c r="AP20" s="175"/>
      <c r="AS20" t="s">
        <v>174</v>
      </c>
    </row>
    <row r="21" spans="1:46" ht="15.75">
      <c r="A21" s="11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26"/>
      <c r="AG21" s="26"/>
      <c r="AH21" s="120" t="s">
        <v>168</v>
      </c>
      <c r="AI21" s="121"/>
      <c r="AJ21" s="121"/>
      <c r="AK21" s="121"/>
      <c r="AL21" s="121"/>
      <c r="AM21" s="121"/>
      <c r="AN21" s="122">
        <v>1</v>
      </c>
      <c r="AO21" s="121"/>
      <c r="AP21" s="175"/>
      <c r="AS21" t="s">
        <v>175</v>
      </c>
    </row>
    <row r="22" spans="1:46" ht="15.75">
      <c r="A22" s="11"/>
      <c r="B22" s="15"/>
      <c r="C22" s="15"/>
      <c r="D22" s="15"/>
      <c r="E22" s="15"/>
      <c r="F22" s="15"/>
      <c r="G22" s="15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5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26"/>
      <c r="AG22" s="26"/>
      <c r="AH22" s="120" t="s">
        <v>144</v>
      </c>
      <c r="AI22" s="121"/>
      <c r="AJ22" s="121"/>
      <c r="AK22" s="122">
        <v>5</v>
      </c>
      <c r="AL22" s="121" t="s">
        <v>145</v>
      </c>
      <c r="AM22" s="121"/>
      <c r="AN22" s="121"/>
      <c r="AO22" s="122">
        <v>2</v>
      </c>
      <c r="AP22" s="175"/>
      <c r="AS22" t="s">
        <v>176</v>
      </c>
    </row>
    <row r="23" spans="1:46" ht="16.5" thickBot="1">
      <c r="A23" s="11" t="s">
        <v>35</v>
      </c>
      <c r="B23" s="56" t="s">
        <v>36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87" t="str">
        <f>AO9</f>
        <v>муж</v>
      </c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26"/>
      <c r="AG23" s="26"/>
      <c r="AH23" s="195" t="s">
        <v>117</v>
      </c>
      <c r="AI23" s="196"/>
      <c r="AJ23" s="196"/>
      <c r="AK23" s="198" t="s">
        <v>196</v>
      </c>
      <c r="AL23" s="199"/>
      <c r="AM23" s="197" t="s">
        <v>70</v>
      </c>
      <c r="AN23" s="200" t="s">
        <v>192</v>
      </c>
      <c r="AO23" s="201"/>
      <c r="AP23" s="194"/>
      <c r="AS23" t="s">
        <v>194</v>
      </c>
    </row>
    <row r="24" spans="1:46" ht="15.75">
      <c r="A24" s="11" t="s">
        <v>37</v>
      </c>
      <c r="B24" s="57" t="s">
        <v>38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189"/>
      <c r="AG24" s="26"/>
      <c r="AH24" s="164" t="s">
        <v>149</v>
      </c>
      <c r="AI24" s="164"/>
      <c r="AJ24" s="164"/>
      <c r="AK24" s="164"/>
      <c r="AL24" s="164"/>
      <c r="AM24" s="164"/>
      <c r="AN24" s="164"/>
      <c r="AO24" s="164"/>
      <c r="AP24" s="165"/>
      <c r="AS24" t="s">
        <v>177</v>
      </c>
    </row>
    <row r="25" spans="1:46" ht="15.75">
      <c r="A25" s="11"/>
      <c r="B25" s="57" t="s">
        <v>39</v>
      </c>
      <c r="C25" s="57"/>
      <c r="D25" s="57"/>
      <c r="E25" s="57"/>
      <c r="F25" s="57"/>
      <c r="G25" s="57"/>
      <c r="H25" s="57"/>
      <c r="I25" s="57"/>
      <c r="J25" s="57"/>
      <c r="K25" s="57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189"/>
      <c r="AG25" s="26"/>
      <c r="AH25" s="186" t="s">
        <v>150</v>
      </c>
      <c r="AI25" s="166" t="s">
        <v>152</v>
      </c>
      <c r="AJ25" s="167">
        <v>120</v>
      </c>
      <c r="AK25" s="168" t="s">
        <v>154</v>
      </c>
      <c r="AL25" s="169"/>
      <c r="AM25" s="170">
        <v>36.6</v>
      </c>
      <c r="AN25" s="171"/>
      <c r="AO25" s="172"/>
      <c r="AP25" s="173"/>
      <c r="AS25" t="s">
        <v>178</v>
      </c>
    </row>
    <row r="26" spans="1:46" ht="15.75">
      <c r="A26" s="13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191"/>
      <c r="AG26" s="23"/>
      <c r="AH26" s="187"/>
      <c r="AI26" s="166" t="s">
        <v>151</v>
      </c>
      <c r="AJ26" s="167">
        <v>80</v>
      </c>
      <c r="AK26" s="168" t="s">
        <v>111</v>
      </c>
      <c r="AL26" s="169"/>
      <c r="AM26" s="167">
        <v>90</v>
      </c>
      <c r="AN26" s="171"/>
      <c r="AO26" s="172"/>
      <c r="AP26" s="173"/>
      <c r="AS26" t="s">
        <v>179</v>
      </c>
    </row>
    <row r="27" spans="1:46" ht="16.5" thickBot="1">
      <c r="A27" s="11" t="s">
        <v>40</v>
      </c>
      <c r="B27" s="57" t="s">
        <v>41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9"/>
      <c r="X27" s="59"/>
      <c r="Y27" s="59"/>
      <c r="Z27" s="59"/>
      <c r="AA27" s="59"/>
      <c r="AB27" s="59"/>
      <c r="AC27" s="59"/>
      <c r="AD27" s="59"/>
      <c r="AE27" s="59"/>
      <c r="AF27" s="189"/>
      <c r="AG27" s="26"/>
      <c r="AH27" s="181" t="s">
        <v>153</v>
      </c>
      <c r="AI27" s="181"/>
      <c r="AJ27" s="182">
        <v>90</v>
      </c>
      <c r="AK27" s="183" t="s">
        <v>166</v>
      </c>
      <c r="AL27" s="181"/>
      <c r="AM27" s="181"/>
      <c r="AN27" s="184">
        <v>3</v>
      </c>
      <c r="AO27" s="184"/>
      <c r="AP27" s="185"/>
      <c r="AQ27" s="38"/>
      <c r="AR27" s="38"/>
      <c r="AS27" t="s">
        <v>180</v>
      </c>
      <c r="AT27" s="5"/>
    </row>
    <row r="28" spans="1:46" ht="16.5" thickTop="1">
      <c r="A28" s="11"/>
      <c r="B28" s="54" t="s">
        <v>42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11" t="s">
        <v>43</v>
      </c>
      <c r="N28" s="87" t="str">
        <f>INDEX($AT$5:$AT$6,$AK$10)</f>
        <v>пригодна для переливания</v>
      </c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4"/>
      <c r="AG28" s="28"/>
      <c r="AQ28" s="38"/>
      <c r="AR28" s="38"/>
      <c r="AS28" s="38" t="s">
        <v>181</v>
      </c>
      <c r="AT28" s="5"/>
    </row>
    <row r="29" spans="1:46" ht="15.75">
      <c r="A29" s="14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14"/>
      <c r="AG29" s="27"/>
      <c r="AS29" s="202" t="s">
        <v>182</v>
      </c>
    </row>
    <row r="30" spans="1:46" ht="15.75">
      <c r="A30" s="11" t="s">
        <v>44</v>
      </c>
      <c r="B30" s="57" t="s">
        <v>45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11"/>
      <c r="O30" s="55" t="s">
        <v>46</v>
      </c>
      <c r="P30" s="55"/>
      <c r="Q30" s="55"/>
      <c r="R30" s="11"/>
      <c r="S30" s="11" t="s">
        <v>47</v>
      </c>
      <c r="T30" s="11"/>
      <c r="U30" s="11"/>
      <c r="V30" s="11"/>
      <c r="W30" s="59" t="s">
        <v>97</v>
      </c>
      <c r="X30" s="59"/>
      <c r="Y30" s="59"/>
      <c r="Z30" s="59"/>
      <c r="AA30" s="59"/>
      <c r="AB30" s="59"/>
      <c r="AC30" s="59"/>
      <c r="AD30" s="10" t="s">
        <v>43</v>
      </c>
      <c r="AE30" s="10"/>
      <c r="AF30" s="4"/>
      <c r="AG30" s="28"/>
      <c r="AH30" s="5"/>
      <c r="AS30" s="202" t="s">
        <v>195</v>
      </c>
    </row>
    <row r="31" spans="1:46" ht="15.75">
      <c r="A31" s="11" t="s">
        <v>48</v>
      </c>
      <c r="B31" s="57" t="s">
        <v>49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87" t="str">
        <f>INDEX(AS8:AS9,AO10)</f>
        <v>Эритроцитарная взвесь с удаленным ЛТЦС</v>
      </c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4"/>
      <c r="AG31" s="28"/>
      <c r="AH31" s="5"/>
      <c r="AI31" s="5"/>
      <c r="AS31" s="202" t="s">
        <v>183</v>
      </c>
    </row>
    <row r="32" spans="1:46" ht="15.75">
      <c r="A32" s="11" t="s">
        <v>50</v>
      </c>
      <c r="B32" s="57" t="s">
        <v>51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25"/>
      <c r="AH32" s="5"/>
      <c r="AS32" s="202" t="s">
        <v>184</v>
      </c>
    </row>
    <row r="33" spans="1:45" ht="15.75">
      <c r="A33" s="11"/>
      <c r="B33" s="87" t="str">
        <f>AM11</f>
        <v>ввввввввв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4"/>
      <c r="AG33" s="28"/>
      <c r="AI33" s="4"/>
      <c r="AS33" s="202" t="s">
        <v>185</v>
      </c>
    </row>
    <row r="34" spans="1:45" ht="15.75">
      <c r="A34" s="11"/>
      <c r="B34" s="10" t="s">
        <v>114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0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2"/>
      <c r="AG34" s="24"/>
      <c r="AI34" s="4"/>
    </row>
    <row r="35" spans="1:45" ht="15.75">
      <c r="A35" s="90">
        <f ca="1">TODAY()</f>
        <v>43806</v>
      </c>
      <c r="B35" s="90"/>
      <c r="C35" s="90"/>
      <c r="D35" s="90"/>
      <c r="E35" s="90"/>
      <c r="F35" s="13"/>
      <c r="G35" s="13"/>
      <c r="H35" s="55"/>
      <c r="I35" s="55"/>
      <c r="J35" s="55"/>
      <c r="K35" s="55"/>
      <c r="L35" s="55"/>
      <c r="M35" s="13"/>
      <c r="N35" s="103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04"/>
      <c r="AG35" s="23"/>
      <c r="AI35" s="4"/>
    </row>
    <row r="36" spans="1:45" ht="15.75">
      <c r="A36" s="11" t="s">
        <v>52</v>
      </c>
      <c r="B36" s="8" t="s">
        <v>98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95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7"/>
      <c r="AG36" s="26"/>
      <c r="AI36" s="4"/>
    </row>
    <row r="37" spans="1:45" ht="15.75">
      <c r="A37" s="11"/>
      <c r="B37" s="8" t="s">
        <v>99</v>
      </c>
      <c r="C37" s="4"/>
      <c r="D37" s="4"/>
      <c r="E37" s="4"/>
      <c r="F37" s="4"/>
      <c r="G37" s="4"/>
      <c r="H37" s="99" t="str">
        <f>AJ12</f>
        <v>13,10,2019</v>
      </c>
      <c r="I37" s="99"/>
      <c r="J37" s="99"/>
      <c r="K37" s="99"/>
      <c r="L37" s="99"/>
      <c r="M37" s="99"/>
      <c r="N37" s="105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106"/>
      <c r="AG37" s="24"/>
      <c r="AI37" s="4"/>
    </row>
    <row r="38" spans="1:45" ht="15.75">
      <c r="A38" s="11" t="s">
        <v>53</v>
      </c>
      <c r="B38" s="8" t="s">
        <v>100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95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7"/>
      <c r="AG38" s="26"/>
      <c r="AI38" s="4"/>
    </row>
    <row r="39" spans="1:45" ht="15.75">
      <c r="A39" s="11"/>
      <c r="B39" s="8" t="s">
        <v>99</v>
      </c>
      <c r="C39" s="4"/>
      <c r="D39" s="4"/>
      <c r="E39" s="4"/>
      <c r="F39" s="4"/>
      <c r="G39" s="4"/>
      <c r="H39" s="99" t="str">
        <f>AN12</f>
        <v>13,12,2019</v>
      </c>
      <c r="I39" s="99"/>
      <c r="J39" s="99"/>
      <c r="K39" s="99"/>
      <c r="L39" s="99"/>
      <c r="M39" s="99"/>
      <c r="N39" s="105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106"/>
      <c r="AG39" s="24"/>
      <c r="AI39" s="4"/>
    </row>
    <row r="40" spans="1:45" ht="15.75">
      <c r="A40" s="11" t="s">
        <v>54</v>
      </c>
      <c r="B40" s="8" t="s">
        <v>101</v>
      </c>
      <c r="C40" s="4"/>
      <c r="D40" s="4"/>
      <c r="E40" s="4"/>
      <c r="F40" s="4"/>
      <c r="G40" s="4"/>
      <c r="H40" s="4"/>
      <c r="I40" s="4"/>
      <c r="J40" s="4"/>
      <c r="K40" s="4"/>
      <c r="L40" s="19" t="s">
        <v>116</v>
      </c>
      <c r="M40" s="4"/>
      <c r="N40" s="95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7"/>
      <c r="AG40" s="26"/>
      <c r="AI40" s="4"/>
    </row>
    <row r="41" spans="1:45" ht="15.75">
      <c r="A41" s="11"/>
      <c r="B41" s="8" t="s">
        <v>99</v>
      </c>
      <c r="C41" s="4"/>
      <c r="D41" s="4"/>
      <c r="E41" s="4"/>
      <c r="F41" s="4"/>
      <c r="G41" s="4"/>
      <c r="H41" s="109">
        <f>AJ13</f>
        <v>11111111222</v>
      </c>
      <c r="I41" s="109"/>
      <c r="J41" s="109"/>
      <c r="K41" s="109"/>
      <c r="L41" s="109"/>
      <c r="M41" s="109"/>
      <c r="N41" s="105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106"/>
      <c r="AG41" s="24"/>
      <c r="AI41" s="4"/>
    </row>
    <row r="42" spans="1:45" ht="15.75">
      <c r="A42" s="11" t="s">
        <v>55</v>
      </c>
      <c r="B42" s="8" t="s">
        <v>104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95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7"/>
      <c r="AG42" s="26"/>
      <c r="AI42" s="4"/>
    </row>
    <row r="43" spans="1:45" ht="15.75">
      <c r="A43" s="11"/>
      <c r="B43" s="8" t="s">
        <v>99</v>
      </c>
      <c r="C43" s="4"/>
      <c r="D43" s="4"/>
      <c r="E43" s="4"/>
      <c r="F43" s="4"/>
      <c r="G43" s="4"/>
      <c r="H43" s="110">
        <f>AN13</f>
        <v>360</v>
      </c>
      <c r="I43" s="110"/>
      <c r="J43" s="110"/>
      <c r="K43" s="110"/>
      <c r="L43" s="110"/>
      <c r="M43" s="110"/>
      <c r="N43" s="103" t="s">
        <v>60</v>
      </c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104"/>
      <c r="AG43" s="23"/>
      <c r="AI43" s="4"/>
    </row>
    <row r="44" spans="1:45" ht="15.75">
      <c r="A44" s="11" t="s">
        <v>56</v>
      </c>
      <c r="B44" s="8" t="s">
        <v>107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95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7"/>
      <c r="AG44" s="26"/>
      <c r="AI44" s="4"/>
    </row>
    <row r="45" spans="1:45" ht="15.75">
      <c r="A45" s="11"/>
      <c r="B45" s="8" t="s">
        <v>108</v>
      </c>
      <c r="C45" s="4"/>
      <c r="D45" s="4"/>
      <c r="E45" s="4"/>
      <c r="F45" s="4"/>
      <c r="G45" s="4"/>
      <c r="H45" s="87">
        <f>AJ14</f>
        <v>111111111</v>
      </c>
      <c r="I45" s="87"/>
      <c r="J45" s="87"/>
      <c r="K45" s="87"/>
      <c r="L45" s="87"/>
      <c r="M45" s="87"/>
      <c r="N45" s="105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106"/>
      <c r="AG45" s="24"/>
      <c r="AI45" s="4"/>
    </row>
    <row r="46" spans="1:45" ht="15.75">
      <c r="A46" s="11" t="s">
        <v>57</v>
      </c>
      <c r="B46" s="8" t="s">
        <v>105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95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7"/>
      <c r="AG46" s="26"/>
      <c r="AI46" s="4"/>
    </row>
    <row r="47" spans="1:45" ht="15.75">
      <c r="A47" s="11"/>
      <c r="B47" s="8" t="s">
        <v>102</v>
      </c>
      <c r="C47" s="4"/>
      <c r="D47" s="4"/>
      <c r="E47" s="4"/>
      <c r="F47" s="4"/>
      <c r="G47" s="4"/>
      <c r="H47" s="87" t="str">
        <f>INDEX(AR1:AR5,AK15)</f>
        <v>0(I)</v>
      </c>
      <c r="I47" s="87"/>
      <c r="J47" s="87"/>
      <c r="K47" s="87"/>
      <c r="L47" s="87"/>
      <c r="M47" s="87"/>
      <c r="N47" s="105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106"/>
      <c r="AG47" s="24"/>
      <c r="AI47" s="4"/>
    </row>
    <row r="48" spans="1:45" ht="15.75">
      <c r="A48" s="11" t="s">
        <v>58</v>
      </c>
      <c r="B48" s="8" t="s">
        <v>106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95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7"/>
      <c r="AG48" s="26"/>
      <c r="AH48" s="5"/>
      <c r="AI48" s="4"/>
    </row>
    <row r="49" spans="1:35" ht="15.75">
      <c r="A49" s="11"/>
      <c r="B49" s="8" t="s">
        <v>99</v>
      </c>
      <c r="C49" s="4"/>
      <c r="D49" s="4"/>
      <c r="E49" s="4"/>
      <c r="F49" s="4"/>
      <c r="G49" s="4"/>
      <c r="H49" s="87" t="str">
        <f>INDEX(AS1:AS3,AO15)</f>
        <v>Rh+(ПОЛ.)</v>
      </c>
      <c r="I49" s="87"/>
      <c r="J49" s="87"/>
      <c r="K49" s="87"/>
      <c r="L49" s="87"/>
      <c r="M49" s="87"/>
      <c r="N49" s="105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106"/>
      <c r="AG49" s="24"/>
      <c r="AH49" s="5"/>
      <c r="AI49" s="4"/>
    </row>
    <row r="50" spans="1:35" ht="15.75">
      <c r="A50" s="1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95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7"/>
      <c r="AG50" s="26"/>
    </row>
    <row r="51" spans="1:35" ht="15.75">
      <c r="A51" s="1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107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108"/>
      <c r="AG51" s="26"/>
    </row>
    <row r="52" spans="1:35" ht="15.75">
      <c r="A52" s="1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26"/>
    </row>
    <row r="53" spans="1:35" ht="15.75">
      <c r="A53" s="11" t="s">
        <v>59</v>
      </c>
      <c r="B53" s="57" t="s">
        <v>61</v>
      </c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4"/>
      <c r="AG53" s="28"/>
    </row>
    <row r="54" spans="1:35" ht="15.75">
      <c r="A54" s="11"/>
      <c r="B54" s="57" t="s">
        <v>62</v>
      </c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28"/>
    </row>
    <row r="55" spans="1:35" ht="15.75">
      <c r="A55" s="11"/>
      <c r="B55" s="57" t="s">
        <v>63</v>
      </c>
      <c r="C55" s="57"/>
      <c r="D55" s="57"/>
      <c r="E55" s="57"/>
      <c r="F55" s="57"/>
      <c r="G55" s="57"/>
      <c r="H55" s="57"/>
      <c r="I55" s="57"/>
      <c r="J55" s="57"/>
      <c r="K55" s="57"/>
      <c r="L55" s="112" t="str">
        <f>INDEX($AR$1:$AR$5,$AJ$5)</f>
        <v>AB(IV)</v>
      </c>
      <c r="M55" s="112"/>
      <c r="N55" s="112"/>
      <c r="O55" s="112"/>
      <c r="P55" s="57" t="s">
        <v>64</v>
      </c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112" t="str">
        <f>INDEX($AS$1:$AS$3,$AN$5)</f>
        <v>Rh+(ПОЛ.)</v>
      </c>
      <c r="AD55" s="112"/>
      <c r="AE55" s="112"/>
      <c r="AF55" s="112"/>
      <c r="AG55" s="207"/>
    </row>
    <row r="56" spans="1:35" ht="15.75">
      <c r="A56" s="11"/>
      <c r="B56" s="57" t="s">
        <v>65</v>
      </c>
      <c r="C56" s="57"/>
      <c r="D56" s="57"/>
      <c r="E56" s="57"/>
      <c r="F56" s="57"/>
      <c r="G56" s="57"/>
      <c r="H56" s="57"/>
      <c r="I56" s="57"/>
      <c r="J56" s="57"/>
      <c r="K56" s="57"/>
      <c r="L56" s="112" t="str">
        <f>INDEX(AR1:AR5,AK22)</f>
        <v>AB(IV)</v>
      </c>
      <c r="M56" s="112"/>
      <c r="N56" s="112"/>
      <c r="O56" s="112"/>
      <c r="P56" s="57" t="s">
        <v>66</v>
      </c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112" t="str">
        <f>INDEX(AS1:AS3,AO22)</f>
        <v>Rh+(ПОЛ.)</v>
      </c>
      <c r="AD56" s="112"/>
      <c r="AE56" s="112"/>
      <c r="AF56" s="112"/>
      <c r="AG56" s="207"/>
    </row>
    <row r="57" spans="1:35" ht="15.75">
      <c r="A57" s="11"/>
      <c r="B57" s="79" t="s">
        <v>75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4"/>
      <c r="AG57" s="28"/>
    </row>
    <row r="58" spans="1:35" ht="15.75">
      <c r="A58" s="14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14"/>
      <c r="AG58" s="27"/>
    </row>
    <row r="59" spans="1:35" ht="15.75">
      <c r="A59" s="11" t="s">
        <v>67</v>
      </c>
      <c r="B59" s="57" t="s">
        <v>68</v>
      </c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28"/>
    </row>
    <row r="60" spans="1:35" ht="15.75">
      <c r="A60" s="11"/>
      <c r="B60" s="4" t="s">
        <v>69</v>
      </c>
      <c r="C60" s="4"/>
      <c r="D60" s="4"/>
      <c r="E60" s="4"/>
      <c r="F60" s="4"/>
      <c r="G60" s="4"/>
      <c r="H60" s="4"/>
      <c r="I60" s="4"/>
      <c r="J60" s="4"/>
      <c r="K60" s="18"/>
      <c r="L60" s="80" t="str">
        <f>AK16</f>
        <v>888888888</v>
      </c>
      <c r="M60" s="81"/>
      <c r="N60" s="81"/>
      <c r="O60" s="4"/>
      <c r="P60" s="4" t="s">
        <v>70</v>
      </c>
      <c r="Q60" s="4"/>
      <c r="R60" s="4"/>
      <c r="S60" s="12"/>
      <c r="T60" s="82" t="str">
        <f>AN16</f>
        <v>13,12,2020</v>
      </c>
      <c r="U60" s="82"/>
      <c r="V60" s="82"/>
      <c r="W60" s="82"/>
      <c r="X60" s="82"/>
      <c r="Y60" s="4"/>
      <c r="Z60" s="54" t="s">
        <v>147</v>
      </c>
      <c r="AA60" s="54"/>
      <c r="AB60" s="54"/>
      <c r="AC60" s="54"/>
      <c r="AD60" s="54"/>
      <c r="AE60" s="54"/>
      <c r="AF60" s="4"/>
      <c r="AG60" s="28"/>
    </row>
    <row r="61" spans="1:35" ht="15.75">
      <c r="A61" s="11"/>
      <c r="B61" s="4" t="s">
        <v>71</v>
      </c>
      <c r="C61" s="4"/>
      <c r="D61" s="4"/>
      <c r="E61" s="4"/>
      <c r="F61" s="4"/>
      <c r="G61" s="4"/>
      <c r="H61" s="4"/>
      <c r="I61" s="4"/>
      <c r="J61" s="4"/>
      <c r="K61" s="13"/>
      <c r="L61" s="80" t="str">
        <f>AK17</f>
        <v>впвпв</v>
      </c>
      <c r="M61" s="81"/>
      <c r="N61" s="81"/>
      <c r="O61" s="4"/>
      <c r="P61" s="4" t="s">
        <v>70</v>
      </c>
      <c r="Q61" s="4"/>
      <c r="R61" s="4"/>
      <c r="S61" s="12"/>
      <c r="T61" s="82" t="str">
        <f>AN17</f>
        <v>13,12,2020</v>
      </c>
      <c r="U61" s="82"/>
      <c r="V61" s="82"/>
      <c r="W61" s="82"/>
      <c r="X61" s="82"/>
      <c r="Y61" s="4"/>
      <c r="Z61" s="54" t="s">
        <v>147</v>
      </c>
      <c r="AA61" s="54"/>
      <c r="AB61" s="54"/>
      <c r="AC61" s="54"/>
      <c r="AD61" s="54"/>
      <c r="AE61" s="54"/>
      <c r="AF61" s="4"/>
      <c r="AG61" s="28"/>
    </row>
    <row r="62" spans="1:35" ht="15.75">
      <c r="A62" s="11"/>
      <c r="B62" s="4" t="s">
        <v>72</v>
      </c>
      <c r="C62" s="4"/>
      <c r="D62" s="4"/>
      <c r="E62" s="4"/>
      <c r="F62" s="4"/>
      <c r="G62" s="4"/>
      <c r="H62" s="4"/>
      <c r="I62" s="4"/>
      <c r="J62" s="4"/>
      <c r="K62" s="13"/>
      <c r="L62" s="80">
        <f>AK18</f>
        <v>0</v>
      </c>
      <c r="M62" s="81"/>
      <c r="N62" s="81"/>
      <c r="O62" s="4"/>
      <c r="P62" s="4" t="s">
        <v>70</v>
      </c>
      <c r="Q62" s="4"/>
      <c r="R62" s="4"/>
      <c r="S62" s="12"/>
      <c r="T62" s="82">
        <f>AN18</f>
        <v>0</v>
      </c>
      <c r="U62" s="82"/>
      <c r="V62" s="82"/>
      <c r="W62" s="82"/>
      <c r="X62" s="82"/>
      <c r="Y62" s="4"/>
      <c r="Z62" s="4"/>
      <c r="AA62" s="4"/>
      <c r="AB62" s="4"/>
      <c r="AC62" s="4"/>
      <c r="AD62" s="4"/>
      <c r="AE62" s="4"/>
      <c r="AF62" s="4"/>
      <c r="AG62" s="28"/>
      <c r="AH62" s="7"/>
    </row>
    <row r="63" spans="1:35" ht="15.75">
      <c r="A63" s="11"/>
      <c r="B63" s="21" t="s">
        <v>117</v>
      </c>
      <c r="C63" s="4"/>
      <c r="D63" s="4"/>
      <c r="E63" s="4"/>
      <c r="F63" s="4"/>
      <c r="G63" s="4"/>
      <c r="H63" s="4"/>
      <c r="I63" s="4"/>
      <c r="J63" s="4"/>
      <c r="K63" s="4"/>
      <c r="L63" s="53" t="str">
        <f>AK23</f>
        <v>44444444</v>
      </c>
      <c r="M63" s="84"/>
      <c r="N63" s="84"/>
      <c r="O63" s="4"/>
      <c r="P63" s="4" t="s">
        <v>70</v>
      </c>
      <c r="Q63" s="4"/>
      <c r="R63" s="4"/>
      <c r="S63" s="12"/>
      <c r="T63" s="82" t="str">
        <f>AN23</f>
        <v>13,12,2020</v>
      </c>
      <c r="U63" s="82"/>
      <c r="V63" s="82"/>
      <c r="W63" s="82"/>
      <c r="X63" s="82"/>
      <c r="Y63" s="4"/>
      <c r="Z63" s="54" t="s">
        <v>148</v>
      </c>
      <c r="AA63" s="54"/>
      <c r="AB63" s="54"/>
      <c r="AC63" s="54"/>
      <c r="AD63" s="54"/>
      <c r="AE63" s="54"/>
      <c r="AF63" s="4"/>
      <c r="AG63" s="28"/>
    </row>
    <row r="64" spans="1:35" ht="15.75">
      <c r="A64" s="9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9"/>
      <c r="AG64" s="9"/>
    </row>
    <row r="65" spans="1:33" ht="15.75">
      <c r="A65" s="11" t="s">
        <v>73</v>
      </c>
      <c r="B65" s="4" t="s">
        <v>74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ht="15.75">
      <c r="A66" s="11"/>
      <c r="B66" s="22" t="s">
        <v>76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205" t="str">
        <f>INDEX(AS11:AS12,AN20)</f>
        <v>совместима</v>
      </c>
      <c r="Z66" s="205"/>
      <c r="AA66" s="205"/>
      <c r="AB66" s="205"/>
      <c r="AC66" s="205"/>
      <c r="AD66" s="205"/>
      <c r="AE66" s="205"/>
      <c r="AF66" s="4"/>
      <c r="AG66" s="28"/>
    </row>
    <row r="67" spans="1:33" ht="15.75">
      <c r="A67" s="11"/>
      <c r="B67" s="22" t="s">
        <v>118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206" t="str">
        <f>INDEX(AS11:AS12,AN21)</f>
        <v>совместима</v>
      </c>
      <c r="Z67" s="206"/>
      <c r="AA67" s="206"/>
      <c r="AB67" s="206"/>
      <c r="AC67" s="206"/>
      <c r="AD67" s="206"/>
      <c r="AE67" s="206"/>
      <c r="AF67" s="4"/>
      <c r="AG67" s="28"/>
    </row>
    <row r="68" spans="1:33" ht="15.75">
      <c r="A68" s="14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4"/>
      <c r="AG68" s="28"/>
    </row>
    <row r="69" spans="1:33" ht="15.75">
      <c r="A69" s="11" t="s">
        <v>77</v>
      </c>
      <c r="B69" s="4" t="s">
        <v>96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28"/>
    </row>
    <row r="70" spans="1:33" ht="15.75">
      <c r="A70" s="11"/>
      <c r="B70" s="4" t="s">
        <v>78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28"/>
    </row>
    <row r="71" spans="1:33" ht="15.75">
      <c r="A71" s="11"/>
      <c r="B71" s="4" t="s">
        <v>79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59" t="s">
        <v>109</v>
      </c>
      <c r="Y71" s="59"/>
      <c r="Z71" s="59"/>
      <c r="AA71" s="59"/>
      <c r="AB71" s="59"/>
      <c r="AC71" s="59"/>
      <c r="AD71" s="59"/>
      <c r="AE71" s="59"/>
      <c r="AF71" s="4"/>
      <c r="AG71" s="28"/>
    </row>
    <row r="72" spans="1:33" ht="15.75">
      <c r="A72" s="13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4"/>
      <c r="AG72" s="28"/>
    </row>
    <row r="73" spans="1:33" ht="15.75">
      <c r="A73" s="11" t="s">
        <v>80</v>
      </c>
      <c r="B73" s="57" t="s">
        <v>81</v>
      </c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9" t="s">
        <v>110</v>
      </c>
      <c r="Z73" s="59"/>
      <c r="AA73" s="59"/>
      <c r="AB73" s="59"/>
      <c r="AC73" s="59"/>
      <c r="AD73" s="59"/>
      <c r="AE73" s="59"/>
      <c r="AF73" s="4"/>
      <c r="AG73" s="28"/>
    </row>
    <row r="74" spans="1:33" ht="15.75">
      <c r="A74" s="14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4"/>
      <c r="AG74" s="28"/>
    </row>
    <row r="75" spans="1:33" ht="15.75">
      <c r="A75" s="11" t="s">
        <v>82</v>
      </c>
      <c r="B75" s="57" t="s">
        <v>83</v>
      </c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4"/>
      <c r="AE75" s="4"/>
      <c r="AF75" s="4"/>
      <c r="AG75" s="28"/>
    </row>
    <row r="76" spans="1:33" ht="15.75">
      <c r="A76" s="11"/>
      <c r="B76" s="60" t="s">
        <v>28</v>
      </c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4"/>
      <c r="AG76" s="28"/>
    </row>
    <row r="77" spans="1:33" ht="15.75">
      <c r="A77" s="11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4"/>
      <c r="AG77" s="28"/>
    </row>
    <row r="78" spans="1:33" ht="15.75">
      <c r="A78" s="11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4"/>
      <c r="AG78" s="28"/>
    </row>
    <row r="79" spans="1:33" ht="16.5" customHeight="1">
      <c r="A79" s="11" t="s">
        <v>84</v>
      </c>
      <c r="B79" s="22" t="s">
        <v>85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28"/>
    </row>
    <row r="80" spans="1:33" ht="16.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27"/>
    </row>
    <row r="81" spans="1:33" ht="15.75">
      <c r="A81" s="11"/>
      <c r="B81" s="40"/>
      <c r="C81" s="40"/>
      <c r="D81" s="40"/>
      <c r="E81" s="40"/>
      <c r="F81" s="40"/>
      <c r="G81" s="40"/>
      <c r="H81" s="40"/>
      <c r="I81" s="40"/>
      <c r="J81" s="40"/>
      <c r="K81" s="41" t="s">
        <v>153</v>
      </c>
      <c r="L81" s="41"/>
      <c r="M81" s="42"/>
      <c r="N81" s="29" t="s">
        <v>86</v>
      </c>
      <c r="O81" s="30"/>
      <c r="P81" s="30"/>
      <c r="Q81" s="30"/>
      <c r="R81" s="30"/>
      <c r="S81" s="31"/>
      <c r="T81" s="43" t="s">
        <v>154</v>
      </c>
      <c r="U81" s="44"/>
      <c r="V81" s="44"/>
      <c r="W81" s="45"/>
      <c r="X81" s="61" t="s">
        <v>111</v>
      </c>
      <c r="Y81" s="62"/>
      <c r="Z81" s="62"/>
      <c r="AA81" s="63"/>
      <c r="AB81" s="46" t="s">
        <v>162</v>
      </c>
      <c r="AC81" s="47"/>
      <c r="AD81" s="47"/>
      <c r="AE81" s="47"/>
      <c r="AF81" s="4"/>
      <c r="AG81" s="28"/>
    </row>
    <row r="82" spans="1:33" ht="15" customHeight="1">
      <c r="A82" s="2"/>
      <c r="B82" s="40"/>
      <c r="C82" s="40"/>
      <c r="D82" s="40"/>
      <c r="E82" s="40"/>
      <c r="F82" s="40"/>
      <c r="G82" s="40"/>
      <c r="H82" s="40"/>
      <c r="I82" s="40"/>
      <c r="J82" s="40"/>
      <c r="K82" s="41"/>
      <c r="L82" s="41"/>
      <c r="M82" s="42"/>
      <c r="N82" s="32" t="s">
        <v>87</v>
      </c>
      <c r="O82" s="33"/>
      <c r="P82" s="33"/>
      <c r="Q82" s="33"/>
      <c r="R82" s="33"/>
      <c r="S82" s="34"/>
      <c r="T82" s="43"/>
      <c r="U82" s="44"/>
      <c r="V82" s="44"/>
      <c r="W82" s="45"/>
      <c r="X82" s="64" t="s">
        <v>163</v>
      </c>
      <c r="Y82" s="65"/>
      <c r="Z82" s="65"/>
      <c r="AA82" s="66"/>
      <c r="AB82" s="46"/>
      <c r="AC82" s="47"/>
      <c r="AD82" s="47"/>
      <c r="AE82" s="47"/>
      <c r="AF82" s="3"/>
      <c r="AG82" s="3"/>
    </row>
    <row r="83" spans="1:33" ht="15" customHeight="1">
      <c r="A83" s="2"/>
      <c r="B83" s="40"/>
      <c r="C83" s="40"/>
      <c r="D83" s="40"/>
      <c r="E83" s="40"/>
      <c r="F83" s="40"/>
      <c r="G83" s="40"/>
      <c r="H83" s="40"/>
      <c r="I83" s="40"/>
      <c r="J83" s="40"/>
      <c r="K83" s="41"/>
      <c r="L83" s="41"/>
      <c r="M83" s="42"/>
      <c r="N83" s="35" t="s">
        <v>88</v>
      </c>
      <c r="O83" s="36"/>
      <c r="P83" s="36"/>
      <c r="Q83" s="36"/>
      <c r="R83" s="36"/>
      <c r="S83" s="37"/>
      <c r="T83" s="43"/>
      <c r="U83" s="44"/>
      <c r="V83" s="44"/>
      <c r="W83" s="45"/>
      <c r="X83" s="71"/>
      <c r="Y83" s="72"/>
      <c r="Z83" s="72"/>
      <c r="AA83" s="73"/>
      <c r="AB83" s="46"/>
      <c r="AC83" s="47"/>
      <c r="AD83" s="47"/>
      <c r="AE83" s="47"/>
      <c r="AF83" s="3"/>
      <c r="AG83" s="3"/>
    </row>
    <row r="84" spans="1:33" ht="29.25" customHeight="1">
      <c r="A84" s="2"/>
      <c r="B84" s="48" t="s">
        <v>89</v>
      </c>
      <c r="C84" s="48"/>
      <c r="D84" s="48"/>
      <c r="E84" s="48"/>
      <c r="F84" s="48"/>
      <c r="G84" s="48"/>
      <c r="H84" s="48"/>
      <c r="I84" s="48"/>
      <c r="J84" s="48"/>
      <c r="K84" s="49">
        <f>AJ27</f>
        <v>90</v>
      </c>
      <c r="L84" s="49"/>
      <c r="M84" s="49"/>
      <c r="N84" s="50">
        <f>AJ25</f>
        <v>120</v>
      </c>
      <c r="O84" s="51"/>
      <c r="P84" s="51"/>
      <c r="Q84" s="39" t="s">
        <v>17</v>
      </c>
      <c r="R84" s="51">
        <f>AJ26</f>
        <v>80</v>
      </c>
      <c r="S84" s="52"/>
      <c r="T84" s="78">
        <f>AM25</f>
        <v>36.6</v>
      </c>
      <c r="U84" s="78"/>
      <c r="V84" s="78"/>
      <c r="W84" s="78"/>
      <c r="X84" s="75">
        <f>AM26</f>
        <v>90</v>
      </c>
      <c r="Y84" s="75"/>
      <c r="Z84" s="75"/>
      <c r="AA84" s="75"/>
      <c r="AB84" s="76" t="s">
        <v>164</v>
      </c>
      <c r="AC84" s="76"/>
      <c r="AD84" s="76"/>
      <c r="AE84" s="76"/>
      <c r="AF84" s="3"/>
      <c r="AG84" s="3"/>
    </row>
    <row r="85" spans="1:33" ht="27.75" customHeight="1">
      <c r="A85" s="2"/>
      <c r="B85" s="48" t="s">
        <v>90</v>
      </c>
      <c r="C85" s="48"/>
      <c r="D85" s="48"/>
      <c r="E85" s="48"/>
      <c r="F85" s="48"/>
      <c r="G85" s="48"/>
      <c r="H85" s="48"/>
      <c r="I85" s="48"/>
      <c r="J85" s="48"/>
      <c r="K85" s="49">
        <f>K84+5</f>
        <v>95</v>
      </c>
      <c r="L85" s="49"/>
      <c r="M85" s="49"/>
      <c r="N85" s="50">
        <f>N84+3</f>
        <v>123</v>
      </c>
      <c r="O85" s="51"/>
      <c r="P85" s="51"/>
      <c r="Q85" s="39" t="s">
        <v>17</v>
      </c>
      <c r="R85" s="51">
        <f>R84+2</f>
        <v>82</v>
      </c>
      <c r="S85" s="52"/>
      <c r="T85" s="69">
        <f>T84+0.2</f>
        <v>36.800000000000004</v>
      </c>
      <c r="U85" s="69"/>
      <c r="V85" s="69"/>
      <c r="W85" s="69"/>
      <c r="X85" s="77">
        <f>X84+30</f>
        <v>120</v>
      </c>
      <c r="Y85" s="77"/>
      <c r="Z85" s="77"/>
      <c r="AA85" s="77"/>
      <c r="AB85" s="76" t="s">
        <v>164</v>
      </c>
      <c r="AC85" s="76"/>
      <c r="AD85" s="76"/>
      <c r="AE85" s="76"/>
      <c r="AF85" s="3"/>
      <c r="AG85" s="3"/>
    </row>
    <row r="86" spans="1:33" ht="27.75" customHeight="1">
      <c r="A86" s="2"/>
      <c r="B86" s="48" t="s">
        <v>91</v>
      </c>
      <c r="C86" s="48"/>
      <c r="D86" s="48"/>
      <c r="E86" s="48"/>
      <c r="F86" s="48"/>
      <c r="G86" s="48"/>
      <c r="H86" s="48"/>
      <c r="I86" s="48"/>
      <c r="J86" s="48"/>
      <c r="K86" s="49">
        <f>K85-10</f>
        <v>85</v>
      </c>
      <c r="L86" s="49"/>
      <c r="M86" s="49"/>
      <c r="N86" s="50">
        <f>N85+1</f>
        <v>124</v>
      </c>
      <c r="O86" s="51"/>
      <c r="P86" s="51"/>
      <c r="Q86" s="39" t="s">
        <v>17</v>
      </c>
      <c r="R86" s="51">
        <f>R85+1</f>
        <v>83</v>
      </c>
      <c r="S86" s="52"/>
      <c r="T86" s="69">
        <f>T85-0.3</f>
        <v>36.500000000000007</v>
      </c>
      <c r="U86" s="69"/>
      <c r="V86" s="69"/>
      <c r="W86" s="69"/>
      <c r="X86" s="77">
        <f>X85+50</f>
        <v>170</v>
      </c>
      <c r="Y86" s="77"/>
      <c r="Z86" s="77"/>
      <c r="AA86" s="77"/>
      <c r="AB86" s="76" t="s">
        <v>164</v>
      </c>
      <c r="AC86" s="76"/>
      <c r="AD86" s="76"/>
      <c r="AE86" s="76"/>
      <c r="AF86" s="3"/>
      <c r="AG86" s="3"/>
    </row>
    <row r="87" spans="1:33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>
      <c r="A89" s="2">
        <v>34</v>
      </c>
      <c r="B89" s="70" t="s">
        <v>92</v>
      </c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>
      <c r="A92" s="2"/>
      <c r="B92" s="3"/>
      <c r="C92" s="3"/>
      <c r="D92" s="3"/>
      <c r="E92" s="67"/>
      <c r="F92" s="67"/>
      <c r="G92" s="67"/>
      <c r="H92" s="67"/>
      <c r="I92" s="67"/>
      <c r="J92" s="67"/>
      <c r="K92" s="67"/>
      <c r="L92" s="67"/>
      <c r="M92" s="67"/>
      <c r="N92" s="3"/>
      <c r="O92" s="3"/>
      <c r="P92" s="3"/>
      <c r="Q92" s="3"/>
      <c r="R92" s="3"/>
      <c r="S92" s="3"/>
      <c r="T92" s="203" t="str">
        <f>INDEX(AS13:AS33,AN27)</f>
        <v>А.В.Гуляков</v>
      </c>
      <c r="U92" s="203"/>
      <c r="V92" s="203"/>
      <c r="W92" s="203"/>
      <c r="X92" s="203"/>
      <c r="Y92" s="203"/>
      <c r="Z92" s="203"/>
      <c r="AA92" s="203"/>
      <c r="AB92" s="203"/>
      <c r="AC92" s="203"/>
      <c r="AD92" s="3"/>
      <c r="AE92" s="3"/>
      <c r="AF92" s="3"/>
      <c r="AG92" s="3"/>
    </row>
    <row r="93" spans="1:33">
      <c r="A93" s="2"/>
      <c r="B93" s="3"/>
      <c r="C93" s="3"/>
      <c r="D93" s="3"/>
      <c r="E93" s="68" t="s">
        <v>93</v>
      </c>
      <c r="F93" s="68"/>
      <c r="G93" s="68"/>
      <c r="H93" s="68"/>
      <c r="I93" s="68"/>
      <c r="J93" s="68"/>
      <c r="K93" s="68"/>
      <c r="L93" s="68"/>
      <c r="M93" s="68"/>
      <c r="N93" s="3"/>
      <c r="O93" s="3"/>
      <c r="P93" s="3"/>
      <c r="Q93" s="3"/>
      <c r="R93" s="3"/>
      <c r="S93" s="3"/>
      <c r="T93" s="68" t="s">
        <v>94</v>
      </c>
      <c r="U93" s="68"/>
      <c r="V93" s="68"/>
      <c r="W93" s="68"/>
      <c r="X93" s="68"/>
      <c r="Y93" s="68"/>
      <c r="Z93" s="68"/>
      <c r="AA93" s="68"/>
      <c r="AB93" s="68"/>
      <c r="AC93" s="68"/>
      <c r="AD93" s="3"/>
      <c r="AE93" s="3"/>
      <c r="AF93" s="3"/>
      <c r="AG93" s="3"/>
    </row>
    <row r="94" spans="1:33">
      <c r="B94" s="74" t="s">
        <v>95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</row>
  </sheetData>
  <mergeCells count="213">
    <mergeCell ref="AO9:AP9"/>
    <mergeCell ref="L56:O56"/>
    <mergeCell ref="L55:O55"/>
    <mergeCell ref="AC56:AF56"/>
    <mergeCell ref="AC55:AF55"/>
    <mergeCell ref="AK27:AM27"/>
    <mergeCell ref="AH22:AJ22"/>
    <mergeCell ref="AL22:AN22"/>
    <mergeCell ref="AP19:AP22"/>
    <mergeCell ref="B55:K55"/>
    <mergeCell ref="P55:AB55"/>
    <mergeCell ref="B56:K56"/>
    <mergeCell ref="P56:AB56"/>
    <mergeCell ref="H41:M41"/>
    <mergeCell ref="H43:M43"/>
    <mergeCell ref="H45:M45"/>
    <mergeCell ref="H47:M47"/>
    <mergeCell ref="H49:M49"/>
    <mergeCell ref="N41:AF41"/>
    <mergeCell ref="N42:AF42"/>
    <mergeCell ref="N43:AF43"/>
    <mergeCell ref="N44:AF44"/>
    <mergeCell ref="N45:AF45"/>
    <mergeCell ref="N46:AF46"/>
    <mergeCell ref="N47:AF47"/>
    <mergeCell ref="N48:AF48"/>
    <mergeCell ref="N49:AF49"/>
    <mergeCell ref="B54:L54"/>
    <mergeCell ref="B53:AE53"/>
    <mergeCell ref="B27:V27"/>
    <mergeCell ref="W27:AE27"/>
    <mergeCell ref="B28:L28"/>
    <mergeCell ref="N28:AE28"/>
    <mergeCell ref="B30:M30"/>
    <mergeCell ref="O30:Q30"/>
    <mergeCell ref="W30:AC30"/>
    <mergeCell ref="B31:N31"/>
    <mergeCell ref="O31:AE31"/>
    <mergeCell ref="H37:M37"/>
    <mergeCell ref="H39:M39"/>
    <mergeCell ref="N34:AF34"/>
    <mergeCell ref="N35:AF35"/>
    <mergeCell ref="N36:AF36"/>
    <mergeCell ref="N37:AF37"/>
    <mergeCell ref="N38:AF38"/>
    <mergeCell ref="N39:AF39"/>
    <mergeCell ref="N40:AF40"/>
    <mergeCell ref="N51:AF51"/>
    <mergeCell ref="H35:L35"/>
    <mergeCell ref="Z18:AC18"/>
    <mergeCell ref="B20:Q20"/>
    <mergeCell ref="B21:AE21"/>
    <mergeCell ref="B23:T23"/>
    <mergeCell ref="U23:AE23"/>
    <mergeCell ref="R20:U20"/>
    <mergeCell ref="W20:Y20"/>
    <mergeCell ref="AA20:AE20"/>
    <mergeCell ref="N50:AF50"/>
    <mergeCell ref="B32:AF32"/>
    <mergeCell ref="B33:AE33"/>
    <mergeCell ref="B26:AE26"/>
    <mergeCell ref="B1:AE1"/>
    <mergeCell ref="F7:AE7"/>
    <mergeCell ref="Y10:AE10"/>
    <mergeCell ref="R10:W10"/>
    <mergeCell ref="B11:J11"/>
    <mergeCell ref="K11:N11"/>
    <mergeCell ref="AA11:AE11"/>
    <mergeCell ref="O11:Y11"/>
    <mergeCell ref="B13:AE13"/>
    <mergeCell ref="W3:AB3"/>
    <mergeCell ref="AC3:AE3"/>
    <mergeCell ref="I3:U3"/>
    <mergeCell ref="I4:M4"/>
    <mergeCell ref="B5:K5"/>
    <mergeCell ref="L5:N5"/>
    <mergeCell ref="AC5:AE5"/>
    <mergeCell ref="B6:K6"/>
    <mergeCell ref="L6:N6"/>
    <mergeCell ref="Z6:AE6"/>
    <mergeCell ref="B8:AE8"/>
    <mergeCell ref="B12:AE12"/>
    <mergeCell ref="B94:AE94"/>
    <mergeCell ref="X84:AA84"/>
    <mergeCell ref="AB84:AE84"/>
    <mergeCell ref="AB85:AE85"/>
    <mergeCell ref="X85:AA85"/>
    <mergeCell ref="X86:AA86"/>
    <mergeCell ref="T84:W84"/>
    <mergeCell ref="AB86:AE86"/>
    <mergeCell ref="B57:AE57"/>
    <mergeCell ref="Y66:AE66"/>
    <mergeCell ref="Y67:AE67"/>
    <mergeCell ref="X71:AE71"/>
    <mergeCell ref="L60:N60"/>
    <mergeCell ref="T60:X60"/>
    <mergeCell ref="L61:N61"/>
    <mergeCell ref="T61:X61"/>
    <mergeCell ref="L62:N62"/>
    <mergeCell ref="T62:X62"/>
    <mergeCell ref="B59:V59"/>
    <mergeCell ref="T63:X63"/>
    <mergeCell ref="B64:AE64"/>
    <mergeCell ref="B58:AE58"/>
    <mergeCell ref="B68:AE68"/>
    <mergeCell ref="L63:N63"/>
    <mergeCell ref="T92:AC92"/>
    <mergeCell ref="E93:M93"/>
    <mergeCell ref="T93:AC93"/>
    <mergeCell ref="T85:W85"/>
    <mergeCell ref="T86:W86"/>
    <mergeCell ref="B89:W89"/>
    <mergeCell ref="E92:M92"/>
    <mergeCell ref="N86:P86"/>
    <mergeCell ref="R86:S86"/>
    <mergeCell ref="AP2:AP7"/>
    <mergeCell ref="B72:AE72"/>
    <mergeCell ref="B74:AE74"/>
    <mergeCell ref="B77:AE77"/>
    <mergeCell ref="B73:X73"/>
    <mergeCell ref="Y73:AE73"/>
    <mergeCell ref="B75:AC75"/>
    <mergeCell ref="B76:AE76"/>
    <mergeCell ref="X81:AA81"/>
    <mergeCell ref="B16:AE16"/>
    <mergeCell ref="A35:E35"/>
    <mergeCell ref="B14:F14"/>
    <mergeCell ref="G14:AE14"/>
    <mergeCell ref="B29:AE29"/>
    <mergeCell ref="D15:F15"/>
    <mergeCell ref="K15:M15"/>
    <mergeCell ref="L25:AE25"/>
    <mergeCell ref="B24:AE24"/>
    <mergeCell ref="B25:K25"/>
    <mergeCell ref="Q17:S17"/>
    <mergeCell ref="U17:X17"/>
    <mergeCell ref="B17:O17"/>
    <mergeCell ref="B18:U18"/>
    <mergeCell ref="V18:X18"/>
    <mergeCell ref="AH5:AI5"/>
    <mergeCell ref="AJ5:AK5"/>
    <mergeCell ref="AL5:AM5"/>
    <mergeCell ref="AN5:AO5"/>
    <mergeCell ref="AH6:AJ6"/>
    <mergeCell ref="AK6:AM6"/>
    <mergeCell ref="AH8:AK8"/>
    <mergeCell ref="AH2:AI2"/>
    <mergeCell ref="AJ2:AO2"/>
    <mergeCell ref="AH3:AI3"/>
    <mergeCell ref="AJ3:AO3"/>
    <mergeCell ref="AH4:AI4"/>
    <mergeCell ref="AL4:AM4"/>
    <mergeCell ref="AJ4:AK4"/>
    <mergeCell ref="AN4:AO4"/>
    <mergeCell ref="AH10:AJ10"/>
    <mergeCell ref="AL10:AN10"/>
    <mergeCell ref="AH11:AL11"/>
    <mergeCell ref="AM11:AO11"/>
    <mergeCell ref="AH12:AI12"/>
    <mergeCell ref="AL12:AM12"/>
    <mergeCell ref="AH13:AI13"/>
    <mergeCell ref="AL13:AM13"/>
    <mergeCell ref="AH14:AI14"/>
    <mergeCell ref="AJ12:AK12"/>
    <mergeCell ref="AJ13:AK13"/>
    <mergeCell ref="AN12:AO12"/>
    <mergeCell ref="AN13:AO13"/>
    <mergeCell ref="AJ14:AL14"/>
    <mergeCell ref="AH21:AM21"/>
    <mergeCell ref="Z60:AE60"/>
    <mergeCell ref="Z61:AE61"/>
    <mergeCell ref="Z63:AE63"/>
    <mergeCell ref="AH20:AM20"/>
    <mergeCell ref="AH25:AH26"/>
    <mergeCell ref="AH27:AI27"/>
    <mergeCell ref="AK25:AL25"/>
    <mergeCell ref="AK26:AL26"/>
    <mergeCell ref="AH24:AP24"/>
    <mergeCell ref="AL7:AO7"/>
    <mergeCell ref="AN6:AO6"/>
    <mergeCell ref="AH1:AP1"/>
    <mergeCell ref="N84:P84"/>
    <mergeCell ref="R84:S84"/>
    <mergeCell ref="N85:P85"/>
    <mergeCell ref="R85:S85"/>
    <mergeCell ref="AH16:AJ16"/>
    <mergeCell ref="AH17:AJ17"/>
    <mergeCell ref="AH18:AJ18"/>
    <mergeCell ref="AH23:AJ23"/>
    <mergeCell ref="AK16:AL16"/>
    <mergeCell ref="AK17:AL17"/>
    <mergeCell ref="AK18:AL18"/>
    <mergeCell ref="AK23:AL23"/>
    <mergeCell ref="AN16:AO16"/>
    <mergeCell ref="AN17:AO17"/>
    <mergeCell ref="AN18:AO18"/>
    <mergeCell ref="AN23:AO23"/>
    <mergeCell ref="AO20:AO21"/>
    <mergeCell ref="AM14:AO14"/>
    <mergeCell ref="AL15:AN15"/>
    <mergeCell ref="AH19:AO19"/>
    <mergeCell ref="B81:J83"/>
    <mergeCell ref="K81:M83"/>
    <mergeCell ref="T81:W83"/>
    <mergeCell ref="AB81:AE83"/>
    <mergeCell ref="B84:J84"/>
    <mergeCell ref="K84:M84"/>
    <mergeCell ref="B85:J85"/>
    <mergeCell ref="K85:M85"/>
    <mergeCell ref="B86:J86"/>
    <mergeCell ref="K86:M86"/>
    <mergeCell ref="X82:AA82"/>
    <mergeCell ref="X83:AA83"/>
  </mergeCells>
  <printOptions horizontalCentered="1"/>
  <pageMargins left="0.9055118110236221" right="0.31496062992125984" top="0.35433070866141736" bottom="0.35433070866141736" header="0.31496062992125984" footer="0.31496062992125984"/>
  <pageSetup paperSize="9" orientation="portrait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реанимация</dc:creator>
  <cp:lastModifiedBy>1</cp:lastModifiedBy>
  <cp:lastPrinted>2019-12-07T10:12:07Z</cp:lastPrinted>
  <dcterms:created xsi:type="dcterms:W3CDTF">2013-09-10T15:16:14Z</dcterms:created>
  <dcterms:modified xsi:type="dcterms:W3CDTF">2019-12-07T10:13:43Z</dcterms:modified>
</cp:coreProperties>
</file>