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400" windowHeight="7650"/>
  </bookViews>
  <sheets>
    <sheet name="123" sheetId="6" r:id="rId1"/>
  </sheets>
  <definedNames>
    <definedName name="_xlnm.Print_Area" localSheetId="0">'123'!$A$1:$CA$38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5" i="6" l="1" a="1"/>
  <c r="AK35" i="6" s="1"/>
  <c r="AL35" i="6" s="1" a="1"/>
  <c r="AL35" i="6" s="1"/>
  <c r="AK34" i="6" a="1"/>
  <c r="AK34" i="6" s="1"/>
  <c r="AL34" i="6" s="1" a="1"/>
  <c r="AL34" i="6" s="1"/>
  <c r="AK33" i="6" a="1"/>
  <c r="AK33" i="6" s="1"/>
  <c r="AL33" i="6" s="1" a="1"/>
  <c r="AL33" i="6" s="1"/>
  <c r="AK32" i="6" a="1"/>
  <c r="AK32" i="6" s="1"/>
  <c r="AL32" i="6" s="1" a="1"/>
  <c r="AL32" i="6" s="1"/>
  <c r="AK31" i="6" a="1"/>
  <c r="AK31" i="6" s="1"/>
  <c r="AL31" i="6" s="1" a="1"/>
  <c r="AL31" i="6" s="1"/>
  <c r="AK30" i="6" a="1"/>
  <c r="AK30" i="6" s="1"/>
  <c r="AL30" i="6" s="1" a="1"/>
  <c r="AL30" i="6" s="1"/>
  <c r="AK29" i="6" a="1"/>
  <c r="AK29" i="6" s="1"/>
  <c r="AL29" i="6" s="1" a="1"/>
  <c r="AL29" i="6" s="1"/>
  <c r="AK28" i="6" a="1"/>
  <c r="AK28" i="6" s="1"/>
  <c r="AL28" i="6" s="1" a="1"/>
  <c r="AL28" i="6" s="1"/>
  <c r="AK27" i="6" a="1"/>
  <c r="AK27" i="6" s="1"/>
  <c r="AL27" i="6" s="1" a="1"/>
  <c r="AL27" i="6" s="1"/>
  <c r="AK26" i="6" a="1"/>
  <c r="AK26" i="6" s="1"/>
  <c r="AL26" i="6" s="1" a="1"/>
  <c r="AL26" i="6" s="1"/>
  <c r="AK25" i="6" a="1"/>
  <c r="AK25" i="6" s="1"/>
  <c r="AL25" i="6" s="1" a="1"/>
  <c r="AL25" i="6" s="1"/>
  <c r="AK24" i="6" a="1"/>
  <c r="AK24" i="6" s="1"/>
  <c r="AL24" i="6" s="1" a="1"/>
  <c r="AL24" i="6" s="1"/>
  <c r="AK23" i="6" a="1"/>
  <c r="AK23" i="6" s="1"/>
  <c r="AL23" i="6" s="1" a="1"/>
  <c r="AL23" i="6" s="1"/>
  <c r="AK22" i="6" a="1"/>
  <c r="AK22" i="6" s="1"/>
  <c r="AL22" i="6" s="1" a="1"/>
  <c r="AL22" i="6" s="1"/>
  <c r="AK21" i="6" a="1"/>
  <c r="AK21" i="6" s="1"/>
  <c r="AL21" i="6" s="1" a="1"/>
  <c r="AL21" i="6" s="1"/>
  <c r="AK20" i="6" a="1"/>
  <c r="AK20" i="6" s="1"/>
  <c r="AL20" i="6" s="1" a="1"/>
  <c r="AL20" i="6" s="1"/>
  <c r="AK19" i="6" a="1"/>
  <c r="AK19" i="6" s="1"/>
  <c r="AL19" i="6" s="1" a="1"/>
  <c r="AL19" i="6" s="1"/>
  <c r="AK18" i="6" a="1"/>
  <c r="AK18" i="6" s="1"/>
  <c r="AL18" i="6" s="1" a="1"/>
  <c r="AL18" i="6" s="1"/>
  <c r="AK17" i="6" a="1"/>
  <c r="AK17" i="6" s="1"/>
  <c r="AL17" i="6" s="1" a="1"/>
  <c r="AL17" i="6" s="1"/>
  <c r="AK16" i="6" a="1"/>
  <c r="AK16" i="6" s="1"/>
  <c r="AL16" i="6" s="1" a="1"/>
  <c r="AL16" i="6" s="1"/>
  <c r="AK15" i="6" a="1"/>
  <c r="AK15" i="6" s="1"/>
  <c r="AL15" i="6" s="1" a="1"/>
  <c r="AL15" i="6" s="1"/>
  <c r="AK14" i="6" a="1"/>
  <c r="AK14" i="6" s="1"/>
  <c r="AL14" i="6" s="1" a="1"/>
  <c r="AL14" i="6" s="1"/>
  <c r="AK13" i="6" a="1"/>
  <c r="AK13" i="6" s="1"/>
  <c r="AL13" i="6" s="1" a="1"/>
  <c r="AL13" i="6" s="1"/>
  <c r="AK12" i="6" a="1"/>
  <c r="AK12" i="6" s="1"/>
  <c r="AL12" i="6" s="1" a="1"/>
  <c r="AL12" i="6" s="1"/>
  <c r="AK11" i="6" a="1"/>
  <c r="AK11" i="6" s="1"/>
  <c r="AL11" i="6" s="1" a="1"/>
  <c r="AL11" i="6" s="1"/>
  <c r="AK10" i="6" a="1"/>
  <c r="AK10" i="6" s="1"/>
  <c r="AL10" i="6" s="1" a="1"/>
  <c r="AL10" i="6" s="1"/>
  <c r="AK9" i="6" a="1"/>
  <c r="AK9" i="6" s="1"/>
  <c r="AL9" i="6" s="1" a="1"/>
  <c r="AL9" i="6" s="1"/>
  <c r="AK8" i="6" a="1"/>
  <c r="AK8" i="6" s="1"/>
  <c r="AL8" i="6" s="1" a="1"/>
  <c r="AL8" i="6" s="1"/>
  <c r="AK7" i="6" a="1"/>
  <c r="AK7" i="6" s="1"/>
  <c r="AL7" i="6" s="1" a="1"/>
  <c r="AL7" i="6" s="1"/>
  <c r="AK6" i="6" a="1"/>
  <c r="AK6" i="6" s="1"/>
  <c r="AL6" i="6" s="1" a="1"/>
  <c r="AL6" i="6" s="1"/>
  <c r="AK5" i="6" a="1"/>
  <c r="AK5" i="6" s="1"/>
  <c r="AL5" i="6" s="1" a="1"/>
  <c r="AL5" i="6" s="1"/>
  <c r="AN9" i="6" a="1"/>
  <c r="AN9" i="6" s="1"/>
  <c r="AM6" i="6" a="1"/>
  <c r="AM6" i="6" s="1"/>
  <c r="AN6" i="6" s="1" a="1"/>
  <c r="AN6" i="6" s="1"/>
  <c r="AM7" i="6" a="1"/>
  <c r="AM7" i="6" s="1"/>
  <c r="AN7" i="6" s="1" a="1"/>
  <c r="AN7" i="6" s="1"/>
  <c r="AM8" i="6" a="1"/>
  <c r="AM8" i="6" s="1"/>
  <c r="AN8" i="6" s="1" a="1"/>
  <c r="AN8" i="6" s="1"/>
  <c r="AM9" i="6" a="1"/>
  <c r="AM9" i="6" s="1"/>
  <c r="AM10" i="6" a="1"/>
  <c r="AM10" i="6" s="1"/>
  <c r="AN10" i="6" s="1" a="1"/>
  <c r="AN10" i="6" s="1"/>
  <c r="AM11" i="6" a="1"/>
  <c r="AM11" i="6" s="1"/>
  <c r="AN11" i="6" s="1" a="1"/>
  <c r="AN11" i="6" s="1"/>
  <c r="AM12" i="6" a="1"/>
  <c r="AM12" i="6" s="1"/>
  <c r="AN12" i="6" s="1" a="1"/>
  <c r="AN12" i="6" s="1"/>
  <c r="AM13" i="6" a="1"/>
  <c r="AM13" i="6" s="1"/>
  <c r="AN13" i="6" s="1" a="1"/>
  <c r="AN13" i="6" s="1"/>
  <c r="AM14" i="6" a="1"/>
  <c r="AM14" i="6" s="1"/>
  <c r="AN14" i="6" s="1" a="1"/>
  <c r="AN14" i="6" s="1"/>
  <c r="AM15" i="6" a="1"/>
  <c r="AM15" i="6" s="1"/>
  <c r="AN15" i="6" s="1" a="1"/>
  <c r="AN15" i="6" s="1"/>
  <c r="AM16" i="6" a="1"/>
  <c r="AM16" i="6" s="1"/>
  <c r="AN16" i="6" s="1" a="1"/>
  <c r="AN16" i="6" s="1"/>
  <c r="AM17" i="6" a="1"/>
  <c r="AM17" i="6" s="1"/>
  <c r="AN17" i="6" s="1" a="1"/>
  <c r="AN17" i="6" s="1"/>
  <c r="AM18" i="6" a="1"/>
  <c r="AM18" i="6" s="1"/>
  <c r="AN18" i="6" s="1" a="1"/>
  <c r="AN18" i="6" s="1"/>
  <c r="AM19" i="6" a="1"/>
  <c r="AM19" i="6" s="1"/>
  <c r="AN19" i="6" s="1" a="1"/>
  <c r="AN19" i="6" s="1"/>
  <c r="AM20" i="6" a="1"/>
  <c r="AM20" i="6" s="1"/>
  <c r="AN20" i="6" s="1" a="1"/>
  <c r="AN20" i="6" s="1"/>
  <c r="AM21" i="6" a="1"/>
  <c r="AM21" i="6" s="1"/>
  <c r="AN21" i="6" s="1" a="1"/>
  <c r="AN21" i="6" s="1"/>
  <c r="AM22" i="6" a="1"/>
  <c r="AM22" i="6" s="1"/>
  <c r="AN22" i="6" s="1" a="1"/>
  <c r="AN22" i="6" s="1"/>
  <c r="AM23" i="6" a="1"/>
  <c r="AM23" i="6" s="1"/>
  <c r="AN23" i="6" s="1" a="1"/>
  <c r="AN23" i="6" s="1"/>
  <c r="AM24" i="6" a="1"/>
  <c r="AM24" i="6" s="1"/>
  <c r="AN24" i="6" s="1" a="1"/>
  <c r="AN24" i="6" s="1"/>
  <c r="AM25" i="6" a="1"/>
  <c r="AM25" i="6" s="1"/>
  <c r="AN25" i="6" s="1" a="1"/>
  <c r="AN25" i="6" s="1"/>
  <c r="AM26" i="6" a="1"/>
  <c r="AM26" i="6" s="1"/>
  <c r="AN26" i="6" s="1" a="1"/>
  <c r="AN26" i="6" s="1"/>
  <c r="AM27" i="6" a="1"/>
  <c r="AM27" i="6" s="1"/>
  <c r="AN27" i="6" s="1" a="1"/>
  <c r="AN27" i="6" s="1"/>
  <c r="AM28" i="6" a="1"/>
  <c r="AM28" i="6" s="1"/>
  <c r="AN28" i="6" s="1" a="1"/>
  <c r="AN28" i="6" s="1"/>
  <c r="AM29" i="6" a="1"/>
  <c r="AM29" i="6"/>
  <c r="AN29" i="6" s="1" a="1"/>
  <c r="AN29" i="6" s="1"/>
  <c r="AM30" i="6" a="1"/>
  <c r="AM30" i="6" s="1"/>
  <c r="AN30" i="6" s="1" a="1"/>
  <c r="AN30" i="6" s="1"/>
  <c r="AM31" i="6" a="1"/>
  <c r="AM31" i="6"/>
  <c r="AN31" i="6" s="1" a="1"/>
  <c r="AN31" i="6" s="1"/>
  <c r="AM32" i="6" a="1"/>
  <c r="AM32" i="6" s="1"/>
  <c r="AN32" i="6" s="1" a="1"/>
  <c r="AN32" i="6" s="1"/>
  <c r="AM33" i="6" a="1"/>
  <c r="AM33" i="6" s="1"/>
  <c r="AN33" i="6" s="1" a="1"/>
  <c r="AN33" i="6" s="1"/>
  <c r="AM34" i="6" a="1"/>
  <c r="AM34" i="6" s="1"/>
  <c r="AN34" i="6" s="1" a="1"/>
  <c r="AN34" i="6" s="1"/>
  <c r="AM35" i="6" a="1"/>
  <c r="AM35" i="6"/>
  <c r="AN35" i="6" s="1" a="1"/>
  <c r="AN35" i="6" s="1"/>
  <c r="AM5" i="6" a="1"/>
  <c r="AM5" i="6" s="1"/>
  <c r="AN5" i="6" s="1" a="1"/>
  <c r="AN5" i="6" s="1"/>
  <c r="AQ10" i="6" a="1"/>
  <c r="AQ10" i="6" s="1"/>
  <c r="AQ11" i="6" a="1"/>
  <c r="AQ11" i="6"/>
  <c r="AQ12" i="6" a="1"/>
  <c r="AQ12" i="6" s="1"/>
  <c r="AQ13" i="6" a="1"/>
  <c r="AQ13" i="6"/>
  <c r="AQ14" i="6" a="1"/>
  <c r="AQ14" i="6" s="1"/>
  <c r="AQ15" i="6" a="1"/>
  <c r="AQ15" i="6" s="1"/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J11" i="6" s="1" a="1"/>
  <c r="J11" i="6" s="1"/>
  <c r="I13" i="6"/>
  <c r="K12" i="6" l="1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<sst xmlns="http://schemas.openxmlformats.org/spreadsheetml/2006/main" count="53" uniqueCount="10">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</sst>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  <numFmt numFmtId="169" formatCode="dd/mm/yyyy"/>
  </numFmts>
  <fonts count="2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name val="Arial"/>
      <family val="2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100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/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169" fontId="28" fillId="0" borderId="0" xfId="0" applyNumberFormat="1" applyFont="1" applyFill="1"/>
    <xf numFmtId="3" fontId="13" fillId="0" borderId="1" xfId="0" applyNumberFormat="1" applyFont="1" applyFill="1" applyBorder="1" applyAlignment="1" applyProtection="1">
      <alignment horizont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3" fontId="13" fillId="6" borderId="1" xfId="0" applyNumberFormat="1" applyFont="1" applyFill="1" applyBorder="1" applyAlignment="1" applyProtection="1">
      <alignment horizontal="center"/>
      <protection locked="0"/>
    </xf>
    <xf numFmtId="16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3" fontId="13" fillId="7" borderId="1" xfId="0" applyNumberFormat="1" applyFont="1" applyFill="1" applyBorder="1" applyAlignment="1" applyProtection="1">
      <alignment horizontal="center"/>
      <protection locked="0"/>
    </xf>
    <xf numFmtId="3" fontId="13" fillId="8" borderId="1" xfId="0" applyNumberFormat="1" applyFont="1" applyFill="1" applyBorder="1" applyAlignment="1" applyProtection="1">
      <alignment horizontal="center"/>
      <protection locked="0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9" borderId="1" xfId="0" applyFont="1" applyFill="1" applyBorder="1" applyAlignment="1" applyProtection="1">
      <alignment horizontal="center" vertical="center"/>
      <protection locked="0"/>
    </xf>
    <xf numFmtId="3" fontId="13" fillId="9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14">
    <dxf>
      <fill>
        <patternFill>
          <bgColor theme="2" tint="-0.24994659260841701"/>
        </patternFill>
      </fill>
    </dxf>
    <dxf>
      <numFmt numFmtId="171" formatCode=";;;"/>
    </dxf>
    <dxf>
      <numFmt numFmtId="171" formatCode=";;;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38"/>
  <sheetViews>
    <sheetView tabSelected="1" zoomScale="40" zoomScaleNormal="40" zoomScaleSheetLayoutView="40" workbookViewId="0">
      <selection activeCell="AM7" sqref="AM7"/>
    </sheetView>
  </sheetViews>
  <sheetFormatPr defaultRowHeight="12.75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21" customWidth="1"/>
    <col min="40" max="40" width="45" customWidth="1"/>
    <col min="41" max="42" width="9.140625" customWidth="1"/>
    <col min="43" max="43" width="18.8554687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85" t="s">
        <v>8</v>
      </c>
      <c r="AL2" s="85"/>
      <c r="AM2" s="85" t="s">
        <v>9</v>
      </c>
      <c r="AN2" s="85"/>
    </row>
    <row r="3" spans="1:74" s="16" customFormat="1" ht="26.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83" t="s">
        <v>3</v>
      </c>
      <c r="AL3" s="86" t="s">
        <v>0</v>
      </c>
      <c r="AM3" s="83" t="s">
        <v>3</v>
      </c>
      <c r="AN3" s="86" t="s">
        <v>0</v>
      </c>
      <c r="BL3" s="18"/>
      <c r="BM3" s="18"/>
    </row>
    <row r="4" spans="1:74" s="16" customFormat="1" ht="29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88"/>
      <c r="AB4" s="88"/>
      <c r="AC4" s="88"/>
      <c r="AD4" s="88"/>
      <c r="AE4" s="88"/>
      <c r="AF4" s="88"/>
      <c r="AG4" s="88"/>
      <c r="AH4" s="50"/>
      <c r="AI4" s="36"/>
      <c r="AJ4" s="5"/>
      <c r="AK4" s="84"/>
      <c r="AL4" s="87"/>
      <c r="AM4" s="84"/>
      <c r="AN4" s="87"/>
      <c r="BL4" s="18"/>
      <c r="BM4" s="18"/>
    </row>
    <row r="5" spans="1:74" s="16" customFormat="1" ht="29.25" customHeight="1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77"/>
      <c r="AB5" s="77"/>
      <c r="AC5" s="77"/>
      <c r="AD5" s="77"/>
      <c r="AE5" s="77"/>
      <c r="AF5" s="77"/>
      <c r="AG5" s="77"/>
      <c r="AH5" s="77"/>
      <c r="AI5" s="25"/>
      <c r="AJ5" s="4"/>
      <c r="AK5" s="90">
        <f t="array" ref="AK5">SMALL(--TEXT(($D$14:$AH$18=AK$2)*$D$12:$AH$12,"Д;;99"),ROW(AK1))</f>
        <v>1</v>
      </c>
      <c r="AL5" s="30" t="str">
        <f t="array" ref="AL5">IF(AK5=99,"",INDEX($B$14:$B$18,(SMALL($A$14:$A$18%+TEXT(($D$14:$AH$18=AK$2)*$D$12:$AH$12,"Д;;99"),ROW(AK1))-AK5)/1%))</f>
        <v>Семенов С.С.</v>
      </c>
      <c r="AM5" s="90">
        <f t="array" ref="AM5">SMALL(--TEXT(($D$14:$AH$18=AM$2)*$D$12:$AH$12,"Д;;99"),ROW(AM1))</f>
        <v>4</v>
      </c>
      <c r="AN5" s="30" t="str">
        <f t="array" ref="AN5">IF(AM5=99,"",INDEX($B$14:$B$18,(SMALL($A$14:$A$18%+TEXT(($D$14:$AH$18=AM$2)*$D$12:$AH$12,"Д;;99"),ROW(AM1))-AM5)/1%))</f>
        <v>Сочнев И.И.</v>
      </c>
      <c r="AQ5" s="89"/>
      <c r="BD5" s="19"/>
    </row>
    <row r="6" spans="1:74" s="16" customFormat="1" ht="29.25" customHeight="1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81"/>
      <c r="N6" s="81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95">
        <f t="array" ref="AK6">SMALL(--TEXT(($D$14:$AH$18=AK$2)*$D$12:$AH$12,"Д;;99"),ROW(AK2))</f>
        <v>2</v>
      </c>
      <c r="AL6" s="30" t="str">
        <f t="array" ref="AL6">IF(AK6=99,"",INDEX($B$14:$B$18,(SMALL($A$14:$A$18%+TEXT(($D$14:$AH$18=AK$2)*$D$12:$AH$12,"Д;;99"),ROW(AK2))-AK6)/1%))</f>
        <v>Сочнев И.И.</v>
      </c>
      <c r="AM6" s="90">
        <f t="array" ref="AM6">SMALL(--TEXT(($D$14:$AH$18=AM$2)*$D$12:$AH$12,"Д;;99"),ROW(AM2))</f>
        <v>10</v>
      </c>
      <c r="AN6" s="30" t="str">
        <f t="array" ref="AN6">IF(AM6=99,"",INDEX($B$14:$B$18,(SMALL($A$14:$A$18%+TEXT(($D$14:$AH$18=AM$2)*$D$12:$AH$12,"Д;;99"),ROW(AM2))-AM6)/1%))</f>
        <v>Сочнев И.И.</v>
      </c>
      <c r="AQ6" s="89"/>
      <c r="BD6" s="32"/>
      <c r="BE6" s="6"/>
    </row>
    <row r="7" spans="1:74" s="16" customFormat="1" ht="29.25" customHeight="1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95">
        <f t="array" ref="AK7">SMALL(--TEXT(($D$14:$AH$18=AK$2)*$D$12:$AH$12,"Д;;99"),ROW(AK3))</f>
        <v>2</v>
      </c>
      <c r="AL7" s="30" t="str">
        <f t="array" ref="AL7">IF(AK7=99,"",INDEX($B$14:$B$18,(SMALL($A$14:$A$18%+TEXT(($D$14:$AH$18=AK$2)*$D$12:$AH$12,"Д;;99"),ROW(AK3))-AK7)/1%))</f>
        <v>Петров С.С.</v>
      </c>
      <c r="AM7" s="90">
        <f t="array" ref="AM7">SMALL(--TEXT(($D$14:$AH$18=AM$2)*$D$12:$AH$12,"Д;;99"),ROW(AM3))</f>
        <v>17</v>
      </c>
      <c r="AN7" s="30" t="str">
        <f t="array" ref="AN7">IF(AM7=99,"",INDEX($B$14:$B$18,(SMALL($A$14:$A$18%+TEXT(($D$14:$AH$18=AM$2)*$D$12:$AH$12,"Д;;99"),ROW(AM3))-AM7)/1%))</f>
        <v>Орехов А.В.</v>
      </c>
      <c r="AQ7" s="89"/>
      <c r="BD7" s="32"/>
      <c r="BE7" s="6"/>
    </row>
    <row r="8" spans="1:74" s="16" customFormat="1" ht="29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37"/>
      <c r="AJ8" s="4"/>
      <c r="AK8" s="95">
        <f t="array" ref="AK8">SMALL(--TEXT(($D$14:$AH$18=AK$2)*$D$12:$AH$12,"Д;;99"),ROW(AK4))</f>
        <v>2</v>
      </c>
      <c r="AL8" s="30" t="str">
        <f t="array" ref="AL8">IF(AK8=99,"",INDEX($B$14:$B$18,(SMALL($A$14:$A$18%+TEXT(($D$14:$AH$18=AK$2)*$D$12:$AH$12,"Д;;99"),ROW(AK4))-AK8)/1%))</f>
        <v>Орехов А.В.</v>
      </c>
      <c r="AM8" s="92">
        <f t="array" ref="AM8">SMALL(--TEXT(($D$14:$AH$18=AM$2)*$D$12:$AH$12,"Д;;99"),ROW(AM4))</f>
        <v>20</v>
      </c>
      <c r="AN8" s="30" t="str">
        <f t="array" ref="AN8">IF(AM8=99,"",INDEX($B$14:$B$18,(SMALL($A$14:$A$18%+TEXT(($D$14:$AH$18=AM$2)*$D$12:$AH$12,"Д;;99"),ROW(AM4))-AM8)/1%))</f>
        <v>Сочнев И.И.</v>
      </c>
      <c r="AQ8" s="89"/>
      <c r="BD8" s="32"/>
      <c r="BE8" s="6"/>
    </row>
    <row r="9" spans="1:74" s="6" customFormat="1" ht="29.2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39"/>
      <c r="AJ9" s="28"/>
      <c r="AK9" s="90">
        <f t="array" ref="AK9">SMALL(--TEXT(($D$14:$AH$18=AK$2)*$D$12:$AH$12,"Д;;99"),ROW(AK5))</f>
        <v>3</v>
      </c>
      <c r="AL9" s="30" t="str">
        <f t="array" ref="AL9">IF(AK9=99,"",INDEX($B$14:$B$18,(SMALL($A$14:$A$18%+TEXT(($D$14:$AH$18=AK$2)*$D$12:$AH$12,"Д;;99"),ROW(AK5))-AK9)/1%))</f>
        <v>Петров С.С.</v>
      </c>
      <c r="AM9" s="92">
        <f t="array" ref="AM9">SMALL(--TEXT(($D$14:$AH$18=AM$2)*$D$12:$AH$12,"Д;;99"),ROW(AM5))</f>
        <v>20</v>
      </c>
      <c r="AN9" s="30" t="str">
        <f t="array" ref="AN9">IF(AM9=99,"",INDEX($B$14:$B$18,(SMALL($A$14:$A$18%+TEXT(($D$14:$AH$18=AM$2)*$D$12:$AH$12,"Д;;99"),ROW(AM5))-AM9)/1%))</f>
        <v>Петров С.С.</v>
      </c>
      <c r="AQ9" s="89"/>
      <c r="BD9" s="32"/>
    </row>
    <row r="10" spans="1:74" s="6" customFormat="1" ht="29.25" customHeight="1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96">
        <f t="array" ref="AK10">SMALL(--TEXT(($D$14:$AH$18=AK$2)*$D$12:$AH$12,"Д;;99"),ROW(AK6))</f>
        <v>4</v>
      </c>
      <c r="AL10" s="30" t="str">
        <f t="array" ref="AL10">IF(AK10=99,"",INDEX($B$14:$B$18,(SMALL($A$14:$A$18%+TEXT(($D$14:$AH$18=AK$2)*$D$12:$AH$12,"Д;;99"),ROW(AK6))-AK10)/1%))</f>
        <v>Орехов А.В.</v>
      </c>
      <c r="AM10" s="90">
        <f t="array" ref="AM10">SMALL(--TEXT(($D$14:$AH$18=AM$2)*$D$12:$AH$12,"Д;;99"),ROW(AM6))</f>
        <v>23</v>
      </c>
      <c r="AN10" s="30" t="str">
        <f t="array" ref="AN10">IF(AM10=99,"",INDEX($B$14:$B$18,(SMALL($A$14:$A$18%+TEXT(($D$14:$AH$18=AM$2)*$D$12:$AH$12,"Д;;99"),ROW(AM6))-AM10)/1%))</f>
        <v>Сочнев И.И.</v>
      </c>
      <c r="AQ10" s="89" t="str">
        <f t="array" ref="AQ10">IFERROR(INDEX($A$12:$AH$12,1,SMALL(IF($A$15:$AH$15=$AM$2,COLUMN($A$15:$AH$15),1000),ROW(A6))),"")</f>
        <v/>
      </c>
      <c r="AZ10" s="62"/>
      <c r="BA10" s="62"/>
      <c r="BB10" s="62"/>
      <c r="BC10" s="62"/>
      <c r="BD10" s="32"/>
      <c r="BE10" s="17"/>
      <c r="BF10" s="17"/>
      <c r="BG10" s="17"/>
    </row>
    <row r="11" spans="1:74" s="20" customFormat="1" ht="29.25" customHeight="1">
      <c r="A11" s="12"/>
      <c r="B11" s="38"/>
      <c r="C11" s="38"/>
      <c r="D11" s="59">
        <f t="array" ref="D11">--IFERROR((WEEKDAY(D$12,2)&gt;5)*(D$12&lt;&gt;"")+OR(D$12=$A$25:$A$38),)</f>
        <v>1</v>
      </c>
      <c r="E11" s="59">
        <f t="array" ref="E11">--IFERROR((WEEKDAY(E$12,2)&gt;5)*(E$12&lt;&gt;"")+OR(E$12=$A$25:$A$38),)</f>
        <v>0</v>
      </c>
      <c r="F11" s="60">
        <f t="array" ref="F11">--IFERROR((WEEKDAY(F$12,2)&gt;5)*(F$12&lt;&gt;"")+OR(F$12=$A$25:$A$38),)</f>
        <v>0</v>
      </c>
      <c r="G11" s="60">
        <f t="array" ref="G11">--IFERROR((WEEKDAY(G$12,2)&gt;5)*(G$12&lt;&gt;"")+OR(G$12=$A$25:$A$38),)</f>
        <v>0</v>
      </c>
      <c r="H11" s="60">
        <f t="array" ref="H11">--IFERROR((WEEKDAY(H$12,2)&gt;5)*(H$12&lt;&gt;"")+OR(H$12=$A$25:$A$38),)</f>
        <v>0</v>
      </c>
      <c r="I11" s="60">
        <f t="array" ref="I11">--IFERROR((WEEKDAY(I$12,2)&gt;5)*(I$12&lt;&gt;"")+OR(I$12=$A$25:$A$38),)</f>
        <v>0</v>
      </c>
      <c r="J11" s="60">
        <f t="array" ref="J11">--IFERROR((WEEKDAY(J$12,2)&gt;5)*(J$12&lt;&gt;"")+OR(J$12=$A$25:$A$38),)</f>
        <v>1</v>
      </c>
      <c r="K11" s="60">
        <f t="array" ref="K11">--IFERROR((WEEKDAY(K$12,2)&gt;5)*(K$12&lt;&gt;"")+OR(K$12=$A$25:$A$38),)</f>
        <v>1</v>
      </c>
      <c r="L11" s="60">
        <f t="array" ref="L11">--IFERROR((WEEKDAY(L$12,2)&gt;5)*(L$12&lt;&gt;"")+OR(L$12=$A$25:$A$38),)</f>
        <v>0</v>
      </c>
      <c r="M11" s="60">
        <f t="array" ref="M11">--IFERROR((WEEKDAY(M$12,2)&gt;5)*(M$12&lt;&gt;"")+OR(M$12=$A$25:$A$38),)</f>
        <v>0</v>
      </c>
      <c r="N11" s="60">
        <f t="array" ref="N11">--IFERROR((WEEKDAY(N$12,2)&gt;5)*(N$12&lt;&gt;"")+OR(N$12=$A$25:$A$38),)</f>
        <v>0</v>
      </c>
      <c r="O11" s="60">
        <f t="array" ref="O11">--IFERROR((WEEKDAY(O$12,2)&gt;5)*(O$12&lt;&gt;"")+OR(O$12=$A$25:$A$38),)</f>
        <v>0</v>
      </c>
      <c r="P11" s="60">
        <f t="array" ref="P11">--IFERROR((WEEKDAY(P$12,2)&gt;5)*(P$12&lt;&gt;"")+OR(P$12=$A$25:$A$38),)</f>
        <v>0</v>
      </c>
      <c r="Q11" s="60">
        <f t="array" ref="Q11">--IFERROR((WEEKDAY(Q$12,2)&gt;5)*(Q$12&lt;&gt;"")+OR(Q$12=$A$25:$A$38),)</f>
        <v>1</v>
      </c>
      <c r="R11" s="60">
        <f t="array" ref="R11">--IFERROR((WEEKDAY(R$12,2)&gt;5)*(R$12&lt;&gt;"")+OR(R$12=$A$25:$A$38),)</f>
        <v>1</v>
      </c>
      <c r="S11" s="60">
        <f t="array" ref="S11">--IFERROR((WEEKDAY(S$12,2)&gt;5)*(S$12&lt;&gt;"")+OR(S$12=$A$25:$A$38),)</f>
        <v>0</v>
      </c>
      <c r="T11" s="60">
        <f t="array" ref="T11">--IFERROR((WEEKDAY(T$12,2)&gt;5)*(T$12&lt;&gt;"")+OR(T$12=$A$25:$A$38),)</f>
        <v>0</v>
      </c>
      <c r="U11" s="60">
        <f t="array" ref="U11">--IFERROR((WEEKDAY(U$12,2)&gt;5)*(U$12&lt;&gt;"")+OR(U$12=$A$25:$A$38),)</f>
        <v>0</v>
      </c>
      <c r="V11" s="60">
        <f t="array" ref="V11">--IFERROR((WEEKDAY(V$12,2)&gt;5)*(V$12&lt;&gt;"")+OR(V$12=$A$25:$A$38),)</f>
        <v>0</v>
      </c>
      <c r="W11" s="60">
        <f t="array" ref="W11">--IFERROR((WEEKDAY(W$12,2)&gt;5)*(W$12&lt;&gt;"")+OR(W$12=$A$25:$A$38),)</f>
        <v>0</v>
      </c>
      <c r="X11" s="60">
        <f t="array" ref="X11">--IFERROR((WEEKDAY(X$12,2)&gt;5)*(X$12&lt;&gt;"")+OR(X$12=$A$25:$A$38),)</f>
        <v>1</v>
      </c>
      <c r="Y11" s="60">
        <f t="array" ref="Y11">--IFERROR((WEEKDAY(Y$12,2)&gt;5)*(Y$12&lt;&gt;"")+OR(Y$12=$A$25:$A$38),)</f>
        <v>1</v>
      </c>
      <c r="Z11" s="60">
        <f t="array" ref="Z11">--IFERROR((WEEKDAY(Z$12,2)&gt;5)*(Z$12&lt;&gt;"")+OR(Z$12=$A$25:$A$38),)</f>
        <v>0</v>
      </c>
      <c r="AA11" s="60">
        <f t="array" ref="AA11">--IFERROR((WEEKDAY(AA$12,2)&gt;5)*(AA$12&lt;&gt;"")+OR(AA$12=$A$25:$A$38),)</f>
        <v>0</v>
      </c>
      <c r="AB11" s="60">
        <f t="array" ref="AB11">--IFERROR((WEEKDAY(AB$12,2)&gt;5)*(AB$12&lt;&gt;"")+OR(AB$12=$A$25:$A$38),)</f>
        <v>0</v>
      </c>
      <c r="AC11" s="60">
        <f t="array" ref="AC11">--IFERROR((WEEKDAY(AC$12,2)&gt;5)*(AC$12&lt;&gt;"")+OR(AC$12=$A$25:$A$38),)</f>
        <v>0</v>
      </c>
      <c r="AD11" s="60">
        <f t="array" ref="AD11">--IFERROR((WEEKDAY(AD$12,2)&gt;5)*(AD$12&lt;&gt;"")+OR(AD$12=$A$25:$A$38),)</f>
        <v>0</v>
      </c>
      <c r="AE11" s="60">
        <f t="array" ref="AE11">--IFERROR((WEEKDAY(AE$12,2)&gt;5)*(AE$12&lt;&gt;"")+OR(AE$12=$A$25:$A$38),)</f>
        <v>1</v>
      </c>
      <c r="AF11" s="60">
        <f t="array" ref="AF11">--IFERROR((WEEKDAY(AF$12,2)&gt;5)*(AF$12&lt;&gt;"")+OR(AF$12=$A$25:$A$38),)</f>
        <v>1</v>
      </c>
      <c r="AG11" s="59">
        <f t="array" ref="AG11">--IFERROR((WEEKDAY(AG$12,2)&gt;5)*(AG$12&lt;&gt;"")+OR(AG$12=$A$25:$A$38),)</f>
        <v>0</v>
      </c>
      <c r="AH11" s="59">
        <f t="array" ref="AH11">--IFERROR((WEEKDAY(AH$12,2)&gt;5)*(AH$12&lt;&gt;"")+OR(AH$12=$A$25:$A$38),)</f>
        <v>0</v>
      </c>
      <c r="AI11" s="39"/>
      <c r="AJ11" s="28"/>
      <c r="AK11" s="96">
        <f t="array" ref="AK11">SMALL(--TEXT(($D$14:$AH$18=AK$2)*$D$12:$AH$12,"Д;;99"),ROW(AK7))</f>
        <v>7</v>
      </c>
      <c r="AL11" s="30" t="str">
        <f t="array" ref="AL11">IF(AK11=99,"",INDEX($B$14:$B$18,(SMALL($A$14:$A$18%+TEXT(($D$14:$AH$18=AK$2)*$D$12:$AH$12,"Д;;99"),ROW(AK7))-AK11)/1%))</f>
        <v>Семенов С.С.</v>
      </c>
      <c r="AM11" s="99">
        <f t="array" ref="AM11">SMALL(--TEXT(($D$14:$AH$18=AM$2)*$D$12:$AH$12,"Д;;99"),ROW(AM7))</f>
        <v>24</v>
      </c>
      <c r="AN11" s="30" t="str">
        <f t="array" ref="AN11">IF(AM11=99,"",INDEX($B$14:$B$18,(SMALL($A$14:$A$18%+TEXT(($D$14:$AH$18=AM$2)*$D$12:$AH$12,"Д;;99"),ROW(AM7))-AM11)/1%))</f>
        <v>Семенов С.С.</v>
      </c>
      <c r="AO11" s="6"/>
      <c r="AQ11" s="89" t="str">
        <f t="array" ref="AQ11">IFERROR(INDEX($A$12:$AH$12,1,SMALL(IF($A$15:$AH$15=$AM$2,COLUMN($A$15:$AH$15),1000),ROW(A7))),"")</f>
        <v/>
      </c>
      <c r="AZ11" s="63"/>
      <c r="BA11" s="63"/>
      <c r="BB11" s="63"/>
      <c r="BC11" s="63"/>
      <c r="BD11" s="48"/>
      <c r="BE11" s="49"/>
      <c r="BF11" s="49"/>
      <c r="BG11" s="49"/>
    </row>
    <row r="12" spans="1:74" s="1" customFormat="1" ht="29.25" customHeight="1">
      <c r="A12" s="83" t="s">
        <v>2</v>
      </c>
      <c r="B12" s="83" t="s">
        <v>0</v>
      </c>
      <c r="C12" s="83" t="s">
        <v>1</v>
      </c>
      <c r="D12" s="56">
        <v>43800</v>
      </c>
      <c r="E12" s="56">
        <f>D12+1</f>
        <v>43801</v>
      </c>
      <c r="F12" s="56">
        <f t="shared" ref="F12:AC12" si="0">E12+1</f>
        <v>43802</v>
      </c>
      <c r="G12" s="56">
        <f t="shared" si="0"/>
        <v>43803</v>
      </c>
      <c r="H12" s="56">
        <f t="shared" si="0"/>
        <v>43804</v>
      </c>
      <c r="I12" s="56">
        <f t="shared" si="0"/>
        <v>43805</v>
      </c>
      <c r="J12" s="56">
        <f t="shared" si="0"/>
        <v>43806</v>
      </c>
      <c r="K12" s="56">
        <f t="shared" si="0"/>
        <v>43807</v>
      </c>
      <c r="L12" s="56">
        <f t="shared" si="0"/>
        <v>43808</v>
      </c>
      <c r="M12" s="56">
        <f t="shared" si="0"/>
        <v>43809</v>
      </c>
      <c r="N12" s="56">
        <f t="shared" si="0"/>
        <v>43810</v>
      </c>
      <c r="O12" s="56">
        <f t="shared" si="0"/>
        <v>43811</v>
      </c>
      <c r="P12" s="56">
        <f t="shared" si="0"/>
        <v>43812</v>
      </c>
      <c r="Q12" s="56">
        <f t="shared" si="0"/>
        <v>43813</v>
      </c>
      <c r="R12" s="56">
        <f t="shared" si="0"/>
        <v>43814</v>
      </c>
      <c r="S12" s="56">
        <f t="shared" si="0"/>
        <v>43815</v>
      </c>
      <c r="T12" s="56">
        <f t="shared" si="0"/>
        <v>43816</v>
      </c>
      <c r="U12" s="56">
        <f t="shared" si="0"/>
        <v>43817</v>
      </c>
      <c r="V12" s="56">
        <f t="shared" si="0"/>
        <v>43818</v>
      </c>
      <c r="W12" s="56">
        <f t="shared" si="0"/>
        <v>43819</v>
      </c>
      <c r="X12" s="56">
        <f t="shared" si="0"/>
        <v>43820</v>
      </c>
      <c r="Y12" s="56">
        <f t="shared" si="0"/>
        <v>43821</v>
      </c>
      <c r="Z12" s="56">
        <f t="shared" si="0"/>
        <v>43822</v>
      </c>
      <c r="AA12" s="56">
        <f t="shared" si="0"/>
        <v>43823</v>
      </c>
      <c r="AB12" s="56">
        <f t="shared" si="0"/>
        <v>43824</v>
      </c>
      <c r="AC12" s="56">
        <f t="shared" si="0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90">
        <f t="array" ref="AK12">SMALL(--TEXT(($D$14:$AH$18=AK$2)*$D$12:$AH$12,"Д;;99"),ROW(AK8))</f>
        <v>8</v>
      </c>
      <c r="AL12" s="30" t="str">
        <f t="array" ref="AL12">IF(AK12=99,"",INDEX($B$14:$B$18,(SMALL($A$14:$A$18%+TEXT(($D$14:$AH$18=AK$2)*$D$12:$AH$12,"Д;;99"),ROW(AK8))-AK12)/1%))</f>
        <v>Сочнев И.И.</v>
      </c>
      <c r="AM12" s="99">
        <f t="array" ref="AM12">SMALL(--TEXT(($D$14:$AH$18=AM$2)*$D$12:$AH$12,"Д;;99"),ROW(AM8))</f>
        <v>24</v>
      </c>
      <c r="AN12" s="30" t="str">
        <f t="array" ref="AN12">IF(AM12=99,"",INDEX($B$14:$B$18,(SMALL($A$14:$A$18%+TEXT(($D$14:$AH$18=AM$2)*$D$12:$AH$12,"Д;;99"),ROW(AM8))-AM12)/1%))</f>
        <v>Сочнев И.И.</v>
      </c>
      <c r="AO12" s="6"/>
      <c r="AQ12" s="89" t="str">
        <f t="array" ref="AQ12">IFERROR(INDEX($A$12:$AH$12,1,SMALL(IF($A$15:$AH$15=$AM$2,COLUMN($A$15:$AH$15),1000),ROW(A8))),"")</f>
        <v/>
      </c>
      <c r="AR12" s="41"/>
      <c r="AS12" s="41"/>
      <c r="AT12" s="41"/>
      <c r="AU12" s="41"/>
      <c r="AV12" s="41"/>
      <c r="AW12" s="41"/>
      <c r="AX12" s="41"/>
      <c r="AY12" s="41"/>
      <c r="AZ12" s="65"/>
      <c r="BA12" s="65"/>
      <c r="BB12" s="64"/>
      <c r="BC12" s="64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>
      <c r="A13" s="84"/>
      <c r="B13" s="84"/>
      <c r="C13" s="83"/>
      <c r="D13" s="93">
        <f>D12</f>
        <v>43800</v>
      </c>
      <c r="E13" s="93">
        <f t="shared" ref="E13:AH13" si="1">E12</f>
        <v>43801</v>
      </c>
      <c r="F13" s="93">
        <f t="shared" si="1"/>
        <v>43802</v>
      </c>
      <c r="G13" s="93">
        <f t="shared" si="1"/>
        <v>43803</v>
      </c>
      <c r="H13" s="93">
        <f t="shared" si="1"/>
        <v>43804</v>
      </c>
      <c r="I13" s="93">
        <f t="shared" si="1"/>
        <v>43805</v>
      </c>
      <c r="J13" s="93">
        <f t="shared" si="1"/>
        <v>43806</v>
      </c>
      <c r="K13" s="93">
        <f t="shared" si="1"/>
        <v>43807</v>
      </c>
      <c r="L13" s="93">
        <f t="shared" si="1"/>
        <v>43808</v>
      </c>
      <c r="M13" s="93">
        <f t="shared" si="1"/>
        <v>43809</v>
      </c>
      <c r="N13" s="93">
        <f t="shared" si="1"/>
        <v>43810</v>
      </c>
      <c r="O13" s="93">
        <f t="shared" si="1"/>
        <v>43811</v>
      </c>
      <c r="P13" s="93">
        <f t="shared" si="1"/>
        <v>43812</v>
      </c>
      <c r="Q13" s="93">
        <f t="shared" si="1"/>
        <v>43813</v>
      </c>
      <c r="R13" s="93">
        <f t="shared" si="1"/>
        <v>43814</v>
      </c>
      <c r="S13" s="93">
        <f t="shared" si="1"/>
        <v>43815</v>
      </c>
      <c r="T13" s="93">
        <f t="shared" si="1"/>
        <v>43816</v>
      </c>
      <c r="U13" s="93">
        <f t="shared" si="1"/>
        <v>43817</v>
      </c>
      <c r="V13" s="93">
        <f t="shared" si="1"/>
        <v>43818</v>
      </c>
      <c r="W13" s="93">
        <f t="shared" si="1"/>
        <v>43819</v>
      </c>
      <c r="X13" s="93">
        <f t="shared" si="1"/>
        <v>43820</v>
      </c>
      <c r="Y13" s="93">
        <f t="shared" si="1"/>
        <v>43821</v>
      </c>
      <c r="Z13" s="93">
        <f t="shared" si="1"/>
        <v>43822</v>
      </c>
      <c r="AA13" s="93">
        <f t="shared" si="1"/>
        <v>43823</v>
      </c>
      <c r="AB13" s="93">
        <f t="shared" si="1"/>
        <v>43824</v>
      </c>
      <c r="AC13" s="93">
        <f t="shared" si="1"/>
        <v>43825</v>
      </c>
      <c r="AD13" s="93">
        <f t="shared" si="1"/>
        <v>43826</v>
      </c>
      <c r="AE13" s="93">
        <f t="shared" si="1"/>
        <v>43827</v>
      </c>
      <c r="AF13" s="93">
        <f t="shared" si="1"/>
        <v>43828</v>
      </c>
      <c r="AG13" s="93">
        <f t="shared" si="1"/>
        <v>43829</v>
      </c>
      <c r="AH13" s="93">
        <f t="shared" si="1"/>
        <v>43830</v>
      </c>
      <c r="AI13" s="2"/>
      <c r="AJ13" s="3"/>
      <c r="AK13" s="90">
        <f t="array" ref="AK13">SMALL(--TEXT(($D$14:$AH$18=AK$2)*$D$12:$AH$12,"Д;;99"),ROW(AK9))</f>
        <v>9</v>
      </c>
      <c r="AL13" s="30" t="str">
        <f t="array" ref="AL13">IF(AK13=99,"",INDEX($B$14:$B$18,(SMALL($A$14:$A$18%+TEXT(($D$14:$AH$18=AK$2)*$D$12:$AH$12,"Д;;99"),ROW(AK9))-AK13)/1%))</f>
        <v>Петров С.С.</v>
      </c>
      <c r="AM13" s="99">
        <f t="array" ref="AM13">SMALL(--TEXT(($D$14:$AH$18=AM$2)*$D$12:$AH$12,"Д;;99"),ROW(AM9))</f>
        <v>24</v>
      </c>
      <c r="AN13" s="30" t="str">
        <f t="array" ref="AN13">IF(AM13=99,"",INDEX($B$14:$B$18,(SMALL($A$14:$A$18%+TEXT(($D$14:$AH$18=AM$2)*$D$12:$AH$12,"Д;;99"),ROW(AM9))-AM13)/1%))</f>
        <v>Петров С.С.</v>
      </c>
      <c r="AO13" s="6"/>
      <c r="AQ13" s="89" t="str">
        <f t="array" ref="AQ13">IFERROR(INDEX($A$12:$AH$12,1,SMALL(IF($A$15:$AH$15=$AM$2,COLUMN($A$15:$AH$15),1000),ROW(A9))),"")</f>
        <v/>
      </c>
      <c r="AR13" s="9"/>
      <c r="AS13" s="43"/>
      <c r="AT13" s="43"/>
      <c r="AU13" s="43"/>
      <c r="AV13" s="43"/>
      <c r="AW13" s="43"/>
      <c r="AX13" s="43"/>
      <c r="AY13" s="43"/>
      <c r="AZ13" s="66"/>
      <c r="BA13" s="66"/>
      <c r="BB13" s="67"/>
      <c r="BC13" s="67"/>
      <c r="BD13" s="40"/>
      <c r="BE13" s="79"/>
      <c r="BF13" s="80"/>
      <c r="BG13" s="80"/>
      <c r="BH13" s="80"/>
      <c r="BI13" s="80"/>
      <c r="BJ13" s="80"/>
      <c r="BK13" s="80"/>
      <c r="BL13" s="80"/>
      <c r="BM13" s="9"/>
      <c r="BN13" s="79"/>
      <c r="BO13" s="80"/>
      <c r="BP13" s="80"/>
      <c r="BQ13" s="80"/>
      <c r="BR13" s="80"/>
      <c r="BS13" s="80"/>
      <c r="BT13" s="80"/>
      <c r="BU13" s="80"/>
      <c r="BV13" s="9"/>
    </row>
    <row r="14" spans="1:74" s="1" customFormat="1" ht="29.25" customHeight="1">
      <c r="A14" s="31">
        <v>1</v>
      </c>
      <c r="B14" s="30" t="s">
        <v>4</v>
      </c>
      <c r="C14" s="10"/>
      <c r="D14" s="68" t="s">
        <v>8</v>
      </c>
      <c r="E14" s="68"/>
      <c r="F14" s="68"/>
      <c r="G14" s="68"/>
      <c r="H14" s="68"/>
      <c r="I14" s="68"/>
      <c r="J14" s="68" t="s">
        <v>8</v>
      </c>
      <c r="K14" s="68"/>
      <c r="L14" s="68"/>
      <c r="M14" s="68"/>
      <c r="N14" s="68" t="s">
        <v>8</v>
      </c>
      <c r="O14" s="68"/>
      <c r="P14" s="68"/>
      <c r="Q14" s="68"/>
      <c r="R14" s="68"/>
      <c r="S14" s="68"/>
      <c r="T14" s="68" t="s">
        <v>8</v>
      </c>
      <c r="U14" s="68"/>
      <c r="V14" s="68"/>
      <c r="W14" s="68"/>
      <c r="X14" s="68" t="s">
        <v>8</v>
      </c>
      <c r="Y14" s="68"/>
      <c r="Z14" s="68"/>
      <c r="AA14" s="98" t="s">
        <v>9</v>
      </c>
      <c r="AB14" s="68"/>
      <c r="AC14" s="68"/>
      <c r="AD14" s="68" t="s">
        <v>8</v>
      </c>
      <c r="AE14" s="68"/>
      <c r="AF14" s="68"/>
      <c r="AG14" s="68"/>
      <c r="AH14" s="68" t="s">
        <v>8</v>
      </c>
      <c r="AI14" s="2"/>
      <c r="AJ14" s="3"/>
      <c r="AK14" s="90">
        <f t="array" ref="AK14">SMALL(--TEXT(($D$14:$AH$18=AK$2)*$D$12:$AH$12,"Д;;99"),ROW(AK10))</f>
        <v>10</v>
      </c>
      <c r="AL14" s="30" t="str">
        <f t="array" ref="AL14">IF(AK14=99,"",INDEX($B$14:$B$18,(SMALL($A$14:$A$18%+TEXT(($D$14:$AH$18=AK$2)*$D$12:$AH$12,"Д;;99"),ROW(AK10))-AK14)/1%))</f>
        <v>Орехов А.В.</v>
      </c>
      <c r="AM14" s="99">
        <f t="array" ref="AM14">SMALL(--TEXT(($D$14:$AH$18=AM$2)*$D$12:$AH$12,"Д;;99"),ROW(AM10))</f>
        <v>24</v>
      </c>
      <c r="AN14" s="30" t="str">
        <f t="array" ref="AN14">IF(AM14=99,"",INDEX($B$14:$B$18,(SMALL($A$14:$A$18%+TEXT(($D$14:$AH$18=AM$2)*$D$12:$AH$12,"Д;;99"),ROW(AM10))-AM14)/1%))</f>
        <v>Орехов А.В.</v>
      </c>
      <c r="AO14" s="6"/>
      <c r="AQ14" s="89" t="str">
        <f t="array" ref="AQ14">IFERROR(INDEX($A$12:$AH$12,1,SMALL(IF($A$15:$AH$15=$AM$2,COLUMN($A$15:$AH$15),1000),ROW(A10))),"")</f>
        <v/>
      </c>
      <c r="AR14" s="45"/>
      <c r="AS14" s="43"/>
      <c r="AT14" s="43"/>
      <c r="AU14" s="43"/>
      <c r="AV14" s="43"/>
      <c r="AW14" s="43"/>
      <c r="AX14" s="43"/>
      <c r="AY14" s="43"/>
      <c r="AZ14" s="66"/>
      <c r="BA14" s="66"/>
      <c r="BB14" s="64"/>
      <c r="BC14" s="64"/>
      <c r="BD14" s="9"/>
      <c r="BE14" s="46"/>
      <c r="BF14" s="73"/>
      <c r="BG14" s="73"/>
      <c r="BH14" s="72"/>
      <c r="BI14" s="72"/>
      <c r="BJ14" s="72"/>
      <c r="BK14" s="71"/>
      <c r="BL14" s="74"/>
      <c r="BM14" s="9"/>
      <c r="BN14" s="47"/>
      <c r="BO14" s="75"/>
      <c r="BP14" s="75"/>
      <c r="BQ14" s="75"/>
      <c r="BR14" s="75"/>
      <c r="BS14" s="75"/>
      <c r="BT14" s="76"/>
      <c r="BU14" s="76"/>
      <c r="BV14" s="44"/>
    </row>
    <row r="15" spans="1:74" s="1" customFormat="1" ht="29.25" customHeight="1">
      <c r="A15" s="31">
        <v>2</v>
      </c>
      <c r="B15" s="30" t="s">
        <v>5</v>
      </c>
      <c r="C15" s="10"/>
      <c r="D15" s="68"/>
      <c r="E15" s="68" t="s">
        <v>8</v>
      </c>
      <c r="F15" s="68"/>
      <c r="G15" s="69" t="s">
        <v>9</v>
      </c>
      <c r="H15" s="97"/>
      <c r="I15" s="97"/>
      <c r="J15" s="68"/>
      <c r="K15" s="68" t="s">
        <v>8</v>
      </c>
      <c r="L15" s="68"/>
      <c r="M15" s="69" t="s">
        <v>9</v>
      </c>
      <c r="N15" s="68"/>
      <c r="O15" s="68" t="s">
        <v>8</v>
      </c>
      <c r="P15" s="68"/>
      <c r="Q15" s="68"/>
      <c r="R15" s="68"/>
      <c r="S15" s="68" t="s">
        <v>8</v>
      </c>
      <c r="T15" s="68"/>
      <c r="U15" s="68" t="s">
        <v>8</v>
      </c>
      <c r="V15" s="68"/>
      <c r="W15" s="91" t="s">
        <v>9</v>
      </c>
      <c r="X15" s="68"/>
      <c r="Y15" s="68" t="s">
        <v>8</v>
      </c>
      <c r="Z15" s="69" t="s">
        <v>9</v>
      </c>
      <c r="AA15" s="98" t="s">
        <v>9</v>
      </c>
      <c r="AB15" s="68"/>
      <c r="AC15" s="68" t="s">
        <v>8</v>
      </c>
      <c r="AD15" s="68"/>
      <c r="AE15" s="68" t="s">
        <v>8</v>
      </c>
      <c r="AF15" s="68"/>
      <c r="AG15" s="68"/>
      <c r="AH15" s="68"/>
      <c r="AI15" s="2"/>
      <c r="AJ15" s="3"/>
      <c r="AK15" s="90">
        <f t="array" ref="AK15">SMALL(--TEXT(($D$14:$AH$18=AK$2)*$D$12:$AH$12,"Д;;99"),ROW(AK11))</f>
        <v>11</v>
      </c>
      <c r="AL15" s="30" t="str">
        <f t="array" ref="AL15">IF(AK15=99,"",INDEX($B$14:$B$18,(SMALL($A$14:$A$18%+TEXT(($D$14:$AH$18=AK$2)*$D$12:$AH$12,"Д;;99"),ROW(AK11))-AK15)/1%))</f>
        <v>Семенов С.С.</v>
      </c>
      <c r="AM15" s="90">
        <f t="array" ref="AM15">SMALL(--TEXT(($D$14:$AH$18=AM$2)*$D$12:$AH$12,"Д;;99"),ROW(AM11))</f>
        <v>99</v>
      </c>
      <c r="AN15" s="30" t="str">
        <f t="array" ref="AN15">IF(AM15=99,"",INDEX($B$14:$B$18,(SMALL($A$14:$A$18%+TEXT(($D$14:$AH$18=AM$2)*$D$12:$AH$12,"Д;;99"),ROW(AM11))-AM15)/1%))</f>
        <v/>
      </c>
      <c r="AO15" s="6"/>
      <c r="AQ15" s="89" t="str">
        <f t="array" ref="AQ15">IFERROR(INDEX($A$12:$AH$12,1,SMALL(IF($A$15:$AH$15=$AM$2,COLUMN($A$15:$AH$15),1000),ROW(A11))),"")</f>
        <v/>
      </c>
      <c r="AR15" s="45"/>
      <c r="AS15" s="43"/>
      <c r="AT15" s="43"/>
      <c r="AU15" s="43"/>
      <c r="AV15" s="43"/>
      <c r="AW15" s="43"/>
      <c r="AX15" s="43"/>
      <c r="AY15" s="43"/>
      <c r="AZ15" s="66"/>
      <c r="BA15" s="66"/>
      <c r="BB15" s="64"/>
      <c r="BC15" s="64"/>
      <c r="BD15" s="9"/>
      <c r="BE15" s="46"/>
      <c r="BF15" s="73"/>
      <c r="BG15" s="73"/>
      <c r="BH15" s="72"/>
      <c r="BI15" s="72"/>
      <c r="BJ15" s="72"/>
      <c r="BK15" s="71"/>
      <c r="BL15" s="74"/>
      <c r="BM15" s="9"/>
      <c r="BN15" s="47"/>
      <c r="BO15" s="75"/>
      <c r="BP15" s="75"/>
      <c r="BQ15" s="75"/>
      <c r="BR15" s="75"/>
      <c r="BS15" s="75"/>
      <c r="BT15" s="76"/>
      <c r="BU15" s="76"/>
      <c r="BV15" s="44"/>
    </row>
    <row r="16" spans="1:74" s="1" customFormat="1" ht="29.25" customHeight="1">
      <c r="A16" s="31">
        <v>3</v>
      </c>
      <c r="B16" s="30" t="s">
        <v>6</v>
      </c>
      <c r="C16" s="10"/>
      <c r="D16" s="68"/>
      <c r="E16" s="94" t="s">
        <v>8</v>
      </c>
      <c r="F16" s="68" t="s">
        <v>8</v>
      </c>
      <c r="G16" s="68"/>
      <c r="H16" s="97"/>
      <c r="I16" s="97"/>
      <c r="J16" s="68"/>
      <c r="K16" s="68"/>
      <c r="L16" s="68" t="s">
        <v>8</v>
      </c>
      <c r="M16" s="68"/>
      <c r="N16" s="68"/>
      <c r="O16" s="68"/>
      <c r="P16" s="68" t="s">
        <v>8</v>
      </c>
      <c r="Q16" s="68"/>
      <c r="R16" s="68" t="s">
        <v>8</v>
      </c>
      <c r="S16" s="68"/>
      <c r="T16" s="68"/>
      <c r="U16" s="68"/>
      <c r="V16" s="68" t="s">
        <v>8</v>
      </c>
      <c r="W16" s="91" t="s">
        <v>9</v>
      </c>
      <c r="X16" s="68"/>
      <c r="Y16" s="68"/>
      <c r="Z16" s="68" t="s">
        <v>8</v>
      </c>
      <c r="AA16" s="98" t="s">
        <v>9</v>
      </c>
      <c r="AB16" s="68" t="s">
        <v>8</v>
      </c>
      <c r="AC16" s="68"/>
      <c r="AD16" s="68"/>
      <c r="AE16" s="68"/>
      <c r="AF16" s="68" t="s">
        <v>8</v>
      </c>
      <c r="AG16" s="68"/>
      <c r="AH16" s="68"/>
      <c r="AI16" s="2"/>
      <c r="AJ16" s="3"/>
      <c r="AK16" s="90">
        <f t="array" ref="AK16">SMALL(--TEXT(($D$14:$AH$18=AK$2)*$D$12:$AH$12,"Д;;99"),ROW(AK12))</f>
        <v>12</v>
      </c>
      <c r="AL16" s="30" t="str">
        <f t="array" ref="AL16">IF(AK16=99,"",INDEX($B$14:$B$18,(SMALL($A$14:$A$18%+TEXT(($D$14:$AH$18=AK$2)*$D$12:$AH$12,"Д;;99"),ROW(AK12))-AK16)/1%))</f>
        <v>Сочнев И.И.</v>
      </c>
      <c r="AM16" s="90">
        <f t="array" ref="AM16">SMALL(--TEXT(($D$14:$AH$18=AM$2)*$D$12:$AH$12,"Д;;99"),ROW(AM12))</f>
        <v>99</v>
      </c>
      <c r="AN16" s="30" t="str">
        <f t="array" ref="AN16">IF(AM16=99,"",INDEX($B$14:$B$18,(SMALL($A$14:$A$18%+TEXT(($D$14:$AH$18=AM$2)*$D$12:$AH$12,"Д;;99"),ROW(AM12))-AM16)/1%))</f>
        <v/>
      </c>
      <c r="AO16" s="6"/>
      <c r="AQ16" s="16"/>
      <c r="AR16" s="45"/>
      <c r="AS16" s="43"/>
      <c r="AT16" s="43"/>
      <c r="AU16" s="43"/>
      <c r="AV16" s="43"/>
      <c r="AW16" s="43"/>
      <c r="AX16" s="43"/>
      <c r="AY16" s="43"/>
      <c r="AZ16" s="66"/>
      <c r="BA16" s="66"/>
      <c r="BB16" s="64"/>
      <c r="BC16" s="64"/>
      <c r="BD16" s="9"/>
      <c r="BE16" s="46"/>
      <c r="BF16" s="70"/>
      <c r="BG16" s="70"/>
      <c r="BH16" s="72"/>
      <c r="BI16" s="72"/>
      <c r="BJ16" s="72"/>
      <c r="BK16" s="71"/>
      <c r="BL16" s="71"/>
      <c r="BM16" s="9"/>
      <c r="BN16" s="47"/>
      <c r="BO16" s="75"/>
      <c r="BP16" s="75"/>
      <c r="BQ16" s="75"/>
      <c r="BR16" s="75"/>
      <c r="BS16" s="75"/>
      <c r="BT16" s="76"/>
      <c r="BU16" s="76"/>
      <c r="BV16" s="44"/>
    </row>
    <row r="17" spans="1:74" s="1" customFormat="1" ht="29.25" customHeight="1">
      <c r="A17" s="31">
        <v>4</v>
      </c>
      <c r="B17" s="30" t="s">
        <v>7</v>
      </c>
      <c r="C17" s="10"/>
      <c r="D17" s="68"/>
      <c r="E17" s="94" t="s">
        <v>8</v>
      </c>
      <c r="F17" s="68"/>
      <c r="G17" s="68" t="s">
        <v>8</v>
      </c>
      <c r="H17" s="68"/>
      <c r="I17" s="68"/>
      <c r="J17" s="68"/>
      <c r="K17" s="68"/>
      <c r="L17" s="68"/>
      <c r="M17" s="68" t="s">
        <v>8</v>
      </c>
      <c r="N17" s="68"/>
      <c r="O17" s="68"/>
      <c r="P17" s="68"/>
      <c r="Q17" s="68" t="s">
        <v>8</v>
      </c>
      <c r="R17" s="68"/>
      <c r="S17" s="68"/>
      <c r="T17" s="69" t="s">
        <v>9</v>
      </c>
      <c r="U17" s="68"/>
      <c r="V17" s="68"/>
      <c r="W17" s="68" t="s">
        <v>8</v>
      </c>
      <c r="X17" s="68"/>
      <c r="Y17" s="68"/>
      <c r="Z17" s="68"/>
      <c r="AA17" s="98" t="s">
        <v>9</v>
      </c>
      <c r="AB17" s="68"/>
      <c r="AC17" s="68"/>
      <c r="AD17" s="68"/>
      <c r="AE17" s="68"/>
      <c r="AF17" s="68"/>
      <c r="AG17" s="68" t="s">
        <v>8</v>
      </c>
      <c r="AH17" s="68"/>
      <c r="AI17" s="2"/>
      <c r="AJ17" s="3"/>
      <c r="AK17" s="90">
        <f t="array" ref="AK17">SMALL(--TEXT(($D$14:$AH$18=AK$2)*$D$12:$AH$12,"Д;;99"),ROW(AK13))</f>
        <v>13</v>
      </c>
      <c r="AL17" s="30" t="str">
        <f t="array" ref="AL17">IF(AK17=99,"",INDEX($B$14:$B$18,(SMALL($A$14:$A$18%+TEXT(($D$14:$AH$18=AK$2)*$D$12:$AH$12,"Д;;99"),ROW(AK13))-AK17)/1%))</f>
        <v>Петров С.С.</v>
      </c>
      <c r="AM17" s="90">
        <f t="array" ref="AM17">SMALL(--TEXT(($D$14:$AH$18=AM$2)*$D$12:$AH$12,"Д;;99"),ROW(AM13))</f>
        <v>99</v>
      </c>
      <c r="AN17" s="30" t="str">
        <f t="array" ref="AN17">IF(AM17=99,"",INDEX($B$14:$B$18,(SMALL($A$14:$A$18%+TEXT(($D$14:$AH$18=AM$2)*$D$12:$AH$12,"Д;;99"),ROW(AM13))-AM17)/1%))</f>
        <v/>
      </c>
      <c r="AO17" s="6"/>
      <c r="AQ17" s="16"/>
      <c r="AR17" s="45"/>
      <c r="AS17" s="43"/>
      <c r="AT17" s="43"/>
      <c r="AU17" s="43"/>
      <c r="AV17" s="43"/>
      <c r="AW17" s="43"/>
      <c r="AX17" s="43"/>
      <c r="AY17" s="43"/>
      <c r="AZ17" s="66"/>
      <c r="BA17" s="66"/>
      <c r="BB17" s="64"/>
      <c r="BC17" s="64"/>
      <c r="BD17" s="9"/>
      <c r="BE17" s="46"/>
      <c r="BF17" s="70"/>
      <c r="BG17" s="70"/>
      <c r="BH17" s="72"/>
      <c r="BI17" s="72"/>
      <c r="BJ17" s="72"/>
      <c r="BK17" s="71"/>
      <c r="BL17" s="74"/>
      <c r="BM17" s="9"/>
      <c r="BN17" s="47"/>
      <c r="BO17" s="75"/>
      <c r="BP17" s="75"/>
      <c r="BQ17" s="75"/>
      <c r="BR17" s="75"/>
      <c r="BS17" s="75"/>
      <c r="BT17" s="76"/>
      <c r="BU17" s="76"/>
      <c r="BV17" s="44"/>
    </row>
    <row r="18" spans="1:74" s="1" customFormat="1" ht="29.25" customHeight="1">
      <c r="A18" s="31">
        <v>5</v>
      </c>
      <c r="B18" s="30"/>
      <c r="C18" s="1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11"/>
      <c r="AJ18" s="61"/>
      <c r="AK18" s="90">
        <f t="array" ref="AK18">SMALL(--TEXT(($D$14:$AH$18=AK$2)*$D$12:$AH$12,"Д;;99"),ROW(AK14))</f>
        <v>14</v>
      </c>
      <c r="AL18" s="30" t="str">
        <f t="array" ref="AL18">IF(AK18=99,"",INDEX($B$14:$B$18,(SMALL($A$14:$A$18%+TEXT(($D$14:$AH$18=AK$2)*$D$12:$AH$12,"Д;;99"),ROW(AK14))-AK18)/1%))</f>
        <v>Орехов А.В.</v>
      </c>
      <c r="AM18" s="90">
        <f t="array" ref="AM18">SMALL(--TEXT(($D$14:$AH$18=AM$2)*$D$12:$AH$12,"Д;;99"),ROW(AM14))</f>
        <v>99</v>
      </c>
      <c r="AN18" s="30" t="str">
        <f t="array" ref="AN18">IF(AM18=99,"",INDEX($B$14:$B$18,(SMALL($A$14:$A$18%+TEXT(($D$14:$AH$18=AM$2)*$D$12:$AH$12,"Д;;99"),ROW(AM14))-AM18)/1%))</f>
        <v/>
      </c>
      <c r="AO18" s="6"/>
      <c r="AQ18" s="16"/>
      <c r="AR18" s="45"/>
      <c r="AS18" s="43"/>
      <c r="AT18" s="43"/>
      <c r="AU18" s="43"/>
      <c r="AV18" s="43"/>
      <c r="AW18" s="43"/>
      <c r="AX18" s="43"/>
      <c r="AY18" s="43"/>
      <c r="AZ18" s="66"/>
      <c r="BA18" s="66"/>
      <c r="BB18" s="64"/>
      <c r="BC18" s="64"/>
      <c r="BD18" s="9"/>
      <c r="BE18" s="46"/>
      <c r="BF18" s="73"/>
      <c r="BG18" s="73"/>
      <c r="BH18" s="72"/>
      <c r="BI18" s="72"/>
      <c r="BJ18" s="72"/>
      <c r="BK18" s="71"/>
      <c r="BL18" s="74"/>
      <c r="BM18" s="9"/>
      <c r="BN18" s="47"/>
      <c r="BO18" s="75"/>
      <c r="BP18" s="75"/>
      <c r="BQ18" s="75"/>
      <c r="BR18" s="75"/>
      <c r="BS18" s="75"/>
      <c r="BT18" s="76"/>
      <c r="BU18" s="76"/>
      <c r="BV18" s="44"/>
    </row>
    <row r="19" spans="1:74" s="16" customFormat="1" ht="29.2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K19" s="90">
        <f t="array" ref="AK19">SMALL(--TEXT(($D$14:$AH$18=AK$2)*$D$12:$AH$12,"Д;;99"),ROW(AK15))</f>
        <v>15</v>
      </c>
      <c r="AL19" s="30" t="str">
        <f t="array" ref="AL19">IF(AK19=99,"",INDEX($B$14:$B$18,(SMALL($A$14:$A$18%+TEXT(($D$14:$AH$18=AK$2)*$D$12:$AH$12,"Д;;99"),ROW(AK15))-AK19)/1%))</f>
        <v>Петров С.С.</v>
      </c>
      <c r="AM19" s="90">
        <f t="array" ref="AM19">SMALL(--TEXT(($D$14:$AH$18=AM$2)*$D$12:$AH$12,"Д;;99"),ROW(AM15))</f>
        <v>99</v>
      </c>
      <c r="AN19" s="30" t="str">
        <f t="array" ref="AN19">IF(AM19=99,"",INDEX($B$14:$B$18,(SMALL($A$14:$A$18%+TEXT(($D$14:$AH$18=AM$2)*$D$12:$AH$12,"Д;;99"),ROW(AM15))-AM19)/1%))</f>
        <v/>
      </c>
      <c r="AO19" s="6"/>
    </row>
    <row r="20" spans="1:74" s="16" customFormat="1" ht="29.25" customHeight="1">
      <c r="D20" s="53"/>
      <c r="E20" s="53"/>
      <c r="F20" s="53"/>
      <c r="G20" s="53"/>
      <c r="H20" s="53"/>
      <c r="I20" s="53"/>
      <c r="J20" s="53"/>
      <c r="K20" s="53"/>
      <c r="L20" s="53"/>
      <c r="M20" s="14"/>
      <c r="N20" s="14"/>
      <c r="O20" s="53"/>
      <c r="P20" s="53"/>
      <c r="Q20" s="14"/>
      <c r="R20" s="14"/>
      <c r="S20" s="14"/>
      <c r="T20" s="14"/>
      <c r="U20" s="14"/>
      <c r="V20" s="53"/>
      <c r="W20" s="53"/>
      <c r="X20" s="14"/>
      <c r="Y20" s="14"/>
      <c r="Z20" s="14"/>
      <c r="AA20" s="14"/>
      <c r="AB20" s="14"/>
      <c r="AC20" s="53"/>
      <c r="AD20" s="53"/>
      <c r="AE20" s="14"/>
      <c r="AF20" s="14"/>
      <c r="AG20" s="14"/>
      <c r="AH20" s="14"/>
      <c r="AK20" s="90">
        <f t="array" ref="AK20">SMALL(--TEXT(($D$14:$AH$18=AK$2)*$D$12:$AH$12,"Д;;99"),ROW(AK16))</f>
        <v>16</v>
      </c>
      <c r="AL20" s="30" t="str">
        <f t="array" ref="AL20">IF(AK20=99,"",INDEX($B$14:$B$18,(SMALL($A$14:$A$18%+TEXT(($D$14:$AH$18=AK$2)*$D$12:$AH$12,"Д;;99"),ROW(AK16))-AK20)/1%))</f>
        <v>Сочнев И.И.</v>
      </c>
      <c r="AM20" s="90">
        <f t="array" ref="AM20">SMALL(--TEXT(($D$14:$AH$18=AM$2)*$D$12:$AH$12,"Д;;99"),ROW(AM16))</f>
        <v>99</v>
      </c>
      <c r="AN20" s="30" t="str">
        <f t="array" ref="AN20">IF(AM20=99,"",INDEX($B$14:$B$18,(SMALL($A$14:$A$18%+TEXT(($D$14:$AH$18=AM$2)*$D$12:$AH$12,"Д;;99"),ROW(AM16))-AM20)/1%))</f>
        <v/>
      </c>
      <c r="AO20" s="6"/>
    </row>
    <row r="21" spans="1:74" s="16" customFormat="1" ht="29.25" customHeight="1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90">
        <f t="array" ref="AK21">SMALL(--TEXT(($D$14:$AH$18=AK$2)*$D$12:$AH$12,"Д;;99"),ROW(AK17))</f>
        <v>17</v>
      </c>
      <c r="AL21" s="30" t="str">
        <f t="array" ref="AL21">IF(AK21=99,"",INDEX($B$14:$B$18,(SMALL($A$14:$A$18%+TEXT(($D$14:$AH$18=AK$2)*$D$12:$AH$12,"Д;;99"),ROW(AK17))-AK21)/1%))</f>
        <v>Семенов С.С.</v>
      </c>
      <c r="AM21" s="90">
        <f t="array" ref="AM21">SMALL(--TEXT(($D$14:$AH$18=AM$2)*$D$12:$AH$12,"Д;;99"),ROW(AM17))</f>
        <v>99</v>
      </c>
      <c r="AN21" s="30" t="str">
        <f t="array" ref="AN21">IF(AM21=99,"",INDEX($B$14:$B$18,(SMALL($A$14:$A$18%+TEXT(($D$14:$AH$18=AM$2)*$D$12:$AH$12,"Д;;99"),ROW(AM17))-AM21)/1%))</f>
        <v/>
      </c>
      <c r="AO21" s="6"/>
    </row>
    <row r="22" spans="1:74" s="16" customFormat="1" ht="29.25" customHeight="1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90">
        <f t="array" ref="AK22">SMALL(--TEXT(($D$14:$AH$18=AK$2)*$D$12:$AH$12,"Д;;99"),ROW(AK18))</f>
        <v>18</v>
      </c>
      <c r="AL22" s="30" t="str">
        <f t="array" ref="AL22">IF(AK22=99,"",INDEX($B$14:$B$18,(SMALL($A$14:$A$18%+TEXT(($D$14:$AH$18=AK$2)*$D$12:$AH$12,"Д;;99"),ROW(AK18))-AK22)/1%))</f>
        <v>Сочнев И.И.</v>
      </c>
      <c r="AM22" s="90">
        <f t="array" ref="AM22">SMALL(--TEXT(($D$14:$AH$18=AM$2)*$D$12:$AH$12,"Д;;99"),ROW(AM18))</f>
        <v>99</v>
      </c>
      <c r="AN22" s="30" t="str">
        <f t="array" ref="AN22">IF(AM22=99,"",INDEX($B$14:$B$18,(SMALL($A$14:$A$18%+TEXT(($D$14:$AH$18=AM$2)*$D$12:$AH$12,"Д;;99"),ROW(AM18))-AM22)/1%))</f>
        <v/>
      </c>
      <c r="AO22" s="6"/>
    </row>
    <row r="23" spans="1:74" ht="29.25" customHeight="1">
      <c r="AK23" s="90">
        <f t="array" ref="AK23">SMALL(--TEXT(($D$14:$AH$18=AK$2)*$D$12:$AH$12,"Д;;99"),ROW(AK19))</f>
        <v>19</v>
      </c>
      <c r="AL23" s="30" t="str">
        <f t="array" ref="AL23">IF(AK23=99,"",INDEX($B$14:$B$18,(SMALL($A$14:$A$18%+TEXT(($D$14:$AH$18=AK$2)*$D$12:$AH$12,"Д;;99"),ROW(AK19))-AK23)/1%))</f>
        <v>Петров С.С.</v>
      </c>
      <c r="AM23" s="90">
        <f t="array" ref="AM23">SMALL(--TEXT(($D$14:$AH$18=AM$2)*$D$12:$AH$12,"Д;;99"),ROW(AM19))</f>
        <v>99</v>
      </c>
      <c r="AN23" s="30" t="str">
        <f t="array" ref="AN23">IF(AM23=99,"",INDEX($B$14:$B$18,(SMALL($A$14:$A$18%+TEXT(($D$14:$AH$18=AM$2)*$D$12:$AH$12,"Д;;99"),ROW(AM19))-AM23)/1%))</f>
        <v/>
      </c>
      <c r="AO23" s="6"/>
      <c r="AQ23" s="16"/>
    </row>
    <row r="24" spans="1:74" ht="29.25" customHeight="1">
      <c r="AK24" s="90">
        <f t="array" ref="AK24">SMALL(--TEXT(($D$14:$AH$18=AK$2)*$D$12:$AH$12,"Д;;99"),ROW(AK20))</f>
        <v>20</v>
      </c>
      <c r="AL24" s="30" t="str">
        <f t="array" ref="AL24">IF(AK24=99,"",INDEX($B$14:$B$18,(SMALL($A$14:$A$18%+TEXT(($D$14:$AH$18=AK$2)*$D$12:$AH$12,"Д;;99"),ROW(AK20))-AK24)/1%))</f>
        <v>Орехов А.В.</v>
      </c>
      <c r="AM24" s="90">
        <f t="array" ref="AM24">SMALL(--TEXT(($D$14:$AH$18=AM$2)*$D$12:$AH$12,"Д;;99"),ROW(AM20))</f>
        <v>99</v>
      </c>
      <c r="AN24" s="30" t="str">
        <f t="array" ref="AN24">IF(AM24=99,"",INDEX($B$14:$B$18,(SMALL($A$14:$A$18%+TEXT(($D$14:$AH$18=AM$2)*$D$12:$AH$12,"Д;;99"),ROW(AM20))-AM24)/1%))</f>
        <v/>
      </c>
      <c r="AO24" s="6"/>
      <c r="AQ24" s="16"/>
    </row>
    <row r="25" spans="1:74" ht="29.25" customHeight="1">
      <c r="A25" s="57">
        <v>43466</v>
      </c>
      <c r="B25" s="58">
        <v>43466</v>
      </c>
      <c r="AK25" s="90">
        <f t="array" ref="AK25">SMALL(--TEXT(($D$14:$AH$18=AK$2)*$D$12:$AH$12,"Д;;99"),ROW(AK21))</f>
        <v>21</v>
      </c>
      <c r="AL25" s="30" t="str">
        <f t="array" ref="AL25">IF(AK25=99,"",INDEX($B$14:$B$18,(SMALL($A$14:$A$18%+TEXT(($D$14:$AH$18=AK$2)*$D$12:$AH$12,"Д;;99"),ROW(AK21))-AK25)/1%))</f>
        <v>Семенов С.С.</v>
      </c>
      <c r="AM25" s="90">
        <f t="array" ref="AM25">SMALL(--TEXT(($D$14:$AH$18=AM$2)*$D$12:$AH$12,"Д;;99"),ROW(AM21))</f>
        <v>99</v>
      </c>
      <c r="AN25" s="30" t="str">
        <f t="array" ref="AN25">IF(AM25=99,"",INDEX($B$14:$B$18,(SMALL($A$14:$A$18%+TEXT(($D$14:$AH$18=AM$2)*$D$12:$AH$12,"Д;;99"),ROW(AM21))-AM25)/1%))</f>
        <v/>
      </c>
      <c r="AQ25" s="16"/>
    </row>
    <row r="26" spans="1:74" ht="29.25" customHeight="1">
      <c r="A26" s="57">
        <v>43467</v>
      </c>
      <c r="B26" s="58">
        <v>43497</v>
      </c>
      <c r="AK26" s="90">
        <f t="array" ref="AK26">SMALL(--TEXT(($D$14:$AH$18=AK$2)*$D$12:$AH$12,"Д;;99"),ROW(AK22))</f>
        <v>22</v>
      </c>
      <c r="AL26" s="30" t="str">
        <f t="array" ref="AL26">IF(AK26=99,"",INDEX($B$14:$B$18,(SMALL($A$14:$A$18%+TEXT(($D$14:$AH$18=AK$2)*$D$12:$AH$12,"Д;;99"),ROW(AK22))-AK26)/1%))</f>
        <v>Сочнев И.И.</v>
      </c>
      <c r="AM26" s="90">
        <f t="array" ref="AM26">SMALL(--TEXT(($D$14:$AH$18=AM$2)*$D$12:$AH$12,"Д;;99"),ROW(AM22))</f>
        <v>99</v>
      </c>
      <c r="AN26" s="30" t="str">
        <f t="array" ref="AN26">IF(AM26=99,"",INDEX($B$14:$B$18,(SMALL($A$14:$A$18%+TEXT(($D$14:$AH$18=AM$2)*$D$12:$AH$12,"Д;;99"),ROW(AM22))-AM26)/1%))</f>
        <v/>
      </c>
      <c r="AQ26" s="16"/>
    </row>
    <row r="27" spans="1:74" ht="29.25" customHeight="1">
      <c r="A27" s="57">
        <v>43468</v>
      </c>
      <c r="B27" s="58">
        <v>43525</v>
      </c>
      <c r="AK27" s="90">
        <f t="array" ref="AK27">SMALL(--TEXT(($D$14:$AH$18=AK$2)*$D$12:$AH$12,"Д;;99"),ROW(AK23))</f>
        <v>23</v>
      </c>
      <c r="AL27" s="30" t="str">
        <f t="array" ref="AL27">IF(AK27=99,"",INDEX($B$14:$B$18,(SMALL($A$14:$A$18%+TEXT(($D$14:$AH$18=AK$2)*$D$12:$AH$12,"Д;;99"),ROW(AK23))-AK27)/1%))</f>
        <v>Петров С.С.</v>
      </c>
      <c r="AM27" s="90">
        <f t="array" ref="AM27">SMALL(--TEXT(($D$14:$AH$18=AM$2)*$D$12:$AH$12,"Д;;99"),ROW(AM23))</f>
        <v>99</v>
      </c>
      <c r="AN27" s="30" t="str">
        <f t="array" ref="AN27">IF(AM27=99,"",INDEX($B$14:$B$18,(SMALL($A$14:$A$18%+TEXT(($D$14:$AH$18=AM$2)*$D$12:$AH$12,"Д;;99"),ROW(AM23))-AM27)/1%))</f>
        <v/>
      </c>
      <c r="AQ27" s="16"/>
    </row>
    <row r="28" spans="1:74" ht="29.25" customHeight="1">
      <c r="A28" s="57">
        <v>43469</v>
      </c>
      <c r="B28" s="58">
        <v>43556</v>
      </c>
      <c r="AK28" s="90">
        <f t="array" ref="AK28">SMALL(--TEXT(($D$14:$AH$18=AK$2)*$D$12:$AH$12,"Д;;99"),ROW(AK24))</f>
        <v>25</v>
      </c>
      <c r="AL28" s="30" t="str">
        <f t="array" ref="AL28">IF(AK28=99,"",INDEX($B$14:$B$18,(SMALL($A$14:$A$18%+TEXT(($D$14:$AH$18=AK$2)*$D$12:$AH$12,"Д;;99"),ROW(AK24))-AK28)/1%))</f>
        <v>Петров С.С.</v>
      </c>
      <c r="AM28" s="90">
        <f t="array" ref="AM28">SMALL(--TEXT(($D$14:$AH$18=AM$2)*$D$12:$AH$12,"Д;;99"),ROW(AM24))</f>
        <v>99</v>
      </c>
      <c r="AN28" s="30" t="str">
        <f t="array" ref="AN28">IF(AM28=99,"",INDEX($B$14:$B$18,(SMALL($A$14:$A$18%+TEXT(($D$14:$AH$18=AM$2)*$D$12:$AH$12,"Д;;99"),ROW(AM24))-AM28)/1%))</f>
        <v/>
      </c>
      <c r="AQ28" s="16"/>
    </row>
    <row r="29" spans="1:74" ht="29.25" customHeight="1">
      <c r="A29" s="57">
        <v>43472</v>
      </c>
      <c r="B29" s="58">
        <v>43586</v>
      </c>
      <c r="AK29" s="90">
        <f t="array" ref="AK29">SMALL(--TEXT(($D$14:$AH$18=AK$2)*$D$12:$AH$12,"Д;;99"),ROW(AK25))</f>
        <v>26</v>
      </c>
      <c r="AL29" s="30" t="str">
        <f t="array" ref="AL29">IF(AK29=99,"",INDEX($B$14:$B$18,(SMALL($A$14:$A$18%+TEXT(($D$14:$AH$18=AK$2)*$D$12:$AH$12,"Д;;99"),ROW(AK25))-AK29)/1%))</f>
        <v>Сочнев И.И.</v>
      </c>
      <c r="AM29" s="90">
        <f t="array" ref="AM29">SMALL(--TEXT(($D$14:$AH$18=AM$2)*$D$12:$AH$12,"Д;;99"),ROW(AM25))</f>
        <v>99</v>
      </c>
      <c r="AN29" s="30" t="str">
        <f t="array" ref="AN29">IF(AM29=99,"",INDEX($B$14:$B$18,(SMALL($A$14:$A$18%+TEXT(($D$14:$AH$18=AM$2)*$D$12:$AH$12,"Д;;99"),ROW(AM25))-AM29)/1%))</f>
        <v/>
      </c>
      <c r="AQ29" s="16"/>
    </row>
    <row r="30" spans="1:74" ht="29.25" customHeight="1">
      <c r="A30" s="57">
        <v>43473</v>
      </c>
      <c r="B30" s="58">
        <v>43617</v>
      </c>
      <c r="AK30" s="90">
        <f t="array" ref="AK30">SMALL(--TEXT(($D$14:$AH$18=AK$2)*$D$12:$AH$12,"Д;;99"),ROW(AK26))</f>
        <v>27</v>
      </c>
      <c r="AL30" s="30" t="str">
        <f t="array" ref="AL30">IF(AK30=99,"",INDEX($B$14:$B$18,(SMALL($A$14:$A$18%+TEXT(($D$14:$AH$18=AK$2)*$D$12:$AH$12,"Д;;99"),ROW(AK26))-AK30)/1%))</f>
        <v>Семенов С.С.</v>
      </c>
      <c r="AM30" s="90">
        <f t="array" ref="AM30">SMALL(--TEXT(($D$14:$AH$18=AM$2)*$D$12:$AH$12,"Д;;99"),ROW(AM26))</f>
        <v>99</v>
      </c>
      <c r="AN30" s="30" t="str">
        <f t="array" ref="AN30">IF(AM30=99,"",INDEX($B$14:$B$18,(SMALL($A$14:$A$18%+TEXT(($D$14:$AH$18=AM$2)*$D$12:$AH$12,"Д;;99"),ROW(AM26))-AM30)/1%))</f>
        <v/>
      </c>
      <c r="AQ30" s="16"/>
    </row>
    <row r="31" spans="1:74" ht="29.25" customHeight="1">
      <c r="A31" s="57">
        <v>43532</v>
      </c>
      <c r="B31" s="58">
        <v>43647</v>
      </c>
      <c r="AK31" s="90">
        <f t="array" ref="AK31">SMALL(--TEXT(($D$14:$AH$18=AK$2)*$D$12:$AH$12,"Д;;99"),ROW(AK27))</f>
        <v>28</v>
      </c>
      <c r="AL31" s="30" t="str">
        <f t="array" ref="AL31">IF(AK31=99,"",INDEX($B$14:$B$18,(SMALL($A$14:$A$18%+TEXT(($D$14:$AH$18=AK$2)*$D$12:$AH$12,"Д;;99"),ROW(AK27))-AK31)/1%))</f>
        <v>Сочнев И.И.</v>
      </c>
      <c r="AM31" s="90">
        <f t="array" ref="AM31">SMALL(--TEXT(($D$14:$AH$18=AM$2)*$D$12:$AH$12,"Д;;99"),ROW(AM27))</f>
        <v>99</v>
      </c>
      <c r="AN31" s="30" t="str">
        <f t="array" ref="AN31">IF(AM31=99,"",INDEX($B$14:$B$18,(SMALL($A$14:$A$18%+TEXT(($D$14:$AH$18=AM$2)*$D$12:$AH$12,"Д;;99"),ROW(AM27))-AM31)/1%))</f>
        <v/>
      </c>
      <c r="AQ31" s="16"/>
    </row>
    <row r="32" spans="1:74" ht="29.25" customHeight="1">
      <c r="A32" s="57">
        <v>43586</v>
      </c>
      <c r="B32" s="58">
        <v>43678</v>
      </c>
      <c r="AK32" s="90">
        <f t="array" ref="AK32">SMALL(--TEXT(($D$14:$AH$18=AK$2)*$D$12:$AH$12,"Д;;99"),ROW(AK28))</f>
        <v>29</v>
      </c>
      <c r="AL32" s="30" t="str">
        <f t="array" ref="AL32">IF(AK32=99,"",INDEX($B$14:$B$18,(SMALL($A$14:$A$18%+TEXT(($D$14:$AH$18=AK$2)*$D$12:$AH$12,"Д;;99"),ROW(AK28))-AK32)/1%))</f>
        <v>Петров С.С.</v>
      </c>
      <c r="AM32" s="90">
        <f t="array" ref="AM32">SMALL(--TEXT(($D$14:$AH$18=AM$2)*$D$12:$AH$12,"Д;;99"),ROW(AM28))</f>
        <v>99</v>
      </c>
      <c r="AN32" s="30" t="str">
        <f t="array" ref="AN32">IF(AM32=99,"",INDEX($B$14:$B$18,(SMALL($A$14:$A$18%+TEXT(($D$14:$AH$18=AM$2)*$D$12:$AH$12,"Д;;99"),ROW(AM28))-AM32)/1%))</f>
        <v/>
      </c>
      <c r="AQ32" s="16"/>
    </row>
    <row r="33" spans="1:43" ht="29.25" customHeight="1">
      <c r="A33" s="57">
        <v>43587</v>
      </c>
      <c r="B33" s="58">
        <v>43709</v>
      </c>
      <c r="AK33" s="90">
        <f t="array" ref="AK33">SMALL(--TEXT(($D$14:$AH$18=AK$2)*$D$12:$AH$12,"Д;;99"),ROW(AK29))</f>
        <v>30</v>
      </c>
      <c r="AL33" s="30" t="str">
        <f t="array" ref="AL33">IF(AK33=99,"",INDEX($B$14:$B$18,(SMALL($A$14:$A$18%+TEXT(($D$14:$AH$18=AK$2)*$D$12:$AH$12,"Д;;99"),ROW(AK29))-AK33)/1%))</f>
        <v>Орехов А.В.</v>
      </c>
      <c r="AM33" s="90">
        <f t="array" ref="AM33">SMALL(--TEXT(($D$14:$AH$18=AM$2)*$D$12:$AH$12,"Д;;99"),ROW(AM29))</f>
        <v>99</v>
      </c>
      <c r="AN33" s="30" t="str">
        <f t="array" ref="AN33">IF(AM33=99,"",INDEX($B$14:$B$18,(SMALL($A$14:$A$18%+TEXT(($D$14:$AH$18=AM$2)*$D$12:$AH$12,"Д;;99"),ROW(AM29))-AM33)/1%))</f>
        <v/>
      </c>
      <c r="AQ33" s="16"/>
    </row>
    <row r="34" spans="1:43" ht="29.25" customHeight="1">
      <c r="A34" s="57">
        <v>43588</v>
      </c>
      <c r="B34" s="58">
        <v>43739</v>
      </c>
      <c r="AK34" s="90">
        <f t="array" ref="AK34">SMALL(--TEXT(($D$14:$AH$18=AK$2)*$D$12:$AH$12,"Д;;99"),ROW(AK30))</f>
        <v>31</v>
      </c>
      <c r="AL34" s="30" t="str">
        <f t="array" ref="AL34">IF(AK34=99,"",INDEX($B$14:$B$18,(SMALL($A$14:$A$18%+TEXT(($D$14:$AH$18=AK$2)*$D$12:$AH$12,"Д;;99"),ROW(AK30))-AK34)/1%))</f>
        <v>Семенов С.С.</v>
      </c>
      <c r="AM34" s="90">
        <f t="array" ref="AM34">SMALL(--TEXT(($D$14:$AH$18=AM$2)*$D$12:$AH$12,"Д;;99"),ROW(AM30))</f>
        <v>99</v>
      </c>
      <c r="AN34" s="30" t="str">
        <f t="array" ref="AN34">IF(AM34=99,"",INDEX($B$14:$B$18,(SMALL($A$14:$A$18%+TEXT(($D$14:$AH$18=AM$2)*$D$12:$AH$12,"Д;;99"),ROW(AM30))-AM34)/1%))</f>
        <v/>
      </c>
      <c r="AQ34" s="16"/>
    </row>
    <row r="35" spans="1:43" ht="29.25" customHeight="1">
      <c r="A35" s="57">
        <v>43594</v>
      </c>
      <c r="B35" s="58">
        <v>43770</v>
      </c>
      <c r="AK35" s="90">
        <f t="array" ref="AK35">SMALL(--TEXT(($D$14:$AH$18=AK$2)*$D$12:$AH$12,"Д;;99"),ROW(AK31))</f>
        <v>99</v>
      </c>
      <c r="AL35" s="30" t="str">
        <f t="array" ref="AL35">IF(AK35=99,"",INDEX($B$14:$B$18,(SMALL($A$14:$A$18%+TEXT(($D$14:$AH$18=AK$2)*$D$12:$AH$12,"Д;;99"),ROW(AK31))-AK35)/1%))</f>
        <v/>
      </c>
      <c r="AM35" s="90">
        <f t="array" ref="AM35">SMALL(--TEXT(($D$14:$AH$18=AM$2)*$D$12:$AH$12,"Д;;99"),ROW(AM31))</f>
        <v>99</v>
      </c>
      <c r="AN35" s="30" t="str">
        <f t="array" ref="AN35">IF(AM35=99,"",INDEX($B$14:$B$18,(SMALL($A$14:$A$18%+TEXT(($D$14:$AH$18=AM$2)*$D$12:$AH$12,"Д;;99"),ROW(AM31))-AM35)/1%))</f>
        <v/>
      </c>
      <c r="AQ35" s="16"/>
    </row>
    <row r="36" spans="1:43" ht="29.25" customHeight="1">
      <c r="A36" s="57">
        <v>43595</v>
      </c>
      <c r="B36" s="58">
        <v>43800</v>
      </c>
    </row>
    <row r="37" spans="1:43" ht="23.25">
      <c r="A37" s="57">
        <v>43628</v>
      </c>
      <c r="B37" s="58">
        <v>43831</v>
      </c>
    </row>
    <row r="38" spans="1:43" ht="15">
      <c r="A38" s="57">
        <v>43773</v>
      </c>
      <c r="B38" s="55"/>
    </row>
  </sheetData>
  <dataConsolidate/>
  <mergeCells count="46">
    <mergeCell ref="AK2:AL2"/>
    <mergeCell ref="AM2:AN2"/>
    <mergeCell ref="AM3:AM4"/>
    <mergeCell ref="AN3:AN4"/>
    <mergeCell ref="AA4:AG4"/>
    <mergeCell ref="AL3:AL4"/>
    <mergeCell ref="AK3:AK4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BF18:BG18"/>
    <mergeCell ref="BK18:BL18"/>
    <mergeCell ref="BH18:BJ18"/>
    <mergeCell ref="BO17:BP17"/>
    <mergeCell ref="BQ17:BS17"/>
    <mergeCell ref="BK17:BL17"/>
    <mergeCell ref="BF16:BG16"/>
    <mergeCell ref="BK16:BL16"/>
    <mergeCell ref="BH17:BJ17"/>
    <mergeCell ref="BF17:BG17"/>
    <mergeCell ref="BF15:BG15"/>
    <mergeCell ref="BH15:BJ15"/>
    <mergeCell ref="BK15:BL15"/>
    <mergeCell ref="BH16:BJ16"/>
  </mergeCells>
  <phoneticPr fontId="3" type="noConversion"/>
  <conditionalFormatting sqref="D12:AH18">
    <cfRule type="expression" dxfId="13" priority="8">
      <formula>D$11=1</formula>
    </cfRule>
  </conditionalFormatting>
  <conditionalFormatting sqref="AM5:AM35">
    <cfRule type="expression" dxfId="12" priority="4">
      <formula>AM5=99</formula>
    </cfRule>
  </conditionalFormatting>
  <conditionalFormatting sqref="AK5:AK35">
    <cfRule type="expression" dxfId="2" priority="1">
      <formula>AK5=99</formula>
    </cfRule>
  </conditionalFormatting>
  <dataValidations count="1">
    <dataValidation type="list" allowBlank="1" showInputMessage="1" showErrorMessage="1" sqref="D12 A9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Boroda</cp:lastModifiedBy>
  <cp:lastPrinted>2019-11-29T07:04:19Z</cp:lastPrinted>
  <dcterms:created xsi:type="dcterms:W3CDTF">1996-10-08T23:32:33Z</dcterms:created>
  <dcterms:modified xsi:type="dcterms:W3CDTF">2019-12-03T17:17:00Z</dcterms:modified>
</cp:coreProperties>
</file>