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еестр маршрутов" sheetId="1" r:id="rId1"/>
    <sheet name="Данные" sheetId="2" r:id="rId2"/>
    <sheet name="Реестр заявок" sheetId="3" r:id="rId3"/>
    <sheet name="счёт, акт" sheetId="5" r:id="rId4"/>
    <sheet name="Реестр счетов" sheetId="4" r:id="rId5"/>
    <sheet name="акт сверок" sheetId="6" r:id="rId6"/>
  </sheets>
  <definedNames>
    <definedName name="Водители">Данные!$H$3:$H$7</definedName>
    <definedName name="Грузоперевозчик">Данные!$L$3:$L$5</definedName>
    <definedName name="Контрагенты">Данные!$B$3:$B$8</definedName>
    <definedName name="Машины">Данные!$J$3:$J$7</definedName>
    <definedName name="Фирмы" localSheetId="3">Данные!#REF!</definedName>
    <definedName name="Фирмы">Данные!#REF!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0" i="1"/>
  <c r="P8" i="1"/>
  <c r="P6" i="1"/>
  <c r="P3" i="1"/>
  <c r="O2" i="1" l="1"/>
  <c r="O3" i="1"/>
  <c r="O4" i="1"/>
  <c r="O5" i="1"/>
  <c r="O6" i="1"/>
  <c r="O7" i="1"/>
  <c r="O8" i="1"/>
  <c r="O9" i="1"/>
  <c r="O10" i="1"/>
  <c r="O11" i="1"/>
  <c r="O12" i="1"/>
  <c r="O13" i="1"/>
  <c r="M14" i="1"/>
  <c r="L14" i="1"/>
  <c r="K14" i="1"/>
  <c r="O14" i="1" l="1"/>
</calcChain>
</file>

<file path=xl/sharedStrings.xml><?xml version="1.0" encoding="utf-8"?>
<sst xmlns="http://schemas.openxmlformats.org/spreadsheetml/2006/main" count="200" uniqueCount="92">
  <si>
    <t>№ заявки (по вод)</t>
  </si>
  <si>
    <t>Дата</t>
  </si>
  <si>
    <t>Место погрузки</t>
  </si>
  <si>
    <t>Место выгрузки</t>
  </si>
  <si>
    <t>Тоннаж</t>
  </si>
  <si>
    <t>Километраж</t>
  </si>
  <si>
    <t>Клиент</t>
  </si>
  <si>
    <t>Водитель</t>
  </si>
  <si>
    <t>Машина</t>
  </si>
  <si>
    <t>Грузоперевозчик</t>
  </si>
  <si>
    <t>Зарплата водителя</t>
  </si>
  <si>
    <t>Стоимость заявки</t>
  </si>
  <si>
    <t>ВОДИТЕЛИ</t>
  </si>
  <si>
    <t>Работягин Р.Р.</t>
  </si>
  <si>
    <t>Лентяйкин Л.Л.</t>
  </si>
  <si>
    <t>Трудоголиков Т.Т.</t>
  </si>
  <si>
    <t>Чайников Ч.Ч.</t>
  </si>
  <si>
    <t>Дпсов Д.Д.</t>
  </si>
  <si>
    <t>КОНТРАГЕНТЫ</t>
  </si>
  <si>
    <t>ООО "Металлопрокат"</t>
  </si>
  <si>
    <t>ТД "Кирпич"</t>
  </si>
  <si>
    <t>ИП "Древесина"</t>
  </si>
  <si>
    <t>АО "Песок"</t>
  </si>
  <si>
    <t>ФЛ "Щебень"</t>
  </si>
  <si>
    <t>ЗАО "Грунт"</t>
  </si>
  <si>
    <t>Ваз</t>
  </si>
  <si>
    <t>Заз</t>
  </si>
  <si>
    <t>Уаз</t>
  </si>
  <si>
    <t>Маз</t>
  </si>
  <si>
    <t>Камаз</t>
  </si>
  <si>
    <t>Москва</t>
  </si>
  <si>
    <t>Подольск</t>
  </si>
  <si>
    <t>МАШИНЫ</t>
  </si>
  <si>
    <t>Одинцово</t>
  </si>
  <si>
    <t>Красногорск</t>
  </si>
  <si>
    <t>Видное</t>
  </si>
  <si>
    <t>Химки</t>
  </si>
  <si>
    <t>Реутов</t>
  </si>
  <si>
    <t>Коммунарка</t>
  </si>
  <si>
    <t>Балашиха</t>
  </si>
  <si>
    <t>Железнодорожный</t>
  </si>
  <si>
    <t>Переменные затраты</t>
  </si>
  <si>
    <t>…</t>
  </si>
  <si>
    <t>Примечание:</t>
  </si>
  <si>
    <t>ИП Иванов</t>
  </si>
  <si>
    <t>ИП Петров</t>
  </si>
  <si>
    <t>ИП Сидоров</t>
  </si>
  <si>
    <t>№</t>
  </si>
  <si>
    <t>Название клиента</t>
  </si>
  <si>
    <t>База отгрузки</t>
  </si>
  <si>
    <t>Пробег</t>
  </si>
  <si>
    <t>Фамилия водителя</t>
  </si>
  <si>
    <t>Номер автомобиля</t>
  </si>
  <si>
    <t>__________________</t>
  </si>
  <si>
    <t>м.п.</t>
  </si>
  <si>
    <t>Вес, тн.</t>
  </si>
  <si>
    <t>Привязка к счёту/акту</t>
  </si>
  <si>
    <t>№, Дата</t>
  </si>
  <si>
    <t>Контрагент</t>
  </si>
  <si>
    <t>Сумма</t>
  </si>
  <si>
    <t>№ ПП, дата оплаты</t>
  </si>
  <si>
    <t>Примечание</t>
  </si>
  <si>
    <t>Иванов И.И.</t>
  </si>
  <si>
    <t>Адрес доставки</t>
  </si>
  <si>
    <t>Реестр № 1 к акту № 1 от 01.12.2019 г.</t>
  </si>
  <si>
    <t>Счёт № № 1 от 01.12.2019 г.</t>
  </si>
  <si>
    <t>Акт № 1 от 01.12.2019 г.</t>
  </si>
  <si>
    <t>№ 1 от 01.12.2019 г.</t>
  </si>
  <si>
    <t xml:space="preserve"> вносится в ручную</t>
  </si>
  <si>
    <t>Поставщик: ИП Иванов И.И. …</t>
  </si>
  <si>
    <t>Покупатель: ООО "Металлопрокат" …</t>
  </si>
  <si>
    <t>форма акта (аналогия с счётом)</t>
  </si>
  <si>
    <t>Номер накладной</t>
  </si>
  <si>
    <t>Индивидуальный предприниматель</t>
  </si>
  <si>
    <r>
      <t>форма счёта (</t>
    </r>
    <r>
      <rPr>
        <i/>
        <sz val="20"/>
        <color theme="1"/>
        <rFont val="Calibri"/>
        <family val="2"/>
        <charset val="204"/>
        <scheme val="minor"/>
      </rPr>
      <t>некая форма автозаполнения на основании реестра)</t>
    </r>
  </si>
  <si>
    <t>Форма акта сверки на основании реестра счетов</t>
  </si>
  <si>
    <t>Итог</t>
  </si>
  <si>
    <t>Прибыль</t>
  </si>
  <si>
    <t>Москва, ул. Металлургов</t>
  </si>
  <si>
    <t>Москва, ул. Кирпичные выемки</t>
  </si>
  <si>
    <t>Адрес погрузки</t>
  </si>
  <si>
    <t>Клиент тонтрагента</t>
  </si>
  <si>
    <t>Адрес выгрузки</t>
  </si>
  <si>
    <t>Подольск, ул. Подольская.</t>
  </si>
  <si>
    <t>Одинцово, ул. Одинцовская</t>
  </si>
  <si>
    <t>Раменское, ул. Раменская</t>
  </si>
  <si>
    <t>Видное, ул. Видная</t>
  </si>
  <si>
    <t>001</t>
  </si>
  <si>
    <t>002</t>
  </si>
  <si>
    <t>003</t>
  </si>
  <si>
    <t>004</t>
  </si>
  <si>
    <t>ЗП водителя за 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</si>
</sst>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_ ;[Red]\-0.0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7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5" xfId="0" applyFill="1" applyBorder="1"/>
    <xf numFmtId="14" fontId="0" fillId="2" borderId="1" xfId="0" applyNumberFormat="1" applyFill="1" applyBorder="1"/>
    <xf numFmtId="0" fontId="0" fillId="2" borderId="1" xfId="0" applyFill="1" applyBorder="1"/>
    <xf numFmtId="0" fontId="0" fillId="3" borderId="5" xfId="0" applyFill="1" applyBorder="1"/>
    <xf numFmtId="14" fontId="0" fillId="3" borderId="1" xfId="0" applyNumberFormat="1" applyFill="1" applyBorder="1"/>
    <xf numFmtId="0" fontId="0" fillId="3" borderId="1" xfId="0" applyFill="1" applyBorder="1"/>
    <xf numFmtId="0" fontId="0" fillId="4" borderId="5" xfId="0" applyFill="1" applyBorder="1"/>
    <xf numFmtId="14" fontId="0" fillId="4" borderId="1" xfId="0" applyNumberFormat="1" applyFill="1" applyBorder="1"/>
    <xf numFmtId="0" fontId="0" fillId="4" borderId="1" xfId="0" applyFill="1" applyBorder="1"/>
    <xf numFmtId="0" fontId="0" fillId="6" borderId="3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7" borderId="5" xfId="0" applyFill="1" applyBorder="1"/>
    <xf numFmtId="14" fontId="0" fillId="7" borderId="1" xfId="0" applyNumberFormat="1" applyFill="1" applyBorder="1"/>
    <xf numFmtId="0" fontId="0" fillId="7" borderId="1" xfId="0" applyFill="1" applyBorder="1"/>
    <xf numFmtId="0" fontId="0" fillId="7" borderId="6" xfId="0" applyFill="1" applyBorder="1"/>
    <xf numFmtId="0" fontId="0" fillId="8" borderId="5" xfId="0" applyFill="1" applyBorder="1"/>
    <xf numFmtId="14" fontId="0" fillId="8" borderId="1" xfId="0" applyNumberFormat="1" applyFill="1" applyBorder="1"/>
    <xf numFmtId="0" fontId="0" fillId="8" borderId="1" xfId="0" applyFill="1" applyBorder="1"/>
    <xf numFmtId="0" fontId="0" fillId="8" borderId="6" xfId="0" applyFill="1" applyBorder="1"/>
    <xf numFmtId="0" fontId="0" fillId="8" borderId="7" xfId="0" applyFill="1" applyBorder="1"/>
    <xf numFmtId="14" fontId="0" fillId="8" borderId="8" xfId="0" applyNumberFormat="1" applyFill="1" applyBorder="1"/>
    <xf numFmtId="0" fontId="0" fillId="8" borderId="8" xfId="0" applyFill="1" applyBorder="1"/>
    <xf numFmtId="0" fontId="0" fillId="8" borderId="9" xfId="0" applyFill="1" applyBorder="1"/>
    <xf numFmtId="14" fontId="0" fillId="6" borderId="2" xfId="0" applyNumberFormat="1" applyFill="1" applyBorder="1" applyAlignment="1">
      <alignment wrapText="1"/>
    </xf>
    <xf numFmtId="0" fontId="0" fillId="2" borderId="6" xfId="0" applyFill="1" applyBorder="1"/>
    <xf numFmtId="0" fontId="0" fillId="3" borderId="6" xfId="0" applyFill="1" applyBorder="1"/>
    <xf numFmtId="0" fontId="0" fillId="4" borderId="6" xfId="0" applyFill="1" applyBorder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 wrapText="1"/>
    </xf>
    <xf numFmtId="0" fontId="4" fillId="5" borderId="3" xfId="1" applyNumberFormat="1" applyFont="1" applyFill="1" applyBorder="1" applyAlignment="1">
      <alignment horizontal="center" vertical="center" wrapText="1"/>
    </xf>
    <xf numFmtId="164" fontId="4" fillId="5" borderId="2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5" fillId="5" borderId="10" xfId="0" applyNumberFormat="1" applyFont="1" applyFill="1" applyBorder="1" applyAlignment="1">
      <alignment horizontal="center" vertical="center" wrapText="1"/>
    </xf>
    <xf numFmtId="2" fontId="5" fillId="5" borderId="1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2" fontId="6" fillId="0" borderId="9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2" fontId="6" fillId="0" borderId="0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49" fontId="13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0" fillId="9" borderId="1" xfId="0" applyFill="1" applyBorder="1"/>
    <xf numFmtId="165" fontId="0" fillId="7" borderId="1" xfId="0" applyNumberFormat="1" applyFill="1" applyBorder="1"/>
    <xf numFmtId="165" fontId="0" fillId="2" borderId="1" xfId="0" applyNumberFormat="1" applyFill="1" applyBorder="1"/>
    <xf numFmtId="165" fontId="0" fillId="3" borderId="1" xfId="0" applyNumberFormat="1" applyFill="1" applyBorder="1"/>
    <xf numFmtId="165" fontId="0" fillId="4" borderId="1" xfId="0" applyNumberFormat="1" applyFill="1" applyBorder="1"/>
    <xf numFmtId="165" fontId="0" fillId="8" borderId="1" xfId="0" applyNumberFormat="1" applyFill="1" applyBorder="1"/>
    <xf numFmtId="165" fontId="0" fillId="8" borderId="8" xfId="0" applyNumberFormat="1" applyFill="1" applyBorder="1"/>
    <xf numFmtId="165" fontId="0" fillId="9" borderId="1" xfId="0" applyNumberFormat="1" applyFill="1" applyBorder="1"/>
    <xf numFmtId="165" fontId="0" fillId="7" borderId="6" xfId="0" applyNumberFormat="1" applyFill="1" applyBorder="1"/>
    <xf numFmtId="165" fontId="0" fillId="2" borderId="6" xfId="0" applyNumberFormat="1" applyFill="1" applyBorder="1"/>
    <xf numFmtId="165" fontId="0" fillId="3" borderId="6" xfId="0" applyNumberFormat="1" applyFill="1" applyBorder="1"/>
    <xf numFmtId="165" fontId="0" fillId="4" borderId="6" xfId="0" applyNumberFormat="1" applyFill="1" applyBorder="1"/>
    <xf numFmtId="165" fontId="0" fillId="8" borderId="6" xfId="0" applyNumberFormat="1" applyFill="1" applyBorder="1"/>
    <xf numFmtId="165" fontId="0" fillId="9" borderId="8" xfId="0" applyNumberFormat="1" applyFill="1" applyBorder="1"/>
    <xf numFmtId="49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9" borderId="8" xfId="0" applyFill="1" applyBorder="1"/>
    <xf numFmtId="0" fontId="0" fillId="6" borderId="1" xfId="0" applyFill="1" applyBorder="1" applyAlignment="1">
      <alignment wrapText="1"/>
    </xf>
  </cellXfs>
  <cellStyles count="2">
    <cellStyle name="Обычный" xfId="0" builtinId="0"/>
    <cellStyle name="Обычный 3" xfId="1"/>
  </cellStyles>
  <dxfs count="40"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0.00_ ;[Red]\-0.00\ "/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_ ;[Red]\-0.00\ "/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_ ;[Red]\-0.00\ "/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_ ;[Red]\-0.00\ "/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0_ ;[Red]\-0.00\ "/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dd/mm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0" formatCode="@"/>
    </dxf>
    <dxf>
      <numFmt numFmtId="165" formatCode="0.00_ ;[Red]\-0.00\ "/>
      <fill>
        <patternFill patternType="none">
          <fgColor indexed="64"/>
          <bgColor indexed="65"/>
        </patternFill>
      </fill>
    </dxf>
    <dxf>
      <numFmt numFmtId="165" formatCode="0.00_ ;[Red]\-0.00\ "/>
    </dxf>
    <dxf>
      <numFmt numFmtId="165" formatCode="0.00_ ;[Red]\-0.00\ "/>
    </dxf>
    <dxf>
      <numFmt numFmtId="165" formatCode="0.00_ ;[Red]\-0.00\ "/>
    </dxf>
    <dxf>
      <border>
        <top style="thin">
          <color indexed="64"/>
        </top>
      </border>
    </dxf>
    <dxf>
      <fill>
        <patternFill patternType="solid">
          <fgColor indexed="64"/>
          <bgColor theme="0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P14" totalsRowCount="1" headerRowDxfId="39" totalsRowDxfId="36" headerRowBorderDxfId="38" tableBorderDxfId="37" totalsRowBorderDxfId="35">
  <autoFilter ref="A1:P13"/>
  <tableColumns count="16">
    <tableColumn id="1" name="№ заявки (по вод)" totalsRowLabel="Итог" totalsRowDxfId="15"/>
    <tableColumn id="2" name="Дата" totalsRowDxfId="14"/>
    <tableColumn id="3" name="Место погрузки" totalsRowDxfId="13"/>
    <tableColumn id="4" name="Место выгрузки" totalsRowDxfId="12"/>
    <tableColumn id="5" name="Тоннаж" totalsRowDxfId="11"/>
    <tableColumn id="6" name="Километраж" totalsRowDxfId="10"/>
    <tableColumn id="7" name="Клиент" totalsRowDxfId="9"/>
    <tableColumn id="8" name="Водитель" totalsRowDxfId="8"/>
    <tableColumn id="9" name="Машина" totalsRowDxfId="7"/>
    <tableColumn id="10" name="Грузоперевозчик" totalsRowDxfId="6"/>
    <tableColumn id="11" name="Зарплата водителя" totalsRowFunction="sum" dataDxfId="34" totalsRowDxfId="5"/>
    <tableColumn id="12" name="Стоимость заявки" totalsRowFunction="sum" dataDxfId="33" totalsRowDxfId="4"/>
    <tableColumn id="13" name="Переменные затраты" totalsRowFunction="sum" dataDxfId="32" totalsRowDxfId="3"/>
    <tableColumn id="14" name="Привязка к счёту/акту" totalsRowDxfId="2"/>
    <tableColumn id="15" name="Прибыль" totalsRowFunction="sum" dataDxfId="31" totalsRowDxfId="1">
      <calculatedColumnFormula>Таблица2[[#This Row],[Стоимость заявки]]-Таблица2[[#This Row],[Зарплата водителя]]-Таблица2[[#This Row],[Переменные затраты]]</calculatedColumnFormula>
    </tableColumn>
    <tableColumn id="17" name="ЗП водителя за неделю" dataDxfId="16" totalsRowDxfId="0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6" name="Таблица367" displayName="Таблица367" ref="N3:R4" totalsRowShown="0">
  <autoFilter ref="N3:R4"/>
  <tableColumns count="5">
    <tableColumn id="1" name="№, Дата"/>
    <tableColumn id="2" name="Контрагент"/>
    <tableColumn id="3" name="Сумма"/>
    <tableColumn id="4" name="№ ПП, дата оплаты"/>
    <tableColumn id="5" name="Примечание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9" name="Таблица9" displayName="Таблица9" ref="B2:C8" totalsRowShown="0">
  <autoFilter ref="B2:C8"/>
  <tableColumns count="2">
    <tableColumn id="1" name="КОНТРАГЕНТЫ"/>
    <tableColumn id="2" name="Адрес погрузки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0" name="Таблица10" displayName="Таблица10" ref="H2:H7" totalsRowShown="0">
  <autoFilter ref="H2:H7"/>
  <tableColumns count="1">
    <tableColumn id="1" name="ВОДИТЕЛИ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1" name="Таблица11" displayName="Таблица11" ref="J2:J7" totalsRowShown="0">
  <autoFilter ref="J2:J7"/>
  <tableColumns count="1">
    <tableColumn id="1" name="МАШИНЫ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4" name="Таблица14" displayName="Таблица14" ref="L2:L5" totalsRowShown="0">
  <autoFilter ref="L2:L5"/>
  <tableColumns count="1">
    <tableColumn id="1" name="Грузоперевозчик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" name="Таблица1" displayName="Таблица1" ref="E2:F6" totalsRowShown="0">
  <autoFilter ref="E2:F6"/>
  <tableColumns count="2">
    <tableColumn id="1" name="Клиент тонтрагента" dataDxfId="30"/>
    <tableColumn id="2" name="Адрес выгрузки"/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B4:L8" totalsRowShown="0" headerRowDxfId="29" tableBorderDxfId="28">
  <autoFilter ref="B4:L8"/>
  <tableColumns count="11">
    <tableColumn id="1" name="№" dataDxfId="27"/>
    <tableColumn id="2" name="Дата" dataDxfId="26" dataCellStyle="Обычный 3"/>
    <tableColumn id="3" name="Название клиента" dataDxfId="25" dataCellStyle="Обычный 3"/>
    <tableColumn id="4" name="Номер накладной" dataDxfId="24" dataCellStyle="Обычный 3"/>
    <tableColumn id="5" name="База отгрузки" dataDxfId="23" dataCellStyle="Обычный 3"/>
    <tableColumn id="6" name="Адрес доставки" dataDxfId="22" dataCellStyle="Обычный 3"/>
    <tableColumn id="7" name="Вес, тн." dataDxfId="21" dataCellStyle="Обычный 3"/>
    <tableColumn id="8" name="Пробег" dataDxfId="20" dataCellStyle="Обычный 3"/>
    <tableColumn id="9" name="Фамилия водителя" dataDxfId="19"/>
    <tableColumn id="10" name="Номер автомобиля" dataDxfId="18"/>
    <tableColumn id="11" name="Стоимость заявки" dataDxfId="17" dataCellStyle="Обычный 3"/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3" name="Таблица3" displayName="Таблица3" ref="B3:F5" totalsRowShown="0">
  <autoFilter ref="B3:F5"/>
  <tableColumns count="5">
    <tableColumn id="1" name="№, Дата"/>
    <tableColumn id="2" name="Контрагент"/>
    <tableColumn id="3" name="Сумма"/>
    <tableColumn id="4" name="№ ПП, дата оплаты"/>
    <tableColumn id="5" name="Примечание"/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5" name="Таблица36" displayName="Таблица36" ref="H3:L4" totalsRowShown="0">
  <autoFilter ref="H3:L4"/>
  <tableColumns count="5">
    <tableColumn id="1" name="№, Дата"/>
    <tableColumn id="2" name="Контрагент"/>
    <tableColumn id="3" name="Сумма"/>
    <tableColumn id="4" name="№ ПП, дата оплаты"/>
    <tableColumn id="5" name="Примечание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N9" sqref="N9"/>
    </sheetView>
  </sheetViews>
  <sheetFormatPr defaultRowHeight="15" x14ac:dyDescent="0.25"/>
  <cols>
    <col min="1" max="1" width="10.7109375" customWidth="1"/>
    <col min="2" max="2" width="10.140625" style="1" bestFit="1" customWidth="1"/>
    <col min="3" max="3" width="24.28515625" bestFit="1" customWidth="1"/>
    <col min="4" max="4" width="27" bestFit="1" customWidth="1"/>
    <col min="5" max="5" width="10" customWidth="1"/>
    <col min="6" max="6" width="14.7109375" customWidth="1"/>
    <col min="7" max="7" width="22.28515625" bestFit="1" customWidth="1"/>
    <col min="8" max="8" width="17.5703125" bestFit="1" customWidth="1"/>
    <col min="9" max="9" width="10.7109375" customWidth="1"/>
    <col min="10" max="10" width="20.42578125" bestFit="1" customWidth="1"/>
    <col min="11" max="11" width="12.28515625" customWidth="1"/>
    <col min="12" max="12" width="10.5703125" customWidth="1"/>
    <col min="13" max="13" width="14.5703125" bestFit="1" customWidth="1"/>
    <col min="14" max="14" width="18.5703125" bestFit="1" customWidth="1"/>
    <col min="15" max="15" width="11" customWidth="1"/>
    <col min="16" max="16" width="12.5703125" customWidth="1"/>
    <col min="17" max="17" width="14.5703125" customWidth="1"/>
  </cols>
  <sheetData>
    <row r="1" spans="1:17" ht="30" customHeight="1" x14ac:dyDescent="0.25">
      <c r="A1" s="12" t="s">
        <v>0</v>
      </c>
      <c r="B1" s="27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41</v>
      </c>
      <c r="N1" s="14" t="s">
        <v>56</v>
      </c>
      <c r="O1" s="13" t="s">
        <v>77</v>
      </c>
      <c r="P1" s="13" t="s">
        <v>91</v>
      </c>
      <c r="Q1" s="116" t="s">
        <v>43</v>
      </c>
    </row>
    <row r="2" spans="1:17" x14ac:dyDescent="0.25">
      <c r="A2" s="15">
        <v>1</v>
      </c>
      <c r="B2" s="16">
        <v>43800</v>
      </c>
      <c r="C2" s="17" t="s">
        <v>78</v>
      </c>
      <c r="D2" s="17" t="s">
        <v>83</v>
      </c>
      <c r="E2" s="17">
        <v>1</v>
      </c>
      <c r="F2" s="17">
        <v>30</v>
      </c>
      <c r="G2" s="17" t="s">
        <v>19</v>
      </c>
      <c r="H2" s="17" t="s">
        <v>13</v>
      </c>
      <c r="I2" s="17" t="s">
        <v>25</v>
      </c>
      <c r="J2" s="17" t="s">
        <v>44</v>
      </c>
      <c r="K2" s="67">
        <v>1000</v>
      </c>
      <c r="L2" s="67">
        <v>5000</v>
      </c>
      <c r="M2" s="67">
        <v>100</v>
      </c>
      <c r="N2" s="18" t="s">
        <v>67</v>
      </c>
      <c r="O2" s="74">
        <f>Таблица2[[#This Row],[Стоимость заявки]]-Таблица2[[#This Row],[Зарплата водителя]]-Таблица2[[#This Row],[Переменные затраты]]</f>
        <v>3900</v>
      </c>
      <c r="P2" s="74"/>
      <c r="Q2" s="17"/>
    </row>
    <row r="3" spans="1:17" x14ac:dyDescent="0.25">
      <c r="A3" s="15">
        <v>2</v>
      </c>
      <c r="B3" s="16">
        <v>43801</v>
      </c>
      <c r="C3" s="17" t="s">
        <v>79</v>
      </c>
      <c r="D3" s="17" t="s">
        <v>84</v>
      </c>
      <c r="E3" s="17">
        <v>1</v>
      </c>
      <c r="F3" s="17">
        <v>10</v>
      </c>
      <c r="G3" s="17" t="s">
        <v>20</v>
      </c>
      <c r="H3" s="17" t="s">
        <v>13</v>
      </c>
      <c r="I3" s="17" t="s">
        <v>25</v>
      </c>
      <c r="J3" s="17" t="s">
        <v>44</v>
      </c>
      <c r="K3" s="67">
        <v>1000</v>
      </c>
      <c r="L3" s="67">
        <v>3000</v>
      </c>
      <c r="M3" s="67">
        <v>100</v>
      </c>
      <c r="N3" s="18" t="s">
        <v>67</v>
      </c>
      <c r="O3" s="74">
        <f>Таблица2[[#This Row],[Стоимость заявки]]-Таблица2[[#This Row],[Зарплата водителя]]-Таблица2[[#This Row],[Переменные затраты]]</f>
        <v>1900</v>
      </c>
      <c r="P3" s="74">
        <f>SUM(K2:K3)</f>
        <v>2000</v>
      </c>
      <c r="Q3" s="17"/>
    </row>
    <row r="4" spans="1:17" x14ac:dyDescent="0.25">
      <c r="A4" s="3">
        <v>1</v>
      </c>
      <c r="B4" s="4">
        <v>43800</v>
      </c>
      <c r="C4" s="5" t="s">
        <v>30</v>
      </c>
      <c r="D4" s="5" t="s">
        <v>34</v>
      </c>
      <c r="E4" s="5">
        <v>1</v>
      </c>
      <c r="F4" s="5">
        <v>10</v>
      </c>
      <c r="G4" s="5" t="s">
        <v>21</v>
      </c>
      <c r="H4" s="5" t="s">
        <v>14</v>
      </c>
      <c r="I4" s="5" t="s">
        <v>26</v>
      </c>
      <c r="J4" s="5" t="s">
        <v>45</v>
      </c>
      <c r="K4" s="68">
        <v>1000</v>
      </c>
      <c r="L4" s="68">
        <v>2000</v>
      </c>
      <c r="M4" s="68">
        <v>200</v>
      </c>
      <c r="N4" s="28"/>
      <c r="O4" s="75">
        <f>Таблица2[[#This Row],[Стоимость заявки]]-Таблица2[[#This Row],[Зарплата водителя]]-Таблица2[[#This Row],[Переменные затраты]]</f>
        <v>800</v>
      </c>
      <c r="P4" s="75"/>
      <c r="Q4" s="5"/>
    </row>
    <row r="5" spans="1:17" x14ac:dyDescent="0.25">
      <c r="A5" s="3">
        <v>2</v>
      </c>
      <c r="B5" s="4">
        <v>43801</v>
      </c>
      <c r="C5" s="5" t="s">
        <v>30</v>
      </c>
      <c r="D5" s="5" t="s">
        <v>35</v>
      </c>
      <c r="E5" s="5">
        <v>1</v>
      </c>
      <c r="F5" s="5">
        <v>5</v>
      </c>
      <c r="G5" s="5" t="s">
        <v>22</v>
      </c>
      <c r="H5" s="5" t="s">
        <v>14</v>
      </c>
      <c r="I5" s="5" t="s">
        <v>26</v>
      </c>
      <c r="J5" s="5" t="s">
        <v>45</v>
      </c>
      <c r="K5" s="68">
        <v>1000</v>
      </c>
      <c r="L5" s="68">
        <v>2000</v>
      </c>
      <c r="M5" s="68">
        <v>100</v>
      </c>
      <c r="N5" s="28"/>
      <c r="O5" s="75">
        <f>Таблица2[[#This Row],[Стоимость заявки]]-Таблица2[[#This Row],[Зарплата водителя]]-Таблица2[[#This Row],[Переменные затраты]]</f>
        <v>900</v>
      </c>
      <c r="P5" s="75"/>
      <c r="Q5" s="5"/>
    </row>
    <row r="6" spans="1:17" x14ac:dyDescent="0.25">
      <c r="A6" s="3">
        <v>3</v>
      </c>
      <c r="B6" s="4">
        <v>43802</v>
      </c>
      <c r="C6" s="5" t="s">
        <v>30</v>
      </c>
      <c r="D6" s="5" t="s">
        <v>36</v>
      </c>
      <c r="E6" s="5">
        <v>1</v>
      </c>
      <c r="F6" s="5">
        <v>5</v>
      </c>
      <c r="G6" s="5" t="s">
        <v>23</v>
      </c>
      <c r="H6" s="5" t="s">
        <v>14</v>
      </c>
      <c r="I6" s="5" t="s">
        <v>26</v>
      </c>
      <c r="J6" s="5" t="s">
        <v>45</v>
      </c>
      <c r="K6" s="68">
        <v>1000</v>
      </c>
      <c r="L6" s="68">
        <v>4000</v>
      </c>
      <c r="M6" s="68">
        <v>100</v>
      </c>
      <c r="N6" s="28"/>
      <c r="O6" s="75">
        <f>Таблица2[[#This Row],[Стоимость заявки]]-Таблица2[[#This Row],[Зарплата водителя]]-Таблица2[[#This Row],[Переменные затраты]]</f>
        <v>2900</v>
      </c>
      <c r="P6" s="75">
        <f>SUM(K4:K6)</f>
        <v>3000</v>
      </c>
      <c r="Q6" s="5"/>
    </row>
    <row r="7" spans="1:17" x14ac:dyDescent="0.25">
      <c r="A7" s="6">
        <v>1</v>
      </c>
      <c r="B7" s="7">
        <v>43800</v>
      </c>
      <c r="C7" s="8" t="s">
        <v>30</v>
      </c>
      <c r="D7" s="8" t="s">
        <v>37</v>
      </c>
      <c r="E7" s="8">
        <v>1</v>
      </c>
      <c r="F7" s="8">
        <v>10</v>
      </c>
      <c r="G7" s="8" t="s">
        <v>24</v>
      </c>
      <c r="H7" s="8" t="s">
        <v>15</v>
      </c>
      <c r="I7" s="8" t="s">
        <v>27</v>
      </c>
      <c r="J7" s="8" t="s">
        <v>46</v>
      </c>
      <c r="K7" s="69">
        <v>1000</v>
      </c>
      <c r="L7" s="69">
        <v>5000</v>
      </c>
      <c r="M7" s="69">
        <v>100</v>
      </c>
      <c r="N7" s="29"/>
      <c r="O7" s="76">
        <f>Таблица2[[#This Row],[Стоимость заявки]]-Таблица2[[#This Row],[Зарплата водителя]]-Таблица2[[#This Row],[Переменные затраты]]</f>
        <v>3900</v>
      </c>
      <c r="P7" s="76"/>
      <c r="Q7" s="8"/>
    </row>
    <row r="8" spans="1:17" x14ac:dyDescent="0.25">
      <c r="A8" s="6">
        <v>2</v>
      </c>
      <c r="B8" s="7">
        <v>43801</v>
      </c>
      <c r="C8" s="8" t="s">
        <v>79</v>
      </c>
      <c r="D8" s="8" t="s">
        <v>85</v>
      </c>
      <c r="E8" s="8">
        <v>1</v>
      </c>
      <c r="F8" s="8">
        <v>40</v>
      </c>
      <c r="G8" s="8" t="s">
        <v>20</v>
      </c>
      <c r="H8" s="8" t="s">
        <v>15</v>
      </c>
      <c r="I8" s="8" t="s">
        <v>27</v>
      </c>
      <c r="J8" s="8" t="s">
        <v>46</v>
      </c>
      <c r="K8" s="69">
        <v>1000</v>
      </c>
      <c r="L8" s="69">
        <v>8000</v>
      </c>
      <c r="M8" s="69">
        <v>200</v>
      </c>
      <c r="N8" s="29"/>
      <c r="O8" s="76">
        <f>Таблица2[[#This Row],[Стоимость заявки]]-Таблица2[[#This Row],[Зарплата водителя]]-Таблица2[[#This Row],[Переменные затраты]]</f>
        <v>6800</v>
      </c>
      <c r="P8" s="76">
        <f>SUM(K7:K8)</f>
        <v>2000</v>
      </c>
      <c r="Q8" s="8"/>
    </row>
    <row r="9" spans="1:17" x14ac:dyDescent="0.25">
      <c r="A9" s="9">
        <v>1</v>
      </c>
      <c r="B9" s="10">
        <v>43801</v>
      </c>
      <c r="C9" s="11" t="s">
        <v>78</v>
      </c>
      <c r="D9" s="11" t="s">
        <v>86</v>
      </c>
      <c r="E9" s="11">
        <v>1</v>
      </c>
      <c r="F9" s="11">
        <v>10</v>
      </c>
      <c r="G9" s="11" t="s">
        <v>19</v>
      </c>
      <c r="H9" s="11" t="s">
        <v>16</v>
      </c>
      <c r="I9" s="11" t="s">
        <v>28</v>
      </c>
      <c r="J9" s="11" t="s">
        <v>44</v>
      </c>
      <c r="K9" s="70">
        <v>1000</v>
      </c>
      <c r="L9" s="70">
        <v>7000</v>
      </c>
      <c r="M9" s="70">
        <v>100</v>
      </c>
      <c r="N9" s="30" t="s">
        <v>67</v>
      </c>
      <c r="O9" s="77">
        <f>Таблица2[[#This Row],[Стоимость заявки]]-Таблица2[[#This Row],[Зарплата водителя]]-Таблица2[[#This Row],[Переменные затраты]]</f>
        <v>5900</v>
      </c>
      <c r="P9" s="77"/>
      <c r="Q9" s="11"/>
    </row>
    <row r="10" spans="1:17" x14ac:dyDescent="0.25">
      <c r="A10" s="9">
        <v>2</v>
      </c>
      <c r="B10" s="10">
        <v>43802</v>
      </c>
      <c r="C10" s="11" t="s">
        <v>30</v>
      </c>
      <c r="D10" s="11" t="s">
        <v>38</v>
      </c>
      <c r="E10" s="11">
        <v>1</v>
      </c>
      <c r="F10" s="11">
        <v>15</v>
      </c>
      <c r="G10" s="11" t="s">
        <v>22</v>
      </c>
      <c r="H10" s="11" t="s">
        <v>16</v>
      </c>
      <c r="I10" s="11" t="s">
        <v>28</v>
      </c>
      <c r="J10" s="11" t="s">
        <v>45</v>
      </c>
      <c r="K10" s="70">
        <v>1000</v>
      </c>
      <c r="L10" s="70">
        <v>6000</v>
      </c>
      <c r="M10" s="70">
        <v>200</v>
      </c>
      <c r="N10" s="30"/>
      <c r="O10" s="77">
        <f>Таблица2[[#This Row],[Стоимость заявки]]-Таблица2[[#This Row],[Зарплата водителя]]-Таблица2[[#This Row],[Переменные затраты]]</f>
        <v>4800</v>
      </c>
      <c r="P10" s="77">
        <f>SUM(K9:K10)</f>
        <v>2000</v>
      </c>
      <c r="Q10" s="11"/>
    </row>
    <row r="11" spans="1:17" x14ac:dyDescent="0.25">
      <c r="A11" s="19">
        <v>1</v>
      </c>
      <c r="B11" s="20">
        <v>43802</v>
      </c>
      <c r="C11" s="21" t="s">
        <v>30</v>
      </c>
      <c r="D11" s="21" t="s">
        <v>39</v>
      </c>
      <c r="E11" s="21">
        <v>1</v>
      </c>
      <c r="F11" s="21">
        <v>5</v>
      </c>
      <c r="G11" s="21" t="s">
        <v>23</v>
      </c>
      <c r="H11" s="21" t="s">
        <v>17</v>
      </c>
      <c r="I11" s="21" t="s">
        <v>29</v>
      </c>
      <c r="J11" s="21" t="s">
        <v>46</v>
      </c>
      <c r="K11" s="71">
        <v>1000</v>
      </c>
      <c r="L11" s="71">
        <v>5000</v>
      </c>
      <c r="M11" s="71">
        <v>100</v>
      </c>
      <c r="N11" s="22"/>
      <c r="O11" s="78">
        <f>Таблица2[[#This Row],[Стоимость заявки]]-Таблица2[[#This Row],[Зарплата водителя]]-Таблица2[[#This Row],[Переменные затраты]]</f>
        <v>3900</v>
      </c>
      <c r="P11" s="78"/>
      <c r="Q11" s="21"/>
    </row>
    <row r="12" spans="1:17" x14ac:dyDescent="0.25">
      <c r="A12" s="19">
        <v>2</v>
      </c>
      <c r="B12" s="20">
        <v>43803</v>
      </c>
      <c r="C12" s="21" t="s">
        <v>30</v>
      </c>
      <c r="D12" s="21" t="s">
        <v>40</v>
      </c>
      <c r="E12" s="21">
        <v>1</v>
      </c>
      <c r="F12" s="21">
        <v>10</v>
      </c>
      <c r="G12" s="21" t="s">
        <v>21</v>
      </c>
      <c r="H12" s="21" t="s">
        <v>17</v>
      </c>
      <c r="I12" s="21" t="s">
        <v>29</v>
      </c>
      <c r="J12" s="21" t="s">
        <v>44</v>
      </c>
      <c r="K12" s="71">
        <v>1000</v>
      </c>
      <c r="L12" s="71">
        <v>3000</v>
      </c>
      <c r="M12" s="71">
        <v>200</v>
      </c>
      <c r="N12" s="22" t="s">
        <v>67</v>
      </c>
      <c r="O12" s="78">
        <f>Таблица2[[#This Row],[Стоимость заявки]]-Таблица2[[#This Row],[Зарплата водителя]]-Таблица2[[#This Row],[Переменные затраты]]</f>
        <v>1800</v>
      </c>
      <c r="P12" s="78"/>
      <c r="Q12" s="21"/>
    </row>
    <row r="13" spans="1:17" x14ac:dyDescent="0.25">
      <c r="A13" s="23">
        <v>3</v>
      </c>
      <c r="B13" s="24">
        <v>43804</v>
      </c>
      <c r="C13" s="25" t="s">
        <v>30</v>
      </c>
      <c r="D13" s="25" t="s">
        <v>34</v>
      </c>
      <c r="E13" s="25">
        <v>1</v>
      </c>
      <c r="F13" s="25">
        <v>10</v>
      </c>
      <c r="G13" s="25" t="s">
        <v>24</v>
      </c>
      <c r="H13" s="25" t="s">
        <v>17</v>
      </c>
      <c r="I13" s="25" t="s">
        <v>29</v>
      </c>
      <c r="J13" s="25" t="s">
        <v>45</v>
      </c>
      <c r="K13" s="72">
        <v>1000</v>
      </c>
      <c r="L13" s="72">
        <v>7000</v>
      </c>
      <c r="M13" s="72">
        <v>200</v>
      </c>
      <c r="N13" s="26"/>
      <c r="O13" s="78">
        <f>Таблица2[[#This Row],[Стоимость заявки]]-Таблица2[[#This Row],[Зарплата водителя]]-Таблица2[[#This Row],[Переменные затраты]]</f>
        <v>5800</v>
      </c>
      <c r="P13" s="78">
        <f>SUM(K11:K13)</f>
        <v>3000</v>
      </c>
      <c r="Q13" s="21"/>
    </row>
    <row r="14" spans="1:17" x14ac:dyDescent="0.25">
      <c r="A14" s="66" t="s">
        <v>76</v>
      </c>
      <c r="B14" s="66"/>
      <c r="C14" s="66"/>
      <c r="D14" s="66"/>
      <c r="E14" s="66"/>
      <c r="F14" s="66"/>
      <c r="G14" s="66"/>
      <c r="H14" s="66"/>
      <c r="I14" s="66"/>
      <c r="J14" s="66"/>
      <c r="K14" s="73">
        <f>SUBTOTAL(109,Таблица2[Зарплата водителя])</f>
        <v>12000</v>
      </c>
      <c r="L14" s="73">
        <f>SUBTOTAL(109,Таблица2[Стоимость заявки])</f>
        <v>57000</v>
      </c>
      <c r="M14" s="73">
        <f>SUBTOTAL(109,Таблица2[Переменные затраты])</f>
        <v>1700</v>
      </c>
      <c r="N14" s="66"/>
      <c r="O14" s="79">
        <f>SUBTOTAL(109,Таблица2[Прибыль])</f>
        <v>43300</v>
      </c>
      <c r="P14" s="115"/>
      <c r="Q14" s="66"/>
    </row>
  </sheetData>
  <dataValidations disablePrompts="1" count="4">
    <dataValidation type="list" allowBlank="1" showInputMessage="1" showErrorMessage="1" sqref="G2:G13">
      <formula1>Контрагенты</formula1>
    </dataValidation>
    <dataValidation type="list" allowBlank="1" showInputMessage="1" showErrorMessage="1" sqref="H2:H13">
      <formula1>Водители</formula1>
    </dataValidation>
    <dataValidation type="list" allowBlank="1" showInputMessage="1" showErrorMessage="1" sqref="I2:I13">
      <formula1>Машины</formula1>
    </dataValidation>
    <dataValidation type="list" allowBlank="1" showInputMessage="1" showErrorMessage="1" sqref="J2:J13">
      <formula1>Грузоперевозчик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"/>
  <sheetViews>
    <sheetView workbookViewId="0">
      <selection activeCell="F17" sqref="F17"/>
    </sheetView>
  </sheetViews>
  <sheetFormatPr defaultRowHeight="15" x14ac:dyDescent="0.25"/>
  <cols>
    <col min="2" max="2" width="22.28515625" bestFit="1" customWidth="1"/>
    <col min="3" max="3" width="30.5703125" bestFit="1" customWidth="1"/>
    <col min="4" max="4" width="13.28515625" customWidth="1"/>
    <col min="5" max="5" width="21.42578125" customWidth="1"/>
    <col min="6" max="6" width="30.5703125" customWidth="1"/>
    <col min="8" max="8" width="17.5703125" bestFit="1" customWidth="1"/>
    <col min="10" max="10" width="12.28515625" customWidth="1"/>
    <col min="12" max="12" width="20.42578125" bestFit="1" customWidth="1"/>
  </cols>
  <sheetData>
    <row r="2" spans="2:12" x14ac:dyDescent="0.25">
      <c r="B2" t="s">
        <v>18</v>
      </c>
      <c r="C2" t="s">
        <v>80</v>
      </c>
      <c r="E2" t="s">
        <v>81</v>
      </c>
      <c r="F2" t="s">
        <v>82</v>
      </c>
      <c r="H2" t="s">
        <v>12</v>
      </c>
      <c r="J2" t="s">
        <v>32</v>
      </c>
      <c r="L2" t="s">
        <v>9</v>
      </c>
    </row>
    <row r="3" spans="2:12" x14ac:dyDescent="0.25">
      <c r="B3" t="s">
        <v>19</v>
      </c>
      <c r="C3" t="s">
        <v>78</v>
      </c>
      <c r="E3" s="80" t="s">
        <v>87</v>
      </c>
      <c r="F3" t="s">
        <v>83</v>
      </c>
      <c r="H3" t="s">
        <v>13</v>
      </c>
      <c r="J3" t="s">
        <v>25</v>
      </c>
      <c r="L3" t="s">
        <v>44</v>
      </c>
    </row>
    <row r="4" spans="2:12" x14ac:dyDescent="0.25">
      <c r="B4" t="s">
        <v>20</v>
      </c>
      <c r="C4" t="s">
        <v>79</v>
      </c>
      <c r="E4" s="80" t="s">
        <v>88</v>
      </c>
      <c r="F4" t="s">
        <v>84</v>
      </c>
      <c r="H4" t="s">
        <v>14</v>
      </c>
      <c r="J4" t="s">
        <v>26</v>
      </c>
      <c r="L4" t="s">
        <v>45</v>
      </c>
    </row>
    <row r="5" spans="2:12" x14ac:dyDescent="0.25">
      <c r="B5" t="s">
        <v>21</v>
      </c>
      <c r="C5" t="s">
        <v>42</v>
      </c>
      <c r="E5" s="80" t="s">
        <v>89</v>
      </c>
      <c r="F5" t="s">
        <v>85</v>
      </c>
      <c r="H5" t="s">
        <v>15</v>
      </c>
      <c r="J5" t="s">
        <v>27</v>
      </c>
      <c r="L5" t="s">
        <v>46</v>
      </c>
    </row>
    <row r="6" spans="2:12" x14ac:dyDescent="0.25">
      <c r="B6" t="s">
        <v>22</v>
      </c>
      <c r="C6" t="s">
        <v>42</v>
      </c>
      <c r="E6" s="80" t="s">
        <v>90</v>
      </c>
      <c r="F6" t="s">
        <v>86</v>
      </c>
      <c r="H6" t="s">
        <v>16</v>
      </c>
      <c r="J6" t="s">
        <v>28</v>
      </c>
    </row>
    <row r="7" spans="2:12" x14ac:dyDescent="0.25">
      <c r="B7" t="s">
        <v>23</v>
      </c>
      <c r="C7" t="s">
        <v>42</v>
      </c>
      <c r="H7" t="s">
        <v>17</v>
      </c>
      <c r="J7" t="s">
        <v>29</v>
      </c>
    </row>
    <row r="8" spans="2:12" x14ac:dyDescent="0.25">
      <c r="B8" t="s">
        <v>24</v>
      </c>
      <c r="C8" t="s">
        <v>42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workbookViewId="0">
      <selection activeCell="L5" sqref="B5:L8"/>
    </sheetView>
  </sheetViews>
  <sheetFormatPr defaultRowHeight="15" x14ac:dyDescent="0.25"/>
  <cols>
    <col min="2" max="2" width="5" customWidth="1"/>
    <col min="4" max="4" width="21.42578125" customWidth="1"/>
    <col min="5" max="5" width="19.85546875" bestFit="1" customWidth="1"/>
    <col min="6" max="6" width="13.42578125" customWidth="1"/>
    <col min="7" max="7" width="82.5703125" customWidth="1"/>
    <col min="8" max="8" width="9.28515625" customWidth="1"/>
    <col min="9" max="9" width="9.140625" customWidth="1"/>
    <col min="10" max="10" width="19.42578125" customWidth="1"/>
    <col min="11" max="11" width="18.85546875" customWidth="1"/>
    <col min="12" max="12" width="18" customWidth="1"/>
  </cols>
  <sheetData>
    <row r="2" spans="2:12" ht="18.75" x14ac:dyDescent="0.25">
      <c r="B2" s="82" t="s">
        <v>64</v>
      </c>
      <c r="C2" s="82"/>
      <c r="D2" s="82"/>
      <c r="E2" s="82"/>
      <c r="F2" s="82"/>
      <c r="G2" s="82"/>
      <c r="H2" s="82"/>
      <c r="I2" s="82"/>
      <c r="J2" s="82"/>
      <c r="K2" s="82"/>
      <c r="L2" s="82"/>
    </row>
    <row r="4" spans="2:12" ht="24.95" customHeight="1" x14ac:dyDescent="0.25">
      <c r="B4" s="41" t="s">
        <v>47</v>
      </c>
      <c r="C4" s="42" t="s">
        <v>1</v>
      </c>
      <c r="D4" s="43" t="s">
        <v>48</v>
      </c>
      <c r="E4" s="43" t="s">
        <v>72</v>
      </c>
      <c r="F4" s="43" t="s">
        <v>49</v>
      </c>
      <c r="G4" s="43" t="s">
        <v>63</v>
      </c>
      <c r="H4" s="44" t="s">
        <v>55</v>
      </c>
      <c r="I4" s="45" t="s">
        <v>50</v>
      </c>
      <c r="J4" s="45" t="s">
        <v>51</v>
      </c>
      <c r="K4" s="45" t="s">
        <v>52</v>
      </c>
      <c r="L4" s="46" t="s">
        <v>11</v>
      </c>
    </row>
    <row r="5" spans="2:12" ht="24.95" customHeight="1" x14ac:dyDescent="0.25">
      <c r="B5" s="39">
        <v>1</v>
      </c>
      <c r="C5" s="31">
        <v>43800</v>
      </c>
      <c r="D5" s="64" t="s">
        <v>68</v>
      </c>
      <c r="E5" s="64" t="s">
        <v>68</v>
      </c>
      <c r="F5" s="32" t="s">
        <v>30</v>
      </c>
      <c r="G5" s="32" t="s">
        <v>31</v>
      </c>
      <c r="H5" s="32">
        <v>1</v>
      </c>
      <c r="I5" s="33">
        <v>30</v>
      </c>
      <c r="J5" s="34" t="s">
        <v>13</v>
      </c>
      <c r="K5" s="35" t="s">
        <v>25</v>
      </c>
      <c r="L5" s="40">
        <v>5000</v>
      </c>
    </row>
    <row r="6" spans="2:12" ht="24.95" customHeight="1" x14ac:dyDescent="0.25">
      <c r="B6" s="47">
        <v>2</v>
      </c>
      <c r="C6" s="48">
        <v>43801</v>
      </c>
      <c r="D6" s="62"/>
      <c r="E6" s="62"/>
      <c r="F6" s="49" t="s">
        <v>30</v>
      </c>
      <c r="G6" s="49" t="s">
        <v>33</v>
      </c>
      <c r="H6" s="49">
        <v>1</v>
      </c>
      <c r="I6" s="50">
        <v>10</v>
      </c>
      <c r="J6" s="51" t="s">
        <v>13</v>
      </c>
      <c r="K6" s="52" t="s">
        <v>25</v>
      </c>
      <c r="L6" s="53">
        <v>3000</v>
      </c>
    </row>
    <row r="7" spans="2:12" ht="24.95" customHeight="1" x14ac:dyDescent="0.25">
      <c r="B7" s="47">
        <v>3</v>
      </c>
      <c r="C7" s="48">
        <v>43801</v>
      </c>
      <c r="D7" s="62"/>
      <c r="E7" s="62"/>
      <c r="F7" s="49" t="s">
        <v>30</v>
      </c>
      <c r="G7" s="49" t="s">
        <v>35</v>
      </c>
      <c r="H7" s="49">
        <v>1</v>
      </c>
      <c r="I7" s="50">
        <v>10</v>
      </c>
      <c r="J7" s="51" t="s">
        <v>16</v>
      </c>
      <c r="K7" s="52" t="s">
        <v>28</v>
      </c>
      <c r="L7" s="53">
        <v>7000</v>
      </c>
    </row>
    <row r="8" spans="2:12" ht="24.95" customHeight="1" x14ac:dyDescent="0.25">
      <c r="B8" s="47">
        <v>4</v>
      </c>
      <c r="C8" s="48">
        <v>43803</v>
      </c>
      <c r="D8" s="62"/>
      <c r="E8" s="62"/>
      <c r="F8" s="49" t="s">
        <v>30</v>
      </c>
      <c r="G8" s="49" t="s">
        <v>40</v>
      </c>
      <c r="H8" s="49">
        <v>1</v>
      </c>
      <c r="I8" s="50">
        <v>10</v>
      </c>
      <c r="J8" s="51" t="s">
        <v>17</v>
      </c>
      <c r="K8" s="52" t="s">
        <v>29</v>
      </c>
      <c r="L8" s="53">
        <v>3000</v>
      </c>
    </row>
    <row r="9" spans="2:12" x14ac:dyDescent="0.25">
      <c r="B9" s="54"/>
      <c r="C9" s="55"/>
      <c r="D9" s="56"/>
      <c r="E9" s="57"/>
      <c r="F9" s="56"/>
      <c r="G9" s="56"/>
      <c r="H9" s="56"/>
      <c r="I9" s="58"/>
      <c r="J9" s="59"/>
      <c r="K9" s="60"/>
      <c r="L9" s="61"/>
    </row>
    <row r="10" spans="2:12" ht="18.75" customHeight="1" x14ac:dyDescent="0.25">
      <c r="I10" s="36"/>
      <c r="J10" s="83" t="s">
        <v>73</v>
      </c>
      <c r="K10" s="83"/>
      <c r="L10" s="83"/>
    </row>
    <row r="11" spans="2:12" ht="15" customHeight="1" x14ac:dyDescent="0.25">
      <c r="J11" s="83" t="s">
        <v>62</v>
      </c>
      <c r="K11" s="83"/>
      <c r="L11" s="83"/>
    </row>
    <row r="12" spans="2:12" x14ac:dyDescent="0.25">
      <c r="L12" s="37"/>
    </row>
    <row r="13" spans="2:12" x14ac:dyDescent="0.25">
      <c r="K13" s="81" t="s">
        <v>53</v>
      </c>
      <c r="L13" s="81"/>
    </row>
    <row r="18" spans="11:12" x14ac:dyDescent="0.25">
      <c r="K18" s="38" t="s">
        <v>54</v>
      </c>
      <c r="L18" s="37"/>
    </row>
  </sheetData>
  <mergeCells count="4">
    <mergeCell ref="K13:L13"/>
    <mergeCell ref="B2:L2"/>
    <mergeCell ref="J10:L10"/>
    <mergeCell ref="J11:L11"/>
  </mergeCells>
  <dataValidations count="1">
    <dataValidation type="list" allowBlank="1" showInputMessage="1" showErrorMessage="1" sqref="J11:L11">
      <formula1>"Иванов И.И., Петров П.П., Сидоров С.С."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workbookViewId="0">
      <selection activeCell="C25" sqref="C25"/>
    </sheetView>
  </sheetViews>
  <sheetFormatPr defaultRowHeight="15" x14ac:dyDescent="0.25"/>
  <cols>
    <col min="2" max="2" width="10.5703125" customWidth="1"/>
    <col min="3" max="3" width="13.42578125" customWidth="1"/>
    <col min="5" max="5" width="20.42578125" customWidth="1"/>
    <col min="6" max="6" width="14.7109375" customWidth="1"/>
    <col min="8" max="8" width="10.5703125" customWidth="1"/>
    <col min="9" max="9" width="13.42578125" customWidth="1"/>
    <col min="11" max="11" width="20.42578125" customWidth="1"/>
    <col min="12" max="12" width="14.7109375" customWidth="1"/>
    <col min="14" max="14" width="10.5703125" customWidth="1"/>
    <col min="15" max="15" width="13.42578125" customWidth="1"/>
    <col min="17" max="17" width="20.42578125" customWidth="1"/>
    <col min="18" max="18" width="14.7109375" customWidth="1"/>
  </cols>
  <sheetData>
    <row r="2" spans="2:15" x14ac:dyDescent="0.25">
      <c r="B2" s="2"/>
      <c r="C2" s="2"/>
      <c r="D2" s="2"/>
      <c r="E2" s="2"/>
      <c r="F2" s="2"/>
      <c r="G2" s="2"/>
      <c r="J2" s="2"/>
      <c r="K2" s="2"/>
      <c r="L2" s="2"/>
      <c r="M2" s="2"/>
      <c r="N2" s="2"/>
      <c r="O2" s="2"/>
    </row>
    <row r="3" spans="2:15" x14ac:dyDescent="0.25">
      <c r="B3" s="2"/>
      <c r="C3" s="2"/>
      <c r="D3" s="2"/>
      <c r="E3" s="2"/>
      <c r="F3" s="2"/>
      <c r="G3" s="2"/>
      <c r="J3" s="2"/>
      <c r="K3" s="2"/>
      <c r="L3" s="2"/>
      <c r="M3" s="2"/>
      <c r="N3" s="2"/>
      <c r="O3" s="2"/>
    </row>
    <row r="4" spans="2:15" x14ac:dyDescent="0.25">
      <c r="B4" s="2"/>
      <c r="C4" s="102" t="s">
        <v>65</v>
      </c>
      <c r="D4" s="103"/>
      <c r="E4" s="103"/>
      <c r="F4" s="104"/>
      <c r="G4" s="2"/>
      <c r="J4" s="2"/>
      <c r="K4" s="102" t="s">
        <v>66</v>
      </c>
      <c r="L4" s="103"/>
      <c r="M4" s="103"/>
      <c r="N4" s="104"/>
      <c r="O4" s="2"/>
    </row>
    <row r="5" spans="2:15" x14ac:dyDescent="0.25">
      <c r="B5" s="2"/>
      <c r="C5" s="2" t="s">
        <v>69</v>
      </c>
      <c r="D5" s="2"/>
      <c r="E5" s="2"/>
      <c r="F5" s="2"/>
      <c r="G5" s="2"/>
      <c r="J5" s="2"/>
      <c r="K5" s="2" t="s">
        <v>69</v>
      </c>
      <c r="L5" s="2"/>
      <c r="M5" s="2"/>
      <c r="N5" s="2"/>
      <c r="O5" s="2"/>
    </row>
    <row r="6" spans="2:15" x14ac:dyDescent="0.25">
      <c r="B6" s="2"/>
      <c r="C6" s="2" t="s">
        <v>70</v>
      </c>
      <c r="D6" s="2"/>
      <c r="E6" s="2"/>
      <c r="F6" s="2"/>
      <c r="G6" s="2"/>
      <c r="J6" s="2"/>
      <c r="K6" s="2" t="s">
        <v>70</v>
      </c>
      <c r="L6" s="2"/>
      <c r="M6" s="2"/>
      <c r="N6" s="2"/>
      <c r="O6" s="2"/>
    </row>
    <row r="7" spans="2:15" ht="15" customHeight="1" x14ac:dyDescent="0.25">
      <c r="B7" s="2"/>
      <c r="C7" s="84" t="s">
        <v>74</v>
      </c>
      <c r="D7" s="85"/>
      <c r="E7" s="85"/>
      <c r="F7" s="86"/>
      <c r="G7" s="2"/>
      <c r="J7" s="2"/>
      <c r="K7" s="93" t="s">
        <v>71</v>
      </c>
      <c r="L7" s="94"/>
      <c r="M7" s="94"/>
      <c r="N7" s="95"/>
      <c r="O7" s="2"/>
    </row>
    <row r="8" spans="2:15" ht="15" customHeight="1" x14ac:dyDescent="0.25">
      <c r="B8" s="2"/>
      <c r="C8" s="87"/>
      <c r="D8" s="88"/>
      <c r="E8" s="88"/>
      <c r="F8" s="89"/>
      <c r="G8" s="2"/>
      <c r="J8" s="2"/>
      <c r="K8" s="96"/>
      <c r="L8" s="97"/>
      <c r="M8" s="97"/>
      <c r="N8" s="98"/>
      <c r="O8" s="2"/>
    </row>
    <row r="9" spans="2:15" ht="15" customHeight="1" x14ac:dyDescent="0.25">
      <c r="B9" s="2"/>
      <c r="C9" s="87"/>
      <c r="D9" s="88"/>
      <c r="E9" s="88"/>
      <c r="F9" s="89"/>
      <c r="G9" s="2"/>
      <c r="J9" s="2"/>
      <c r="K9" s="96"/>
      <c r="L9" s="97"/>
      <c r="M9" s="97"/>
      <c r="N9" s="98"/>
      <c r="O9" s="2"/>
    </row>
    <row r="10" spans="2:15" ht="15" customHeight="1" x14ac:dyDescent="0.25">
      <c r="B10" s="2"/>
      <c r="C10" s="87"/>
      <c r="D10" s="88"/>
      <c r="E10" s="88"/>
      <c r="F10" s="89"/>
      <c r="G10" s="2"/>
      <c r="J10" s="2"/>
      <c r="K10" s="96"/>
      <c r="L10" s="97"/>
      <c r="M10" s="97"/>
      <c r="N10" s="98"/>
      <c r="O10" s="2"/>
    </row>
    <row r="11" spans="2:15" ht="15" customHeight="1" x14ac:dyDescent="0.25">
      <c r="B11" s="2"/>
      <c r="C11" s="87"/>
      <c r="D11" s="88"/>
      <c r="E11" s="88"/>
      <c r="F11" s="89"/>
      <c r="G11" s="2"/>
      <c r="J11" s="2"/>
      <c r="K11" s="96"/>
      <c r="L11" s="97"/>
      <c r="M11" s="97"/>
      <c r="N11" s="98"/>
      <c r="O11" s="2"/>
    </row>
    <row r="12" spans="2:15" ht="15" customHeight="1" x14ac:dyDescent="0.25">
      <c r="B12" s="2"/>
      <c r="C12" s="87"/>
      <c r="D12" s="88"/>
      <c r="E12" s="88"/>
      <c r="F12" s="89"/>
      <c r="G12" s="2"/>
      <c r="J12" s="2"/>
      <c r="K12" s="96"/>
      <c r="L12" s="97"/>
      <c r="M12" s="97"/>
      <c r="N12" s="98"/>
      <c r="O12" s="2"/>
    </row>
    <row r="13" spans="2:15" ht="15" customHeight="1" x14ac:dyDescent="0.25">
      <c r="B13" s="2"/>
      <c r="C13" s="87"/>
      <c r="D13" s="88"/>
      <c r="E13" s="88"/>
      <c r="F13" s="89"/>
      <c r="G13" s="2"/>
      <c r="J13" s="2"/>
      <c r="K13" s="96"/>
      <c r="L13" s="97"/>
      <c r="M13" s="97"/>
      <c r="N13" s="98"/>
      <c r="O13" s="2"/>
    </row>
    <row r="14" spans="2:15" ht="15" customHeight="1" x14ac:dyDescent="0.25">
      <c r="B14" s="2"/>
      <c r="C14" s="87"/>
      <c r="D14" s="88"/>
      <c r="E14" s="88"/>
      <c r="F14" s="89"/>
      <c r="G14" s="2"/>
      <c r="J14" s="2"/>
      <c r="K14" s="96"/>
      <c r="L14" s="97"/>
      <c r="M14" s="97"/>
      <c r="N14" s="98"/>
      <c r="O14" s="2"/>
    </row>
    <row r="15" spans="2:15" ht="15" customHeight="1" x14ac:dyDescent="0.25">
      <c r="B15" s="2"/>
      <c r="C15" s="87"/>
      <c r="D15" s="88"/>
      <c r="E15" s="88"/>
      <c r="F15" s="89"/>
      <c r="G15" s="2"/>
      <c r="J15" s="2"/>
      <c r="K15" s="96"/>
      <c r="L15" s="97"/>
      <c r="M15" s="97"/>
      <c r="N15" s="98"/>
      <c r="O15" s="2"/>
    </row>
    <row r="16" spans="2:15" ht="15" customHeight="1" x14ac:dyDescent="0.25">
      <c r="B16" s="2"/>
      <c r="C16" s="87"/>
      <c r="D16" s="88"/>
      <c r="E16" s="88"/>
      <c r="F16" s="89"/>
      <c r="G16" s="2"/>
      <c r="J16" s="2"/>
      <c r="K16" s="96"/>
      <c r="L16" s="97"/>
      <c r="M16" s="97"/>
      <c r="N16" s="98"/>
      <c r="O16" s="2"/>
    </row>
    <row r="17" spans="2:15" ht="15" customHeight="1" x14ac:dyDescent="0.25">
      <c r="B17" s="2"/>
      <c r="C17" s="87"/>
      <c r="D17" s="88"/>
      <c r="E17" s="88"/>
      <c r="F17" s="89"/>
      <c r="G17" s="2"/>
      <c r="J17" s="2"/>
      <c r="K17" s="96"/>
      <c r="L17" s="97"/>
      <c r="M17" s="97"/>
      <c r="N17" s="98"/>
      <c r="O17" s="2"/>
    </row>
    <row r="18" spans="2:15" ht="15" customHeight="1" x14ac:dyDescent="0.25">
      <c r="B18" s="2"/>
      <c r="C18" s="87"/>
      <c r="D18" s="88"/>
      <c r="E18" s="88"/>
      <c r="F18" s="89"/>
      <c r="G18" s="2"/>
      <c r="J18" s="2"/>
      <c r="K18" s="96"/>
      <c r="L18" s="97"/>
      <c r="M18" s="97"/>
      <c r="N18" s="98"/>
      <c r="O18" s="2"/>
    </row>
    <row r="19" spans="2:15" ht="15" customHeight="1" x14ac:dyDescent="0.25">
      <c r="B19" s="2"/>
      <c r="C19" s="87"/>
      <c r="D19" s="88"/>
      <c r="E19" s="88"/>
      <c r="F19" s="89"/>
      <c r="G19" s="2"/>
      <c r="J19" s="2"/>
      <c r="K19" s="96"/>
      <c r="L19" s="97"/>
      <c r="M19" s="97"/>
      <c r="N19" s="98"/>
      <c r="O19" s="2"/>
    </row>
    <row r="20" spans="2:15" ht="15" customHeight="1" x14ac:dyDescent="0.25">
      <c r="B20" s="2"/>
      <c r="C20" s="87"/>
      <c r="D20" s="88"/>
      <c r="E20" s="88"/>
      <c r="F20" s="89"/>
      <c r="G20" s="2"/>
      <c r="J20" s="2"/>
      <c r="K20" s="96"/>
      <c r="L20" s="97"/>
      <c r="M20" s="97"/>
      <c r="N20" s="98"/>
      <c r="O20" s="2"/>
    </row>
    <row r="21" spans="2:15" ht="15" customHeight="1" x14ac:dyDescent="0.25">
      <c r="B21" s="2"/>
      <c r="C21" s="87"/>
      <c r="D21" s="88"/>
      <c r="E21" s="88"/>
      <c r="F21" s="89"/>
      <c r="G21" s="2"/>
      <c r="J21" s="2"/>
      <c r="K21" s="96"/>
      <c r="L21" s="97"/>
      <c r="M21" s="97"/>
      <c r="N21" s="98"/>
      <c r="O21" s="2"/>
    </row>
    <row r="22" spans="2:15" ht="15" customHeight="1" x14ac:dyDescent="0.25">
      <c r="B22" s="2"/>
      <c r="C22" s="87"/>
      <c r="D22" s="88"/>
      <c r="E22" s="88"/>
      <c r="F22" s="89"/>
      <c r="G22" s="2"/>
      <c r="J22" s="2"/>
      <c r="K22" s="96"/>
      <c r="L22" s="97"/>
      <c r="M22" s="97"/>
      <c r="N22" s="98"/>
      <c r="O22" s="2"/>
    </row>
    <row r="23" spans="2:15" ht="15" customHeight="1" x14ac:dyDescent="0.25">
      <c r="B23" s="2"/>
      <c r="C23" s="87"/>
      <c r="D23" s="88"/>
      <c r="E23" s="88"/>
      <c r="F23" s="89"/>
      <c r="G23" s="2"/>
      <c r="J23" s="2"/>
      <c r="K23" s="96"/>
      <c r="L23" s="97"/>
      <c r="M23" s="97"/>
      <c r="N23" s="98"/>
      <c r="O23" s="2"/>
    </row>
    <row r="24" spans="2:15" ht="15" customHeight="1" x14ac:dyDescent="0.25">
      <c r="B24" s="2"/>
      <c r="C24" s="90"/>
      <c r="D24" s="91"/>
      <c r="E24" s="91"/>
      <c r="F24" s="92"/>
      <c r="G24" s="2"/>
      <c r="J24" s="2"/>
      <c r="K24" s="99"/>
      <c r="L24" s="100"/>
      <c r="M24" s="100"/>
      <c r="N24" s="101"/>
      <c r="O24" s="2"/>
    </row>
    <row r="25" spans="2:15" x14ac:dyDescent="0.25">
      <c r="B25" s="2"/>
      <c r="C25" s="2"/>
      <c r="D25" s="2"/>
      <c r="E25" s="2"/>
      <c r="F25" s="2"/>
      <c r="G25" s="2"/>
      <c r="J25" s="2"/>
      <c r="K25" s="2"/>
      <c r="L25" s="2"/>
      <c r="M25" s="2"/>
      <c r="N25" s="2"/>
      <c r="O25" s="2"/>
    </row>
    <row r="26" spans="2:15" x14ac:dyDescent="0.25">
      <c r="B26" s="2"/>
      <c r="C26" s="2"/>
      <c r="D26" s="2"/>
      <c r="E26" s="2"/>
      <c r="F26" s="2"/>
      <c r="G26" s="2"/>
      <c r="J26" s="2"/>
      <c r="K26" s="2"/>
      <c r="L26" s="2"/>
      <c r="M26" s="2"/>
      <c r="N26" s="2"/>
      <c r="O26" s="2"/>
    </row>
    <row r="27" spans="2:15" x14ac:dyDescent="0.25">
      <c r="B27" s="2"/>
      <c r="C27" s="2"/>
      <c r="D27" s="2"/>
      <c r="E27" s="2"/>
      <c r="F27" s="2"/>
      <c r="G27" s="2"/>
      <c r="J27" s="2"/>
      <c r="K27" s="2"/>
      <c r="L27" s="2"/>
      <c r="M27" s="2"/>
      <c r="N27" s="2"/>
      <c r="O27" s="2"/>
    </row>
    <row r="28" spans="2:15" x14ac:dyDescent="0.25">
      <c r="B28" s="2"/>
      <c r="C28" s="2"/>
      <c r="D28" s="2"/>
      <c r="E28" s="2"/>
      <c r="F28" s="2"/>
      <c r="G28" s="2"/>
      <c r="J28" s="2"/>
      <c r="K28" s="2"/>
      <c r="L28" s="2"/>
      <c r="M28" s="2"/>
      <c r="N28" s="2"/>
      <c r="O28" s="2"/>
    </row>
    <row r="29" spans="2:15" x14ac:dyDescent="0.25">
      <c r="B29" s="2"/>
      <c r="C29" s="2"/>
      <c r="D29" s="2"/>
      <c r="E29" s="2"/>
      <c r="F29" s="2"/>
      <c r="G29" s="2"/>
      <c r="J29" s="2"/>
      <c r="K29" s="2"/>
      <c r="L29" s="2"/>
      <c r="M29" s="2"/>
      <c r="N29" s="2"/>
      <c r="O29" s="2"/>
    </row>
  </sheetData>
  <mergeCells count="4">
    <mergeCell ref="C7:F24"/>
    <mergeCell ref="K7:N24"/>
    <mergeCell ref="C4:F4"/>
    <mergeCell ref="K4:N4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"/>
  <sheetViews>
    <sheetView workbookViewId="0">
      <selection activeCell="B4" sqref="B4"/>
    </sheetView>
  </sheetViews>
  <sheetFormatPr defaultRowHeight="15" x14ac:dyDescent="0.25"/>
  <cols>
    <col min="2" max="2" width="18.5703125" bestFit="1" customWidth="1"/>
    <col min="3" max="3" width="22.28515625" bestFit="1" customWidth="1"/>
    <col min="5" max="5" width="20.42578125" customWidth="1"/>
    <col min="6" max="6" width="19.85546875" bestFit="1" customWidth="1"/>
    <col min="8" max="8" width="10.5703125" customWidth="1"/>
    <col min="9" max="9" width="13.42578125" customWidth="1"/>
    <col min="11" max="11" width="20.42578125" customWidth="1"/>
    <col min="12" max="12" width="14.7109375" customWidth="1"/>
    <col min="14" max="14" width="10.5703125" customWidth="1"/>
    <col min="15" max="15" width="13.42578125" customWidth="1"/>
    <col min="17" max="17" width="20.42578125" customWidth="1"/>
    <col min="18" max="18" width="14.7109375" customWidth="1"/>
  </cols>
  <sheetData>
    <row r="2" spans="2:18" ht="26.25" x14ac:dyDescent="0.4">
      <c r="B2" s="105" t="s">
        <v>44</v>
      </c>
      <c r="C2" s="105"/>
      <c r="D2" s="105"/>
      <c r="E2" s="105"/>
      <c r="F2" s="105"/>
      <c r="H2" s="105" t="s">
        <v>45</v>
      </c>
      <c r="I2" s="105"/>
      <c r="J2" s="105"/>
      <c r="K2" s="105"/>
      <c r="L2" s="105"/>
      <c r="N2" s="105" t="s">
        <v>46</v>
      </c>
      <c r="O2" s="105"/>
      <c r="P2" s="105"/>
      <c r="Q2" s="105"/>
      <c r="R2" s="105"/>
    </row>
    <row r="3" spans="2:18" x14ac:dyDescent="0.25">
      <c r="B3" t="s">
        <v>57</v>
      </c>
      <c r="C3" t="s">
        <v>58</v>
      </c>
      <c r="D3" t="s">
        <v>59</v>
      </c>
      <c r="E3" t="s">
        <v>60</v>
      </c>
      <c r="F3" t="s">
        <v>61</v>
      </c>
      <c r="H3" t="s">
        <v>57</v>
      </c>
      <c r="I3" t="s">
        <v>58</v>
      </c>
      <c r="J3" t="s">
        <v>59</v>
      </c>
      <c r="K3" t="s">
        <v>60</v>
      </c>
      <c r="L3" t="s">
        <v>61</v>
      </c>
      <c r="N3" t="s">
        <v>57</v>
      </c>
      <c r="O3" t="s">
        <v>58</v>
      </c>
      <c r="P3" t="s">
        <v>59</v>
      </c>
      <c r="Q3" t="s">
        <v>60</v>
      </c>
      <c r="R3" t="s">
        <v>61</v>
      </c>
    </row>
    <row r="4" spans="2:18" x14ac:dyDescent="0.25">
      <c r="B4" t="s">
        <v>67</v>
      </c>
      <c r="C4" t="s">
        <v>19</v>
      </c>
      <c r="D4">
        <v>18000</v>
      </c>
      <c r="E4" s="65" t="s">
        <v>68</v>
      </c>
      <c r="F4" s="65" t="s">
        <v>68</v>
      </c>
    </row>
    <row r="5" spans="2:18" x14ac:dyDescent="0.25">
      <c r="B5" t="s">
        <v>42</v>
      </c>
    </row>
  </sheetData>
  <mergeCells count="3">
    <mergeCell ref="B2:F2"/>
    <mergeCell ref="H2:L2"/>
    <mergeCell ref="N2:R2"/>
  </mergeCells>
  <pageMargins left="0.7" right="0.7" top="0.75" bottom="0.75" header="0.3" footer="0.3"/>
  <pageSetup paperSize="9" orientation="portrait" horizontalDpi="4294967293" verticalDpi="0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workbookViewId="0">
      <selection activeCell="D7" sqref="D7:L12"/>
    </sheetView>
  </sheetViews>
  <sheetFormatPr defaultRowHeight="15" x14ac:dyDescent="0.25"/>
  <sheetData>
    <row r="2" spans="2:14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2:14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2:14" x14ac:dyDescent="0.2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2:14" x14ac:dyDescent="0.25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2:14" x14ac:dyDescent="0.25">
      <c r="B7" s="63"/>
      <c r="C7" s="63"/>
      <c r="D7" s="106" t="s">
        <v>75</v>
      </c>
      <c r="E7" s="107"/>
      <c r="F7" s="107"/>
      <c r="G7" s="107"/>
      <c r="H7" s="107"/>
      <c r="I7" s="107"/>
      <c r="J7" s="107"/>
      <c r="K7" s="107"/>
      <c r="L7" s="108"/>
      <c r="M7" s="63"/>
      <c r="N7" s="63"/>
    </row>
    <row r="8" spans="2:14" x14ac:dyDescent="0.25">
      <c r="B8" s="63"/>
      <c r="C8" s="63"/>
      <c r="D8" s="109"/>
      <c r="E8" s="110"/>
      <c r="F8" s="110"/>
      <c r="G8" s="110"/>
      <c r="H8" s="110"/>
      <c r="I8" s="110"/>
      <c r="J8" s="110"/>
      <c r="K8" s="110"/>
      <c r="L8" s="111"/>
      <c r="M8" s="63"/>
      <c r="N8" s="63"/>
    </row>
    <row r="9" spans="2:14" x14ac:dyDescent="0.25">
      <c r="B9" s="63"/>
      <c r="C9" s="63"/>
      <c r="D9" s="109"/>
      <c r="E9" s="110"/>
      <c r="F9" s="110"/>
      <c r="G9" s="110"/>
      <c r="H9" s="110"/>
      <c r="I9" s="110"/>
      <c r="J9" s="110"/>
      <c r="K9" s="110"/>
      <c r="L9" s="111"/>
      <c r="M9" s="63"/>
      <c r="N9" s="63"/>
    </row>
    <row r="10" spans="2:14" x14ac:dyDescent="0.25">
      <c r="B10" s="63"/>
      <c r="C10" s="63"/>
      <c r="D10" s="109"/>
      <c r="E10" s="110"/>
      <c r="F10" s="110"/>
      <c r="G10" s="110"/>
      <c r="H10" s="110"/>
      <c r="I10" s="110"/>
      <c r="J10" s="110"/>
      <c r="K10" s="110"/>
      <c r="L10" s="111"/>
      <c r="M10" s="63"/>
      <c r="N10" s="63"/>
    </row>
    <row r="11" spans="2:14" x14ac:dyDescent="0.25">
      <c r="B11" s="63"/>
      <c r="C11" s="63"/>
      <c r="D11" s="109"/>
      <c r="E11" s="110"/>
      <c r="F11" s="110"/>
      <c r="G11" s="110"/>
      <c r="H11" s="110"/>
      <c r="I11" s="110"/>
      <c r="J11" s="110"/>
      <c r="K11" s="110"/>
      <c r="L11" s="111"/>
      <c r="M11" s="63"/>
      <c r="N11" s="63"/>
    </row>
    <row r="12" spans="2:14" x14ac:dyDescent="0.25">
      <c r="B12" s="63"/>
      <c r="C12" s="63"/>
      <c r="D12" s="112"/>
      <c r="E12" s="113"/>
      <c r="F12" s="113"/>
      <c r="G12" s="113"/>
      <c r="H12" s="113"/>
      <c r="I12" s="113"/>
      <c r="J12" s="113"/>
      <c r="K12" s="113"/>
      <c r="L12" s="114"/>
      <c r="M12" s="63"/>
      <c r="N12" s="63"/>
    </row>
    <row r="13" spans="2:14" x14ac:dyDescent="0.2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2:14" x14ac:dyDescent="0.2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2:14" x14ac:dyDescent="0.2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2:14" x14ac:dyDescent="0.25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2:14" x14ac:dyDescent="0.25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2:14" x14ac:dyDescent="0.25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2:14" x14ac:dyDescent="0.25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2:14" x14ac:dyDescent="0.25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</sheetData>
  <mergeCells count="1">
    <mergeCell ref="D7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Реестр маршрутов</vt:lpstr>
      <vt:lpstr>Данные</vt:lpstr>
      <vt:lpstr>Реестр заявок</vt:lpstr>
      <vt:lpstr>счёт, акт</vt:lpstr>
      <vt:lpstr>Реестр счетов</vt:lpstr>
      <vt:lpstr>акт сверок</vt:lpstr>
      <vt:lpstr>Водители</vt:lpstr>
      <vt:lpstr>Грузоперевозчик</vt:lpstr>
      <vt:lpstr>Контрагенты</vt:lpstr>
      <vt:lpstr>Машины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2019-12-16T13:44:37Z</dcterms:modified>
</cp:coreProperties>
</file>