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14385" yWindow="165" windowWidth="14430" windowHeight="10875"/>
  </bookViews>
  <sheets>
    <sheet name="Лист2" sheetId="14" r:id="rId1"/>
    <sheet name="углы поворота!" sheetId="11" state="hidden" r:id="rId2"/>
  </sheets>
  <definedNames>
    <definedName name="_xlnm._FilterDatabase" localSheetId="0" hidden="1">Лист2!$A$1:$E$25</definedName>
    <definedName name="_xlnm._FilterDatabase" localSheetId="1" hidden="1">'углы поворота!'!$A$1:$D$209</definedName>
  </definedNames>
  <calcPr calcId="145621" iterate="1"/>
</workbook>
</file>

<file path=xl/calcChain.xml><?xml version="1.0" encoding="utf-8"?>
<calcChain xmlns="http://schemas.openxmlformats.org/spreadsheetml/2006/main">
  <c r="E9" i="14" l="1"/>
  <c r="D2" i="14"/>
  <c r="D25" i="14"/>
  <c r="D4" i="14"/>
  <c r="D5" i="14"/>
  <c r="D9" i="14"/>
  <c r="D10" i="14"/>
  <c r="D13" i="14"/>
  <c r="D14" i="14"/>
  <c r="D17" i="14"/>
  <c r="D18" i="14"/>
  <c r="D19" i="14"/>
  <c r="D21" i="14"/>
  <c r="D23" i="14"/>
  <c r="D24" i="14"/>
  <c r="E2" i="14"/>
  <c r="E4" i="14"/>
  <c r="E5" i="14"/>
  <c r="E6" i="14"/>
  <c r="E7" i="14"/>
  <c r="E8" i="14"/>
  <c r="E10" i="14"/>
  <c r="E12" i="14"/>
  <c r="E13" i="14"/>
  <c r="E15" i="14"/>
  <c r="E16" i="14"/>
  <c r="E19" i="14"/>
  <c r="E20" i="14"/>
  <c r="E21" i="14"/>
  <c r="D3" i="14"/>
  <c r="E25" i="14"/>
  <c r="C2" i="11"/>
  <c r="N127" i="11"/>
  <c r="N128" i="11"/>
  <c r="N129" i="11"/>
  <c r="N130" i="11"/>
  <c r="N131" i="11"/>
  <c r="N13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" i="11"/>
  <c r="D208" i="11"/>
  <c r="C208" i="11"/>
  <c r="D207" i="11"/>
  <c r="C207" i="11"/>
  <c r="C206" i="11"/>
  <c r="D205" i="11"/>
  <c r="C205" i="11"/>
  <c r="D204" i="11"/>
  <c r="C204" i="11"/>
  <c r="D203" i="11"/>
  <c r="C203" i="11"/>
  <c r="C202" i="11"/>
  <c r="D201" i="11"/>
  <c r="C201" i="11"/>
  <c r="C200" i="11"/>
  <c r="D199" i="11"/>
  <c r="C199" i="11"/>
  <c r="C198" i="11"/>
  <c r="C197" i="11"/>
  <c r="D196" i="11"/>
  <c r="C196" i="11"/>
  <c r="C195" i="11"/>
  <c r="C194" i="11"/>
  <c r="D193" i="11"/>
  <c r="C193" i="11"/>
  <c r="D192" i="11"/>
  <c r="C192" i="11"/>
  <c r="D191" i="11"/>
  <c r="C191" i="11"/>
  <c r="C190" i="11"/>
  <c r="C189" i="11"/>
  <c r="C188" i="11"/>
  <c r="D187" i="11"/>
  <c r="C187" i="11"/>
  <c r="D186" i="11"/>
  <c r="C186" i="11"/>
  <c r="D185" i="11"/>
  <c r="C185" i="11"/>
  <c r="D184" i="11"/>
  <c r="C184" i="11"/>
  <c r="C183" i="11"/>
  <c r="D182" i="11"/>
  <c r="C182" i="11"/>
  <c r="D181" i="11"/>
  <c r="C181" i="11"/>
  <c r="D180" i="11"/>
  <c r="C180" i="11"/>
  <c r="D179" i="11"/>
  <c r="C179" i="11"/>
  <c r="D178" i="11"/>
  <c r="C178" i="11"/>
  <c r="D177" i="11"/>
  <c r="C177" i="11"/>
  <c r="C176" i="11"/>
  <c r="D175" i="11"/>
  <c r="C175" i="11"/>
  <c r="D174" i="11"/>
  <c r="C174" i="11"/>
  <c r="C173" i="11"/>
  <c r="D172" i="11"/>
  <c r="C172" i="11"/>
  <c r="C171" i="11"/>
  <c r="C170" i="11"/>
  <c r="C169" i="11"/>
  <c r="D168" i="11"/>
  <c r="C168" i="11"/>
  <c r="C167" i="11"/>
  <c r="C166" i="11"/>
  <c r="C165" i="11"/>
  <c r="D164" i="11"/>
  <c r="C164" i="11"/>
  <c r="C163" i="11"/>
  <c r="D162" i="11"/>
  <c r="C162" i="11"/>
  <c r="C161" i="11"/>
  <c r="D160" i="11"/>
  <c r="C160" i="11"/>
  <c r="D159" i="11"/>
  <c r="C159" i="11"/>
  <c r="D158" i="11"/>
  <c r="C158" i="11"/>
  <c r="D157" i="11"/>
  <c r="C157" i="11"/>
  <c r="D156" i="11"/>
  <c r="C156" i="11"/>
  <c r="D155" i="11"/>
  <c r="C155" i="11"/>
  <c r="D154" i="11"/>
  <c r="C154" i="11"/>
  <c r="D153" i="11"/>
  <c r="C153" i="11"/>
  <c r="D152" i="11"/>
  <c r="C152" i="11"/>
  <c r="D151" i="11"/>
  <c r="C151" i="11"/>
  <c r="D150" i="11"/>
  <c r="C150" i="11"/>
  <c r="D149" i="11"/>
  <c r="C149" i="11"/>
  <c r="D148" i="11"/>
  <c r="C148" i="11"/>
  <c r="D147" i="11"/>
  <c r="C147" i="11"/>
  <c r="D146" i="11"/>
  <c r="C146" i="11"/>
  <c r="C145" i="11"/>
  <c r="D144" i="11"/>
  <c r="C144" i="11"/>
  <c r="D143" i="11"/>
  <c r="C143" i="11"/>
  <c r="D142" i="11"/>
  <c r="C142" i="11"/>
  <c r="D141" i="11"/>
  <c r="C141" i="11"/>
  <c r="C140" i="11"/>
  <c r="D139" i="11"/>
  <c r="C139" i="11"/>
  <c r="D138" i="11"/>
  <c r="C138" i="11"/>
  <c r="D137" i="11"/>
  <c r="C137" i="11"/>
  <c r="C136" i="11"/>
  <c r="C135" i="11"/>
  <c r="C134" i="11"/>
  <c r="D133" i="11"/>
  <c r="C133" i="11"/>
  <c r="M132" i="11"/>
  <c r="D132" i="11"/>
  <c r="C132" i="11"/>
  <c r="M131" i="11"/>
  <c r="C131" i="11"/>
  <c r="M130" i="11"/>
  <c r="C130" i="11"/>
  <c r="M129" i="11"/>
  <c r="D129" i="11"/>
  <c r="C129" i="11"/>
  <c r="M128" i="11"/>
  <c r="D128" i="11"/>
  <c r="C128" i="11"/>
  <c r="M127" i="11"/>
  <c r="C127" i="11"/>
  <c r="M126" i="11"/>
  <c r="C126" i="11"/>
  <c r="M125" i="11"/>
  <c r="C125" i="11"/>
  <c r="M124" i="11"/>
  <c r="C124" i="11"/>
  <c r="M123" i="11"/>
  <c r="D123" i="11"/>
  <c r="C123" i="11"/>
  <c r="M122" i="11"/>
  <c r="C122" i="11"/>
  <c r="M121" i="11"/>
  <c r="D121" i="11"/>
  <c r="C121" i="11"/>
  <c r="M120" i="11"/>
  <c r="D120" i="11"/>
  <c r="C120" i="11"/>
  <c r="M119" i="11"/>
  <c r="D119" i="11"/>
  <c r="C119" i="11"/>
  <c r="M118" i="11"/>
  <c r="C118" i="11"/>
  <c r="M117" i="11"/>
  <c r="D117" i="11"/>
  <c r="C117" i="11"/>
  <c r="M116" i="11"/>
  <c r="D116" i="11"/>
  <c r="C116" i="11"/>
  <c r="M115" i="11"/>
  <c r="D115" i="11"/>
  <c r="C115" i="11"/>
  <c r="M114" i="11"/>
  <c r="D114" i="11"/>
  <c r="C114" i="11"/>
  <c r="M113" i="11"/>
  <c r="D113" i="11"/>
  <c r="C113" i="11"/>
  <c r="M112" i="11"/>
  <c r="D112" i="11"/>
  <c r="C112" i="11"/>
  <c r="M111" i="11"/>
  <c r="D111" i="11"/>
  <c r="C111" i="11"/>
  <c r="M110" i="11"/>
  <c r="D110" i="11"/>
  <c r="C110" i="11"/>
  <c r="M109" i="11"/>
  <c r="D109" i="11"/>
  <c r="C109" i="11"/>
  <c r="M108" i="11"/>
  <c r="C108" i="11"/>
  <c r="M107" i="11"/>
  <c r="D107" i="11"/>
  <c r="C107" i="11"/>
  <c r="M106" i="11"/>
  <c r="D106" i="11"/>
  <c r="C106" i="11"/>
  <c r="M105" i="11"/>
  <c r="D105" i="11"/>
  <c r="C105" i="11"/>
  <c r="M104" i="11"/>
  <c r="D104" i="11"/>
  <c r="C104" i="11"/>
  <c r="M103" i="11"/>
  <c r="C103" i="11"/>
  <c r="M102" i="11"/>
  <c r="C102" i="11"/>
  <c r="M101" i="11"/>
  <c r="C101" i="11"/>
  <c r="M100" i="11"/>
  <c r="C100" i="11"/>
  <c r="M99" i="11"/>
  <c r="D99" i="11"/>
  <c r="C99" i="11"/>
  <c r="M98" i="11"/>
  <c r="D98" i="11"/>
  <c r="C98" i="11"/>
  <c r="M97" i="11"/>
  <c r="C97" i="11"/>
  <c r="M96" i="11"/>
  <c r="D96" i="11"/>
  <c r="C96" i="11"/>
  <c r="M95" i="11"/>
  <c r="C95" i="11"/>
  <c r="M94" i="11"/>
  <c r="D94" i="11"/>
  <c r="C94" i="11"/>
  <c r="M93" i="11"/>
  <c r="D93" i="11"/>
  <c r="C93" i="11"/>
  <c r="M92" i="11"/>
  <c r="C92" i="11"/>
  <c r="M91" i="11"/>
  <c r="D91" i="11"/>
  <c r="C91" i="11"/>
  <c r="M90" i="11"/>
  <c r="D90" i="11"/>
  <c r="C90" i="11"/>
  <c r="M89" i="11"/>
  <c r="D89" i="11"/>
  <c r="C89" i="11"/>
  <c r="M88" i="11"/>
  <c r="D88" i="11"/>
  <c r="C88" i="11"/>
  <c r="M87" i="11"/>
  <c r="D87" i="11"/>
  <c r="C87" i="11"/>
  <c r="M86" i="11"/>
  <c r="D86" i="11"/>
  <c r="C86" i="11"/>
  <c r="M85" i="11"/>
  <c r="D85" i="11"/>
  <c r="C85" i="11"/>
  <c r="M84" i="11"/>
  <c r="D84" i="11"/>
  <c r="C84" i="11"/>
  <c r="M83" i="11"/>
  <c r="C83" i="11"/>
  <c r="M82" i="11"/>
  <c r="D82" i="11"/>
  <c r="C82" i="11"/>
  <c r="M81" i="11"/>
  <c r="D81" i="11"/>
  <c r="C81" i="11"/>
  <c r="M80" i="11"/>
  <c r="D80" i="11"/>
  <c r="C80" i="11"/>
  <c r="M79" i="11"/>
  <c r="D79" i="11"/>
  <c r="C79" i="11"/>
  <c r="M78" i="11"/>
  <c r="D78" i="11"/>
  <c r="C78" i="11"/>
  <c r="M77" i="11"/>
  <c r="D77" i="11"/>
  <c r="C77" i="11"/>
  <c r="M76" i="11"/>
  <c r="C76" i="11"/>
  <c r="M75" i="11"/>
  <c r="C75" i="11"/>
  <c r="M74" i="11"/>
  <c r="D74" i="11"/>
  <c r="C74" i="11"/>
  <c r="M73" i="11"/>
  <c r="D73" i="11"/>
  <c r="C73" i="11"/>
  <c r="M72" i="11"/>
  <c r="C72" i="11"/>
  <c r="M71" i="11"/>
  <c r="D71" i="11"/>
  <c r="C71" i="11"/>
  <c r="M70" i="11"/>
  <c r="D70" i="11"/>
  <c r="C70" i="11"/>
  <c r="M69" i="11"/>
  <c r="D69" i="11"/>
  <c r="C69" i="11"/>
  <c r="M68" i="11"/>
  <c r="D68" i="11"/>
  <c r="C68" i="11"/>
  <c r="M67" i="11"/>
  <c r="D67" i="11"/>
  <c r="C67" i="11"/>
  <c r="M66" i="11"/>
  <c r="D66" i="11"/>
  <c r="C66" i="11"/>
  <c r="M65" i="11"/>
  <c r="D65" i="11"/>
  <c r="C65" i="11"/>
  <c r="M64" i="11"/>
  <c r="D64" i="11"/>
  <c r="C64" i="11"/>
  <c r="M63" i="11"/>
  <c r="D63" i="11"/>
  <c r="C63" i="11"/>
  <c r="M62" i="11"/>
  <c r="D62" i="11"/>
  <c r="C62" i="11"/>
  <c r="M61" i="11"/>
  <c r="D61" i="11"/>
  <c r="C61" i="11"/>
  <c r="M60" i="11"/>
  <c r="D60" i="11"/>
  <c r="C60" i="11"/>
  <c r="M59" i="11"/>
  <c r="D59" i="11"/>
  <c r="C59" i="11"/>
  <c r="M58" i="11"/>
  <c r="D58" i="11"/>
  <c r="C58" i="11"/>
  <c r="M57" i="11"/>
  <c r="D57" i="11"/>
  <c r="C57" i="11"/>
  <c r="M56" i="11"/>
  <c r="D56" i="11"/>
  <c r="C56" i="11"/>
  <c r="M55" i="11"/>
  <c r="C55" i="11"/>
  <c r="M54" i="11"/>
  <c r="D54" i="11"/>
  <c r="C54" i="11"/>
  <c r="M53" i="11"/>
  <c r="D53" i="11"/>
  <c r="C53" i="11"/>
  <c r="M52" i="11"/>
  <c r="C52" i="11"/>
  <c r="M51" i="11"/>
  <c r="C51" i="11"/>
  <c r="M50" i="11"/>
  <c r="C50" i="11"/>
  <c r="M49" i="11"/>
  <c r="C49" i="11"/>
  <c r="M48" i="11"/>
  <c r="C48" i="11"/>
  <c r="M47" i="11"/>
  <c r="C47" i="11"/>
  <c r="M46" i="11"/>
  <c r="C46" i="11"/>
  <c r="M45" i="11"/>
  <c r="C45" i="11"/>
  <c r="M44" i="11"/>
  <c r="C44" i="11"/>
  <c r="M43" i="11"/>
  <c r="C43" i="11"/>
  <c r="M42" i="11"/>
  <c r="C42" i="11"/>
  <c r="M41" i="11"/>
  <c r="D41" i="11"/>
  <c r="C41" i="11"/>
  <c r="M40" i="11"/>
  <c r="D40" i="11"/>
  <c r="C40" i="11"/>
  <c r="M39" i="11"/>
  <c r="C39" i="11"/>
  <c r="M38" i="11"/>
  <c r="D38" i="11"/>
  <c r="C38" i="11"/>
  <c r="M37" i="11"/>
  <c r="D37" i="11"/>
  <c r="C37" i="11"/>
  <c r="M36" i="11"/>
  <c r="D36" i="11"/>
  <c r="C36" i="11"/>
  <c r="M35" i="11"/>
  <c r="D35" i="11"/>
  <c r="C35" i="11"/>
  <c r="M34" i="11"/>
  <c r="D34" i="11"/>
  <c r="C34" i="11"/>
  <c r="M33" i="11"/>
  <c r="D33" i="11"/>
  <c r="C33" i="11"/>
  <c r="M32" i="11"/>
  <c r="D32" i="11"/>
  <c r="C32" i="11"/>
  <c r="M31" i="11"/>
  <c r="D31" i="11"/>
  <c r="C31" i="11"/>
  <c r="M30" i="11"/>
  <c r="D30" i="11"/>
  <c r="C30" i="11"/>
  <c r="M29" i="11"/>
  <c r="D29" i="11"/>
  <c r="C29" i="11"/>
  <c r="M28" i="11"/>
  <c r="D28" i="11"/>
  <c r="C28" i="11"/>
  <c r="M27" i="11"/>
  <c r="D27" i="11"/>
  <c r="C27" i="11"/>
  <c r="M26" i="11"/>
  <c r="C26" i="11"/>
  <c r="M25" i="11"/>
  <c r="C25" i="11"/>
  <c r="M24" i="11"/>
  <c r="C24" i="11"/>
  <c r="M23" i="11"/>
  <c r="C23" i="11"/>
  <c r="M22" i="11"/>
  <c r="C22" i="11"/>
  <c r="M21" i="11"/>
  <c r="D21" i="11"/>
  <c r="C21" i="11"/>
  <c r="M20" i="11"/>
  <c r="C20" i="11"/>
  <c r="M19" i="11"/>
  <c r="C19" i="11"/>
  <c r="M18" i="11"/>
  <c r="C18" i="11"/>
  <c r="M17" i="11"/>
  <c r="C17" i="11"/>
  <c r="M16" i="11"/>
  <c r="C16" i="11"/>
  <c r="M15" i="11"/>
  <c r="C15" i="11"/>
  <c r="M14" i="11"/>
  <c r="D14" i="11"/>
  <c r="C14" i="11"/>
  <c r="M13" i="11"/>
  <c r="D13" i="11"/>
  <c r="C13" i="11"/>
  <c r="M12" i="11"/>
  <c r="C12" i="11"/>
  <c r="M11" i="11"/>
  <c r="C11" i="11"/>
  <c r="M10" i="11"/>
  <c r="D10" i="11"/>
  <c r="C10" i="11"/>
  <c r="M9" i="11"/>
  <c r="D9" i="11"/>
  <c r="C9" i="11"/>
  <c r="M8" i="11"/>
  <c r="D8" i="11"/>
  <c r="C8" i="11"/>
  <c r="M7" i="11"/>
  <c r="C7" i="11"/>
  <c r="M6" i="11"/>
  <c r="C6" i="11"/>
  <c r="M5" i="11"/>
  <c r="C5" i="11"/>
  <c r="M4" i="11"/>
  <c r="C4" i="11"/>
  <c r="M3" i="11"/>
  <c r="D3" i="11"/>
  <c r="C3" i="11"/>
  <c r="M2" i="11"/>
  <c r="H2" i="11"/>
  <c r="J2" i="11"/>
  <c r="D2" i="11"/>
  <c r="D209" i="11"/>
  <c r="H3" i="11"/>
  <c r="I2" i="11"/>
  <c r="L2" i="11"/>
  <c r="J3" i="11"/>
  <c r="H4" i="11"/>
  <c r="I3" i="11"/>
  <c r="L3" i="11"/>
  <c r="H5" i="11"/>
  <c r="J4" i="11"/>
  <c r="I4" i="11"/>
  <c r="I5" i="11"/>
  <c r="J5" i="11"/>
  <c r="H6" i="11"/>
  <c r="L4" i="11"/>
  <c r="J6" i="11"/>
  <c r="I6" i="11"/>
  <c r="H7" i="11"/>
  <c r="L5" i="11"/>
  <c r="L6" i="11"/>
  <c r="J7" i="11"/>
  <c r="I7" i="11"/>
  <c r="H8" i="11"/>
  <c r="L7" i="11"/>
  <c r="H9" i="11"/>
  <c r="J8" i="11"/>
  <c r="I8" i="11"/>
  <c r="H10" i="11"/>
  <c r="J9" i="11"/>
  <c r="I9" i="11"/>
  <c r="L8" i="11"/>
  <c r="H11" i="11"/>
  <c r="I10" i="11"/>
  <c r="J10" i="11"/>
  <c r="L9" i="11"/>
  <c r="H12" i="11"/>
  <c r="J11" i="11"/>
  <c r="I11" i="11"/>
  <c r="L10" i="11"/>
  <c r="L11" i="11"/>
  <c r="I12" i="11"/>
  <c r="H13" i="11"/>
  <c r="J12" i="11"/>
  <c r="I13" i="11"/>
  <c r="H14" i="11"/>
  <c r="J13" i="11"/>
  <c r="L12" i="11"/>
  <c r="L13" i="11"/>
  <c r="I14" i="11"/>
  <c r="J14" i="11"/>
  <c r="H15" i="11"/>
  <c r="L14" i="11"/>
  <c r="J15" i="11"/>
  <c r="I15" i="11"/>
  <c r="H16" i="11"/>
  <c r="L15" i="11"/>
  <c r="J16" i="11"/>
  <c r="H17" i="11"/>
  <c r="I16" i="11"/>
  <c r="J17" i="11"/>
  <c r="I17" i="11"/>
  <c r="H18" i="11"/>
  <c r="L16" i="11"/>
  <c r="I18" i="11"/>
  <c r="J18" i="11"/>
  <c r="H19" i="11"/>
  <c r="L17" i="11"/>
  <c r="L18" i="11"/>
  <c r="J19" i="11"/>
  <c r="H20" i="11"/>
  <c r="I19" i="11"/>
  <c r="I20" i="11"/>
  <c r="H21" i="11"/>
  <c r="J20" i="11"/>
  <c r="L19" i="11"/>
  <c r="H22" i="11"/>
  <c r="J21" i="11"/>
  <c r="I21" i="11"/>
  <c r="L20" i="11"/>
  <c r="L21" i="11"/>
  <c r="H23" i="11"/>
  <c r="J22" i="11"/>
  <c r="I22" i="11"/>
  <c r="I23" i="11"/>
  <c r="H24" i="11"/>
  <c r="J23" i="11"/>
  <c r="L22" i="11"/>
  <c r="J24" i="11"/>
  <c r="I24" i="11"/>
  <c r="H25" i="11"/>
  <c r="L23" i="11"/>
  <c r="L24" i="11"/>
  <c r="J25" i="11"/>
  <c r="H26" i="11"/>
  <c r="I25" i="11"/>
  <c r="H27" i="11"/>
  <c r="J26" i="11"/>
  <c r="I26" i="11"/>
  <c r="L25" i="11"/>
  <c r="H28" i="11"/>
  <c r="J27" i="11"/>
  <c r="I27" i="11"/>
  <c r="L26" i="11"/>
  <c r="H29" i="11"/>
  <c r="J28" i="11"/>
  <c r="I28" i="11"/>
  <c r="L27" i="11"/>
  <c r="H30" i="11"/>
  <c r="J29" i="11"/>
  <c r="I29" i="11"/>
  <c r="L28" i="11"/>
  <c r="H31" i="11"/>
  <c r="J30" i="11"/>
  <c r="I30" i="11"/>
  <c r="L29" i="11"/>
  <c r="H32" i="11"/>
  <c r="J31" i="11"/>
  <c r="I31" i="11"/>
  <c r="L30" i="11"/>
  <c r="H33" i="11"/>
  <c r="J32" i="11"/>
  <c r="I32" i="11"/>
  <c r="L31" i="11"/>
  <c r="H34" i="11"/>
  <c r="J33" i="11"/>
  <c r="I33" i="11"/>
  <c r="L32" i="11"/>
  <c r="H35" i="11"/>
  <c r="J34" i="11"/>
  <c r="I34" i="11"/>
  <c r="L33" i="11"/>
  <c r="H36" i="11"/>
  <c r="J35" i="11"/>
  <c r="I35" i="11"/>
  <c r="L34" i="11"/>
  <c r="H37" i="11"/>
  <c r="I36" i="11"/>
  <c r="J36" i="11"/>
  <c r="L35" i="11"/>
  <c r="H38" i="11"/>
  <c r="J37" i="11"/>
  <c r="I37" i="11"/>
  <c r="L36" i="11"/>
  <c r="H39" i="11"/>
  <c r="J38" i="11"/>
  <c r="I38" i="11"/>
  <c r="L37" i="11"/>
  <c r="I39" i="11"/>
  <c r="H40" i="11"/>
  <c r="J39" i="11"/>
  <c r="L38" i="11"/>
  <c r="I40" i="11"/>
  <c r="J40" i="11"/>
  <c r="H41" i="11"/>
  <c r="L39" i="11"/>
  <c r="L40" i="11"/>
  <c r="I41" i="11"/>
  <c r="J41" i="11"/>
  <c r="L41" i="11"/>
  <c r="H42" i="11"/>
  <c r="J42" i="11"/>
  <c r="H43" i="11"/>
  <c r="I42" i="11"/>
  <c r="H44" i="11"/>
  <c r="J43" i="11"/>
  <c r="I43" i="11"/>
  <c r="L42" i="11"/>
  <c r="H45" i="11"/>
  <c r="J44" i="11"/>
  <c r="I44" i="11"/>
  <c r="L43" i="11"/>
  <c r="I45" i="11"/>
  <c r="J45" i="11"/>
  <c r="H46" i="11"/>
  <c r="L44" i="11"/>
  <c r="J46" i="11"/>
  <c r="I46" i="11"/>
  <c r="H47" i="11"/>
  <c r="L45" i="11"/>
  <c r="L46" i="11"/>
  <c r="J47" i="11"/>
  <c r="H48" i="11"/>
  <c r="I47" i="11"/>
  <c r="H49" i="11"/>
  <c r="J48" i="11"/>
  <c r="I48" i="11"/>
  <c r="L47" i="11"/>
  <c r="I49" i="11"/>
  <c r="H50" i="11"/>
  <c r="J49" i="11"/>
  <c r="L48" i="11"/>
  <c r="J50" i="11"/>
  <c r="I50" i="11"/>
  <c r="H51" i="11"/>
  <c r="L49" i="11"/>
  <c r="L50" i="11"/>
  <c r="H52" i="11"/>
  <c r="J51" i="11"/>
  <c r="I51" i="11"/>
  <c r="H53" i="11"/>
  <c r="J52" i="11"/>
  <c r="I52" i="11"/>
  <c r="L51" i="11"/>
  <c r="H54" i="11"/>
  <c r="J53" i="11"/>
  <c r="I53" i="11"/>
  <c r="L52" i="11"/>
  <c r="H55" i="11"/>
  <c r="I54" i="11"/>
  <c r="J54" i="11"/>
  <c r="L53" i="11"/>
  <c r="I55" i="11"/>
  <c r="H56" i="11"/>
  <c r="J55" i="11"/>
  <c r="L54" i="11"/>
  <c r="L55" i="11"/>
  <c r="I56" i="11"/>
  <c r="H57" i="11"/>
  <c r="J56" i="11"/>
  <c r="L56" i="11"/>
  <c r="I57" i="11"/>
  <c r="H58" i="11"/>
  <c r="J57" i="11"/>
  <c r="L57" i="11"/>
  <c r="I58" i="11"/>
  <c r="H59" i="11"/>
  <c r="J58" i="11"/>
  <c r="L58" i="11"/>
  <c r="I59" i="11"/>
  <c r="H60" i="11"/>
  <c r="J59" i="11"/>
  <c r="L59" i="11"/>
  <c r="I60" i="11"/>
  <c r="H61" i="11"/>
  <c r="J60" i="11"/>
  <c r="L60" i="11"/>
  <c r="I61" i="11"/>
  <c r="H62" i="11"/>
  <c r="J61" i="11"/>
  <c r="L61" i="11"/>
  <c r="I62" i="11"/>
  <c r="H63" i="11"/>
  <c r="J62" i="11"/>
  <c r="L62" i="11"/>
  <c r="I63" i="11"/>
  <c r="H64" i="11"/>
  <c r="J63" i="11"/>
  <c r="L63" i="11"/>
  <c r="I64" i="11"/>
  <c r="H65" i="11"/>
  <c r="J64" i="11"/>
  <c r="L64" i="11"/>
  <c r="I65" i="11"/>
  <c r="H66" i="11"/>
  <c r="J65" i="11"/>
  <c r="L65" i="11"/>
  <c r="I66" i="11"/>
  <c r="H67" i="11"/>
  <c r="J66" i="11"/>
  <c r="L66" i="11"/>
  <c r="I67" i="11"/>
  <c r="H68" i="11"/>
  <c r="J67" i="11"/>
  <c r="L67" i="11"/>
  <c r="I68" i="11"/>
  <c r="H69" i="11"/>
  <c r="J68" i="11"/>
  <c r="L68" i="11"/>
  <c r="I69" i="11"/>
  <c r="H70" i="11"/>
  <c r="J69" i="11"/>
  <c r="L69" i="11"/>
  <c r="I70" i="11"/>
  <c r="H71" i="11"/>
  <c r="J70" i="11"/>
  <c r="L70" i="11"/>
  <c r="I71" i="11"/>
  <c r="J71" i="11"/>
  <c r="H72" i="11"/>
  <c r="L71" i="11"/>
  <c r="J72" i="11"/>
  <c r="I72" i="11"/>
  <c r="H73" i="11"/>
  <c r="L72" i="11"/>
  <c r="J73" i="11"/>
  <c r="I73" i="11"/>
  <c r="H74" i="11"/>
  <c r="J74" i="11"/>
  <c r="I74" i="11"/>
  <c r="H75" i="11"/>
  <c r="L73" i="11"/>
  <c r="L74" i="11"/>
  <c r="J75" i="11"/>
  <c r="H76" i="11"/>
  <c r="I75" i="11"/>
  <c r="H77" i="11"/>
  <c r="J76" i="11"/>
  <c r="I76" i="11"/>
  <c r="L75" i="11"/>
  <c r="H78" i="11"/>
  <c r="J77" i="11"/>
  <c r="I77" i="11"/>
  <c r="L76" i="11"/>
  <c r="H79" i="11"/>
  <c r="J78" i="11"/>
  <c r="I78" i="11"/>
  <c r="L77" i="11"/>
  <c r="H80" i="11"/>
  <c r="J79" i="11"/>
  <c r="I79" i="11"/>
  <c r="L78" i="11"/>
  <c r="H81" i="11"/>
  <c r="J80" i="11"/>
  <c r="I80" i="11"/>
  <c r="L79" i="11"/>
  <c r="H82" i="11"/>
  <c r="J81" i="11"/>
  <c r="I81" i="11"/>
  <c r="L80" i="11"/>
  <c r="J82" i="11"/>
  <c r="I82" i="11"/>
  <c r="H83" i="11"/>
  <c r="L81" i="11"/>
  <c r="I83" i="11"/>
  <c r="J83" i="11"/>
  <c r="H84" i="11"/>
  <c r="L82" i="11"/>
  <c r="I84" i="11"/>
  <c r="H85" i="11"/>
  <c r="J84" i="11"/>
  <c r="L83" i="11"/>
  <c r="L84" i="11"/>
  <c r="I85" i="11"/>
  <c r="H86" i="11"/>
  <c r="J85" i="11"/>
  <c r="L85" i="11"/>
  <c r="I86" i="11"/>
  <c r="J86" i="11"/>
  <c r="H87" i="11"/>
  <c r="L86" i="11"/>
  <c r="I87" i="11"/>
  <c r="J87" i="11"/>
  <c r="L87" i="11"/>
  <c r="H88" i="11"/>
  <c r="I88" i="11"/>
  <c r="J88" i="11"/>
  <c r="H89" i="11"/>
  <c r="L88" i="11"/>
  <c r="I89" i="11"/>
  <c r="J89" i="11"/>
  <c r="L89" i="11"/>
  <c r="H90" i="11"/>
  <c r="I90" i="11"/>
  <c r="J90" i="11"/>
  <c r="H91" i="11"/>
  <c r="L90" i="11"/>
  <c r="I91" i="11"/>
  <c r="H92" i="11"/>
  <c r="J91" i="11"/>
  <c r="L91" i="11"/>
  <c r="J92" i="11"/>
  <c r="H93" i="11"/>
  <c r="I92" i="11"/>
  <c r="L92" i="11"/>
  <c r="J93" i="11"/>
  <c r="I93" i="11"/>
  <c r="H94" i="11"/>
  <c r="L93" i="11"/>
  <c r="J94" i="11"/>
  <c r="I94" i="11"/>
  <c r="H95" i="11"/>
  <c r="J95" i="11"/>
  <c r="I95" i="11"/>
  <c r="H96" i="11"/>
  <c r="L94" i="11"/>
  <c r="H97" i="11"/>
  <c r="J96" i="11"/>
  <c r="I96" i="11"/>
  <c r="L95" i="11"/>
  <c r="L96" i="11"/>
  <c r="H98" i="11"/>
  <c r="J97" i="11"/>
  <c r="I97" i="11"/>
  <c r="H99" i="11"/>
  <c r="I98" i="11"/>
  <c r="J98" i="11"/>
  <c r="L97" i="11"/>
  <c r="H100" i="11"/>
  <c r="J99" i="11"/>
  <c r="I99" i="11"/>
  <c r="L98" i="11"/>
  <c r="I100" i="11"/>
  <c r="J100" i="11"/>
  <c r="H101" i="11"/>
  <c r="L99" i="11"/>
  <c r="J101" i="11"/>
  <c r="I101" i="11"/>
  <c r="H102" i="11"/>
  <c r="L100" i="11"/>
  <c r="L101" i="11"/>
  <c r="J102" i="11"/>
  <c r="H103" i="11"/>
  <c r="I102" i="11"/>
  <c r="H104" i="11"/>
  <c r="J103" i="11"/>
  <c r="I103" i="11"/>
  <c r="L102" i="11"/>
  <c r="H105" i="11"/>
  <c r="J104" i="11"/>
  <c r="I104" i="11"/>
  <c r="L103" i="11"/>
  <c r="H106" i="11"/>
  <c r="I105" i="11"/>
  <c r="J105" i="11"/>
  <c r="L104" i="11"/>
  <c r="H107" i="11"/>
  <c r="J106" i="11"/>
  <c r="I106" i="11"/>
  <c r="L105" i="11"/>
  <c r="J107" i="11"/>
  <c r="I107" i="11"/>
  <c r="H108" i="11"/>
  <c r="L106" i="11"/>
  <c r="I108" i="11"/>
  <c r="H109" i="11"/>
  <c r="J108" i="11"/>
  <c r="L107" i="11"/>
  <c r="L108" i="11"/>
  <c r="I109" i="11"/>
  <c r="H110" i="11"/>
  <c r="J109" i="11"/>
  <c r="L109" i="11"/>
  <c r="I110" i="11"/>
  <c r="J110" i="11"/>
  <c r="H111" i="11"/>
  <c r="L110" i="11"/>
  <c r="I111" i="11"/>
  <c r="J111" i="11"/>
  <c r="H112" i="11"/>
  <c r="L111" i="11"/>
  <c r="I112" i="11"/>
  <c r="J112" i="11"/>
  <c r="H113" i="11"/>
  <c r="L112" i="11"/>
  <c r="I113" i="11"/>
  <c r="J113" i="11"/>
  <c r="H114" i="11"/>
  <c r="L113" i="11"/>
  <c r="I114" i="11"/>
  <c r="J114" i="11"/>
  <c r="H115" i="11"/>
  <c r="L114" i="11"/>
  <c r="I115" i="11"/>
  <c r="J115" i="11"/>
  <c r="H116" i="11"/>
  <c r="L115" i="11"/>
  <c r="I116" i="11"/>
  <c r="H117" i="11"/>
  <c r="J116" i="11"/>
  <c r="L116" i="11"/>
  <c r="I117" i="11"/>
  <c r="H118" i="11"/>
  <c r="J117" i="11"/>
  <c r="L117" i="11"/>
  <c r="J118" i="11"/>
  <c r="H119" i="11"/>
  <c r="I118" i="11"/>
  <c r="L118" i="11"/>
  <c r="J119" i="11"/>
  <c r="I119" i="11"/>
  <c r="H120" i="11"/>
  <c r="L119" i="11"/>
  <c r="J120" i="11"/>
  <c r="I120" i="11"/>
  <c r="H121" i="11"/>
  <c r="J121" i="11"/>
  <c r="I121" i="11"/>
  <c r="H122" i="11"/>
  <c r="L120" i="11"/>
  <c r="L121" i="11"/>
  <c r="J122" i="11"/>
  <c r="H123" i="11"/>
  <c r="I122" i="11"/>
  <c r="H124" i="11"/>
  <c r="J123" i="11"/>
  <c r="I123" i="11"/>
  <c r="L122" i="11"/>
  <c r="H125" i="11"/>
  <c r="J124" i="11"/>
  <c r="I124" i="11"/>
  <c r="L123" i="11"/>
  <c r="I125" i="11"/>
  <c r="J125" i="11"/>
  <c r="H126" i="11"/>
  <c r="L124" i="11"/>
  <c r="J126" i="11"/>
  <c r="I126" i="11"/>
  <c r="H127" i="11"/>
  <c r="L125" i="11"/>
  <c r="L126" i="11"/>
  <c r="J127" i="11"/>
  <c r="H128" i="11"/>
  <c r="I127" i="11"/>
  <c r="J128" i="11"/>
  <c r="H129" i="11"/>
  <c r="I128" i="11"/>
  <c r="L127" i="11"/>
  <c r="J129" i="11"/>
  <c r="H130" i="11"/>
  <c r="I129" i="11"/>
  <c r="L128" i="11"/>
  <c r="H131" i="11"/>
  <c r="J130" i="11"/>
  <c r="I130" i="11"/>
  <c r="L129" i="11"/>
  <c r="I131" i="11"/>
  <c r="H132" i="11"/>
  <c r="J131" i="11"/>
  <c r="L130" i="11"/>
  <c r="I132" i="11"/>
  <c r="J132" i="11"/>
  <c r="L131" i="11"/>
  <c r="L132" i="11"/>
  <c r="D8" i="14"/>
  <c r="E3" i="14"/>
  <c r="D22" i="14"/>
  <c r="D7" i="14"/>
  <c r="D15" i="14"/>
  <c r="D6" i="14"/>
  <c r="D12" i="14"/>
  <c r="D20" i="14"/>
  <c r="D16" i="14"/>
  <c r="E23" i="14"/>
  <c r="E22" i="14"/>
  <c r="E18" i="14"/>
  <c r="E17" i="14"/>
  <c r="E24" i="14"/>
  <c r="E14" i="14"/>
  <c r="E11" i="14"/>
  <c r="D11" i="14"/>
</calcChain>
</file>

<file path=xl/sharedStrings.xml><?xml version="1.0" encoding="utf-8"?>
<sst xmlns="http://schemas.openxmlformats.org/spreadsheetml/2006/main" count="19" uniqueCount="14">
  <si>
    <t>метраж</t>
  </si>
  <si>
    <t>Длина сегмента</t>
  </si>
  <si>
    <t>Угол градусы</t>
  </si>
  <si>
    <t>Пикетаж</t>
  </si>
  <si>
    <t>Длина прямолинейного участка, м</t>
  </si>
  <si>
    <t>угол</t>
  </si>
  <si>
    <t>суммирование метров</t>
  </si>
  <si>
    <t>Угол поворота, ˚</t>
  </si>
  <si>
    <t xml:space="preserve"> - равноценные столбцы</t>
  </si>
  <si>
    <t xml:space="preserve"> - обязательные ячейки</t>
  </si>
  <si>
    <t>Угол</t>
  </si>
  <si>
    <t xml:space="preserve"> - ячейки с формулами (обязательны для копирования без изменений)</t>
  </si>
  <si>
    <t>№ п/п</t>
  </si>
  <si>
    <t xml:space="preserve">Cуммировать диапазон B23:(в данном случае до B15), если D22 и выше равны 0 (в данном случае до D15).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</si>
</sst>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7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3">
    <xf numFmtId="0" fontId="0" fillId="0" borderId="0" xfId="0"/>
    <xf numFmtId="0" fontId="0" fillId="24" borderId="0" xfId="0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/>
    <xf numFmtId="1" fontId="0" fillId="0" borderId="10" xfId="0" applyNumberFormat="1" applyBorder="1" applyAlignment="1">
      <alignment horizontal="center" vertical="center"/>
    </xf>
    <xf numFmtId="1" fontId="19" fillId="0" borderId="0" xfId="0" applyNumberFormat="1" applyFont="1"/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center"/>
    </xf>
    <xf numFmtId="1" fontId="0" fillId="24" borderId="0" xfId="0" applyNumberFormat="1" applyFill="1"/>
    <xf numFmtId="0" fontId="0" fillId="24" borderId="10" xfId="0" applyFont="1" applyFill="1" applyBorder="1"/>
    <xf numFmtId="0" fontId="0" fillId="24" borderId="10" xfId="0" applyFont="1" applyFill="1" applyBorder="1" applyAlignment="1">
      <alignment horizontal="center" vertical="center"/>
    </xf>
    <xf numFmtId="1" fontId="0" fillId="24" borderId="10" xfId="0" applyNumberFormat="1" applyFont="1" applyFill="1" applyBorder="1" applyAlignment="1">
      <alignment horizontal="center" vertical="center"/>
    </xf>
    <xf numFmtId="1" fontId="19" fillId="24" borderId="0" xfId="0" applyNumberFormat="1" applyFont="1" applyFill="1"/>
    <xf numFmtId="0" fontId="0" fillId="25" borderId="10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19" fillId="24" borderId="0" xfId="0" applyFont="1" applyFill="1"/>
    <xf numFmtId="0" fontId="0" fillId="27" borderId="0" xfId="0" applyFill="1" applyAlignment="1">
      <alignment horizontal="right" wrapText="1"/>
    </xf>
    <xf numFmtId="0" fontId="0" fillId="25" borderId="10" xfId="0" applyFill="1" applyBorder="1"/>
    <xf numFmtId="0" fontId="0" fillId="24" borderId="10" xfId="0" applyFill="1" applyBorder="1"/>
    <xf numFmtId="0" fontId="0" fillId="27" borderId="10" xfId="0" applyFill="1" applyBorder="1"/>
    <xf numFmtId="0" fontId="0" fillId="0" borderId="0" xfId="0" applyAlignment="1">
      <alignment horizontal="center"/>
    </xf>
    <xf numFmtId="2" fontId="20" fillId="0" borderId="0" xfId="0" applyNumberFormat="1" applyFont="1" applyAlignment="1">
      <alignment horizontal="center" vertical="center"/>
    </xf>
    <xf numFmtId="1" fontId="21" fillId="0" borderId="0" xfId="0" applyNumberFormat="1" applyFont="1" applyFill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31" sqref="E31"/>
    </sheetView>
  </sheetViews>
  <sheetFormatPr defaultRowHeight="15" x14ac:dyDescent="0.25"/>
  <cols>
    <col min="1" max="1" width="9.140625" style="29"/>
    <col min="2" max="2" width="15.7109375" bestFit="1" customWidth="1"/>
    <col min="3" max="3" width="12.85546875" bestFit="1" customWidth="1"/>
    <col min="4" max="4" width="9.7109375" customWidth="1"/>
    <col min="5" max="5" width="12.42578125" customWidth="1"/>
    <col min="6" max="6" width="14.42578125" customWidth="1"/>
    <col min="10" max="10" width="11.5703125" bestFit="1" customWidth="1"/>
    <col min="14" max="14" width="19.7109375" bestFit="1" customWidth="1"/>
    <col min="15" max="15" width="23.42578125" bestFit="1" customWidth="1"/>
    <col min="16" max="16" width="11.28515625" bestFit="1" customWidth="1"/>
  </cols>
  <sheetData>
    <row r="1" spans="1:7" s="8" customFormat="1" ht="36.75" customHeight="1" x14ac:dyDescent="0.25">
      <c r="A1" s="4" t="s">
        <v>12</v>
      </c>
      <c r="B1" s="4" t="s">
        <v>1</v>
      </c>
      <c r="C1" s="4" t="s">
        <v>2</v>
      </c>
      <c r="D1" s="4" t="s">
        <v>10</v>
      </c>
      <c r="E1" s="4" t="s">
        <v>0</v>
      </c>
    </row>
    <row r="2" spans="1:7" x14ac:dyDescent="0.25">
      <c r="A2" s="29">
        <v>1</v>
      </c>
      <c r="B2">
        <v>35.615684999999999</v>
      </c>
      <c r="C2">
        <v>302.51209999999998</v>
      </c>
      <c r="D2" s="31">
        <f>IF(C3="", "", IF(IMABS(C3-C2)&gt;180, 360-IMABS(IF((C3-C2)&gt;=2.5,(C3-C2),IF((C3-C2)&lt;=-2.5,(C3-C2),0))), IMABS(IF((C3-C2)&gt;=2.5,(C3-C2),IF((C3-C2)&lt;=-2.5,(C3-C2),0)))))</f>
        <v>0</v>
      </c>
      <c r="E2" s="7">
        <f t="shared" ref="E2:E25" si="0">B2</f>
        <v>35.615684999999999</v>
      </c>
    </row>
    <row r="3" spans="1:7" x14ac:dyDescent="0.25">
      <c r="A3" s="29">
        <v>2</v>
      </c>
      <c r="B3">
        <v>196.87168399999999</v>
      </c>
      <c r="C3">
        <v>301.82510000000002</v>
      </c>
      <c r="D3" s="31">
        <f t="shared" ref="D2:D25" si="1">IF(C4="", "", IF(IMABS(C4-C3)&gt;180, 360-IMABS(IF((C4-C3)&gt;=2.5,(C4-C3),IF((C4-C3)&lt;=-2.5,(C4-C3),0))), IMABS(IF((C4-C3)&gt;=2.5,(C4-C3),IF((C4-C3)&lt;=-2.5,(C4-C3),0)))))</f>
        <v>2.70799999999997</v>
      </c>
      <c r="E3" s="30">
        <f>SUM(B2:B3)</f>
        <v>232.487369</v>
      </c>
    </row>
    <row r="4" spans="1:7" x14ac:dyDescent="0.25">
      <c r="A4" s="29">
        <v>3</v>
      </c>
      <c r="B4">
        <v>120.61873799999999</v>
      </c>
      <c r="C4">
        <v>304.53309999999999</v>
      </c>
      <c r="D4" s="31">
        <f t="shared" si="1"/>
        <v>5.9026000000000067</v>
      </c>
      <c r="E4" s="7">
        <f t="shared" si="0"/>
        <v>120.61873799999999</v>
      </c>
      <c r="G4" s="5"/>
    </row>
    <row r="5" spans="1:7" x14ac:dyDescent="0.25">
      <c r="A5" s="29">
        <v>4</v>
      </c>
      <c r="B5">
        <v>55.462617000000002</v>
      </c>
      <c r="C5">
        <v>298.63049999999998</v>
      </c>
      <c r="D5" s="31">
        <f t="shared" si="1"/>
        <v>2.9605999999999995</v>
      </c>
      <c r="E5" s="7">
        <f t="shared" si="0"/>
        <v>55.462617000000002</v>
      </c>
    </row>
    <row r="6" spans="1:7" x14ac:dyDescent="0.25">
      <c r="A6" s="29">
        <v>5</v>
      </c>
      <c r="B6">
        <v>102.794175</v>
      </c>
      <c r="C6">
        <v>301.59109999999998</v>
      </c>
      <c r="D6" s="31">
        <f t="shared" si="1"/>
        <v>7.8740999999999985</v>
      </c>
      <c r="E6" s="7">
        <f t="shared" si="0"/>
        <v>102.794175</v>
      </c>
    </row>
    <row r="7" spans="1:7" x14ac:dyDescent="0.25">
      <c r="A7" s="29">
        <v>6</v>
      </c>
      <c r="B7">
        <v>18.407896000000001</v>
      </c>
      <c r="C7">
        <v>293.71699999999998</v>
      </c>
      <c r="D7" s="31">
        <f t="shared" si="1"/>
        <v>7.2382000000000062</v>
      </c>
      <c r="E7" s="7">
        <f t="shared" si="0"/>
        <v>18.407896000000001</v>
      </c>
    </row>
    <row r="8" spans="1:7" x14ac:dyDescent="0.25">
      <c r="A8" s="29">
        <v>7</v>
      </c>
      <c r="B8">
        <v>89.125466000000003</v>
      </c>
      <c r="C8">
        <v>300.95519999999999</v>
      </c>
      <c r="D8" s="31">
        <f t="shared" si="1"/>
        <v>0</v>
      </c>
      <c r="E8" s="7">
        <f t="shared" si="0"/>
        <v>89.125466000000003</v>
      </c>
    </row>
    <row r="9" spans="1:7" x14ac:dyDescent="0.25">
      <c r="A9" s="29">
        <v>8</v>
      </c>
      <c r="B9">
        <v>37.050558000000002</v>
      </c>
      <c r="C9">
        <v>303.1721</v>
      </c>
      <c r="D9" s="31">
        <f t="shared" si="1"/>
        <v>5.1229000000000156</v>
      </c>
      <c r="E9" s="30">
        <f>SUM(B8:B9)</f>
        <v>126.17602400000001</v>
      </c>
    </row>
    <row r="10" spans="1:7" x14ac:dyDescent="0.25">
      <c r="A10" s="29">
        <v>9</v>
      </c>
      <c r="B10">
        <v>96.940878999999995</v>
      </c>
      <c r="C10">
        <v>298.04919999999998</v>
      </c>
      <c r="D10" s="31">
        <f t="shared" si="1"/>
        <v>0</v>
      </c>
      <c r="E10" s="7">
        <f t="shared" si="0"/>
        <v>96.940878999999995</v>
      </c>
    </row>
    <row r="11" spans="1:7" x14ac:dyDescent="0.25">
      <c r="A11" s="29">
        <v>10</v>
      </c>
      <c r="B11">
        <v>72.941378</v>
      </c>
      <c r="C11">
        <v>298.26429999999999</v>
      </c>
      <c r="D11" s="31">
        <f t="shared" si="1"/>
        <v>0</v>
      </c>
      <c r="E11" s="7">
        <f t="shared" si="0"/>
        <v>72.941378</v>
      </c>
    </row>
    <row r="12" spans="1:7" x14ac:dyDescent="0.25">
      <c r="A12" s="29">
        <v>11</v>
      </c>
      <c r="B12">
        <v>62.350386999999998</v>
      </c>
      <c r="C12">
        <v>297.48140000000001</v>
      </c>
      <c r="D12" s="31">
        <f t="shared" si="1"/>
        <v>0</v>
      </c>
      <c r="E12" s="7">
        <f t="shared" si="0"/>
        <v>62.350386999999998</v>
      </c>
    </row>
    <row r="13" spans="1:7" x14ac:dyDescent="0.25">
      <c r="A13" s="29">
        <v>12</v>
      </c>
      <c r="B13">
        <v>155.09288799999999</v>
      </c>
      <c r="C13">
        <v>298.346</v>
      </c>
      <c r="D13" s="31">
        <f t="shared" si="1"/>
        <v>0</v>
      </c>
      <c r="E13" s="7">
        <f t="shared" si="0"/>
        <v>155.09288799999999</v>
      </c>
    </row>
    <row r="14" spans="1:7" x14ac:dyDescent="0.25">
      <c r="A14" s="29">
        <v>13</v>
      </c>
      <c r="B14">
        <v>57.083855999999997</v>
      </c>
      <c r="C14">
        <v>299.51519999999999</v>
      </c>
      <c r="D14" s="31">
        <f t="shared" si="1"/>
        <v>3.1648000000000138</v>
      </c>
      <c r="E14" s="30">
        <f>SUM(B10:B14)</f>
        <v>444.40938799999992</v>
      </c>
    </row>
    <row r="15" spans="1:7" x14ac:dyDescent="0.25">
      <c r="A15" s="29">
        <v>14</v>
      </c>
      <c r="B15">
        <v>50.178963000000003</v>
      </c>
      <c r="C15">
        <v>296.35039999999998</v>
      </c>
      <c r="D15" s="31">
        <f t="shared" si="1"/>
        <v>0</v>
      </c>
      <c r="E15" s="7">
        <f t="shared" si="0"/>
        <v>50.178963000000003</v>
      </c>
    </row>
    <row r="16" spans="1:7" x14ac:dyDescent="0.25">
      <c r="A16" s="29">
        <v>15</v>
      </c>
      <c r="B16">
        <v>106.678332</v>
      </c>
      <c r="C16">
        <v>296.45170000000002</v>
      </c>
      <c r="D16" s="31">
        <f t="shared" si="1"/>
        <v>0</v>
      </c>
      <c r="E16" s="7">
        <f t="shared" si="0"/>
        <v>106.678332</v>
      </c>
    </row>
    <row r="17" spans="1:6" x14ac:dyDescent="0.25">
      <c r="A17" s="29">
        <v>16</v>
      </c>
      <c r="B17">
        <v>68.720167000000004</v>
      </c>
      <c r="C17">
        <v>298.1909</v>
      </c>
      <c r="D17" s="31">
        <f t="shared" si="1"/>
        <v>0</v>
      </c>
      <c r="E17" s="7">
        <f t="shared" si="0"/>
        <v>68.720167000000004</v>
      </c>
    </row>
    <row r="18" spans="1:6" x14ac:dyDescent="0.25">
      <c r="A18" s="29">
        <v>17</v>
      </c>
      <c r="B18">
        <v>33.777622000000001</v>
      </c>
      <c r="C18">
        <v>298.87220000000002</v>
      </c>
      <c r="D18" s="31">
        <f t="shared" si="1"/>
        <v>0</v>
      </c>
      <c r="E18" s="7">
        <f t="shared" si="0"/>
        <v>33.777622000000001</v>
      </c>
    </row>
    <row r="19" spans="1:6" x14ac:dyDescent="0.25">
      <c r="A19" s="29">
        <v>18</v>
      </c>
      <c r="B19">
        <v>115.278702</v>
      </c>
      <c r="C19">
        <v>298.05650000000003</v>
      </c>
      <c r="D19" s="31">
        <f t="shared" si="1"/>
        <v>0</v>
      </c>
      <c r="E19" s="7">
        <f t="shared" si="0"/>
        <v>115.278702</v>
      </c>
    </row>
    <row r="20" spans="1:6" x14ac:dyDescent="0.25">
      <c r="A20" s="29">
        <v>19</v>
      </c>
      <c r="B20">
        <v>61.831561999999998</v>
      </c>
      <c r="C20">
        <v>296.88029999999998</v>
      </c>
      <c r="D20" s="31">
        <f t="shared" si="1"/>
        <v>0</v>
      </c>
      <c r="E20" s="7">
        <f t="shared" si="0"/>
        <v>61.831561999999998</v>
      </c>
    </row>
    <row r="21" spans="1:6" x14ac:dyDescent="0.25">
      <c r="A21" s="29">
        <v>20</v>
      </c>
      <c r="B21">
        <v>63.619453</v>
      </c>
      <c r="C21">
        <v>296.49560000000002</v>
      </c>
      <c r="D21" s="31">
        <f t="shared" si="1"/>
        <v>0</v>
      </c>
      <c r="E21" s="7">
        <f t="shared" si="0"/>
        <v>63.619453</v>
      </c>
    </row>
    <row r="22" spans="1:6" x14ac:dyDescent="0.25">
      <c r="A22" s="29">
        <v>21</v>
      </c>
      <c r="B22">
        <v>141.89411200000001</v>
      </c>
      <c r="C22">
        <v>297.69099999999997</v>
      </c>
      <c r="D22" s="31">
        <f t="shared" si="1"/>
        <v>0</v>
      </c>
      <c r="E22" s="7">
        <f t="shared" si="0"/>
        <v>141.89411200000001</v>
      </c>
    </row>
    <row r="23" spans="1:6" x14ac:dyDescent="0.25">
      <c r="A23" s="29">
        <v>22</v>
      </c>
      <c r="B23">
        <v>129.909502</v>
      </c>
      <c r="C23">
        <v>296.1671</v>
      </c>
      <c r="D23" s="31">
        <f t="shared" si="1"/>
        <v>5.9261000000000195</v>
      </c>
      <c r="E23" s="30">
        <f>SUM(B15:B23)</f>
        <v>771.88841500000001</v>
      </c>
      <c r="F23" t="s">
        <v>13</v>
      </c>
    </row>
    <row r="24" spans="1:6" x14ac:dyDescent="0.25">
      <c r="A24" s="29">
        <v>23</v>
      </c>
      <c r="B24">
        <v>32.524141</v>
      </c>
      <c r="C24">
        <v>302.09320000000002</v>
      </c>
      <c r="D24" s="31">
        <f t="shared" si="1"/>
        <v>87.051599999999951</v>
      </c>
      <c r="E24" s="7">
        <f t="shared" si="0"/>
        <v>32.524141</v>
      </c>
    </row>
    <row r="25" spans="1:6" x14ac:dyDescent="0.25">
      <c r="A25" s="29">
        <v>24</v>
      </c>
      <c r="B25">
        <v>19.129023</v>
      </c>
      <c r="C25">
        <v>29.1448</v>
      </c>
      <c r="D25" s="31" t="str">
        <f t="shared" si="1"/>
        <v/>
      </c>
      <c r="E25" s="7">
        <f t="shared" si="0"/>
        <v>19.129023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8"/>
  <sheetViews>
    <sheetView topLeftCell="F1" workbookViewId="0">
      <pane ySplit="1" topLeftCell="A120" activePane="bottomLeft" state="frozen"/>
      <selection pane="bottomLeft" activeCell="N2" sqref="L2:N2"/>
    </sheetView>
  </sheetViews>
  <sheetFormatPr defaultRowHeight="15" x14ac:dyDescent="0.25"/>
  <cols>
    <col min="1" max="1" width="15.7109375" bestFit="1" customWidth="1"/>
    <col min="2" max="2" width="12.85546875" bestFit="1" customWidth="1"/>
    <col min="4" max="4" width="10" customWidth="1"/>
    <col min="5" max="5" width="9.5703125" bestFit="1" customWidth="1"/>
    <col min="8" max="8" width="14.28515625" customWidth="1"/>
    <col min="12" max="12" width="20.5703125" customWidth="1"/>
    <col min="13" max="13" width="23.7109375" style="4" customWidth="1"/>
    <col min="14" max="14" width="16" style="4" customWidth="1"/>
  </cols>
  <sheetData>
    <row r="1" spans="1:22" s="8" customFormat="1" ht="36.75" customHeight="1" x14ac:dyDescent="0.25">
      <c r="A1" s="23" t="s">
        <v>1</v>
      </c>
      <c r="B1" s="23" t="s">
        <v>2</v>
      </c>
      <c r="C1" s="22" t="s">
        <v>10</v>
      </c>
      <c r="D1" s="22" t="s">
        <v>0</v>
      </c>
      <c r="F1" s="22" t="s">
        <v>5</v>
      </c>
      <c r="G1" s="22" t="s">
        <v>0</v>
      </c>
      <c r="H1" s="23" t="s">
        <v>6</v>
      </c>
      <c r="I1" s="25">
        <v>0</v>
      </c>
      <c r="J1" s="25">
        <v>0</v>
      </c>
      <c r="L1" s="23" t="s">
        <v>3</v>
      </c>
      <c r="M1" s="23" t="s">
        <v>4</v>
      </c>
      <c r="N1" s="23" t="s">
        <v>7</v>
      </c>
    </row>
    <row r="2" spans="1:22" x14ac:dyDescent="0.25">
      <c r="A2">
        <v>14.376167000000001</v>
      </c>
      <c r="B2">
        <v>72.340400000000002</v>
      </c>
      <c r="C2" s="16">
        <f>IMABS(IF((B3-B2)&gt;3,(B3-B2),IF((B3-B2)&lt;3,(B3-B2),0)))</f>
        <v>18.274000000000001</v>
      </c>
      <c r="D2" s="7">
        <f>A2</f>
        <v>14.376167000000001</v>
      </c>
      <c r="F2" s="3">
        <v>88.524200000000008</v>
      </c>
      <c r="G2" s="6">
        <v>41.057872000000003</v>
      </c>
      <c r="H2" s="17">
        <f>G2</f>
        <v>41.057872000000003</v>
      </c>
      <c r="I2" s="1">
        <f>TRUNC(H2/100,0)</f>
        <v>0</v>
      </c>
      <c r="J2" s="17">
        <f>(MOD(H2/100,(IF(H2&lt;0,-1,1))))*100</f>
        <v>41.057872000000003</v>
      </c>
      <c r="K2" s="5"/>
      <c r="L2" s="18" t="str">
        <f>CONCATENATE("ПК",I1,"+",ROUND(J1,0)," - ПК",I2,"+",ROUND(J2,0))</f>
        <v>ПК0+0 - ПК0+41</v>
      </c>
      <c r="M2" s="19">
        <f>ROUND(G2,0)</f>
        <v>41</v>
      </c>
      <c r="N2" s="20">
        <f>IF(F2&gt;100,360-F2,F2)</f>
        <v>88.524200000000008</v>
      </c>
      <c r="P2" s="26"/>
      <c r="Q2" t="s">
        <v>8</v>
      </c>
    </row>
    <row r="3" spans="1:22" x14ac:dyDescent="0.25">
      <c r="A3">
        <v>45.149597999999997</v>
      </c>
      <c r="B3">
        <v>90.614400000000003</v>
      </c>
      <c r="C3" s="15">
        <f t="shared" ref="C3:C66" si="0">IMABS(IF((B4-B3)&gt;8,(B4-B3),IF((B4-B3)&lt;-8,(B4-B3),0)))</f>
        <v>0</v>
      </c>
      <c r="D3" s="7">
        <f>SUM(A3:A7)</f>
        <v>331.32869399999998</v>
      </c>
      <c r="E3" s="2"/>
      <c r="F3" s="3">
        <v>88.615800000000007</v>
      </c>
      <c r="G3" s="6">
        <v>478.99527799999998</v>
      </c>
      <c r="H3" s="21">
        <f>H2+G3</f>
        <v>520.05314999999996</v>
      </c>
      <c r="I3" s="24">
        <f>TRUNC(H3/100,0)</f>
        <v>5</v>
      </c>
      <c r="J3" s="21">
        <f>(MOD(H3/100,(IF(H3&lt;0,-1,1))))*100</f>
        <v>20.053149999999942</v>
      </c>
      <c r="K3" s="9"/>
      <c r="L3" s="12" t="str">
        <f>CONCATENATE("ПК",I2,"+",ROUND(J2,0)," - ПК",I3,"+",ROUND(J3,0))</f>
        <v>ПК0+41 - ПК5+20</v>
      </c>
      <c r="M3" s="13">
        <f>ROUND(G3,0)</f>
        <v>479</v>
      </c>
      <c r="N3" s="14">
        <f t="shared" ref="N3:N66" si="1">IF(F3&gt;100,360-F3,F3)</f>
        <v>88.615800000000007</v>
      </c>
      <c r="P3" s="27"/>
      <c r="Q3" s="32" t="s">
        <v>11</v>
      </c>
      <c r="R3" s="32"/>
      <c r="S3" s="32"/>
      <c r="T3" s="32"/>
      <c r="U3" s="32"/>
      <c r="V3" s="32"/>
    </row>
    <row r="4" spans="1:22" x14ac:dyDescent="0.25">
      <c r="A4">
        <v>59.375677000000003</v>
      </c>
      <c r="B4">
        <v>90.8446</v>
      </c>
      <c r="C4" s="15">
        <f t="shared" si="0"/>
        <v>43.811399999999999</v>
      </c>
      <c r="F4" s="3">
        <v>78.713499999999996</v>
      </c>
      <c r="G4" s="6">
        <v>46.362912999999999</v>
      </c>
      <c r="H4" s="11">
        <f t="shared" ref="H4:H67" si="2">H3+G4</f>
        <v>566.41606300000001</v>
      </c>
      <c r="I4" s="9">
        <f t="shared" ref="I4:I67" si="3">TRUNC(H4/100,0)</f>
        <v>5</v>
      </c>
      <c r="J4" s="11">
        <f t="shared" ref="J4:J67" si="4">(MOD(H4/100,(IF(H4&lt;0,-1,1))))*100</f>
        <v>66.416063000000051</v>
      </c>
      <c r="K4" s="9"/>
      <c r="L4" s="12" t="str">
        <f t="shared" ref="L4:L67" si="5">CONCATENATE("ПК",I3,"+",ROUND(J3,0)," - ПК",I4,"+",ROUND(J4,0))</f>
        <v>ПК5+20 - ПК5+66</v>
      </c>
      <c r="M4" s="13">
        <f t="shared" ref="M4:M67" si="6">ROUND(G4,0)</f>
        <v>46</v>
      </c>
      <c r="N4" s="14">
        <f t="shared" si="1"/>
        <v>78.713499999999996</v>
      </c>
      <c r="Q4" s="32"/>
      <c r="R4" s="32"/>
      <c r="S4" s="32"/>
      <c r="T4" s="32"/>
      <c r="U4" s="32"/>
      <c r="V4" s="32"/>
    </row>
    <row r="5" spans="1:22" x14ac:dyDescent="0.25">
      <c r="A5">
        <v>81.885238000000001</v>
      </c>
      <c r="B5">
        <v>47.033200000000001</v>
      </c>
      <c r="C5" s="15">
        <f t="shared" si="0"/>
        <v>303.62629999999996</v>
      </c>
      <c r="F5" s="3">
        <v>41.263599999999997</v>
      </c>
      <c r="G5" s="6">
        <v>18.986651999999999</v>
      </c>
      <c r="H5" s="11">
        <f t="shared" si="2"/>
        <v>585.40271500000006</v>
      </c>
      <c r="I5" s="9">
        <f t="shared" si="3"/>
        <v>5</v>
      </c>
      <c r="J5" s="11">
        <f t="shared" si="4"/>
        <v>85.402715000000029</v>
      </c>
      <c r="K5" s="9"/>
      <c r="L5" s="12" t="str">
        <f t="shared" si="5"/>
        <v>ПК5+66 - ПК5+85</v>
      </c>
      <c r="M5" s="13">
        <f t="shared" si="6"/>
        <v>19</v>
      </c>
      <c r="N5" s="14">
        <f t="shared" si="1"/>
        <v>41.263599999999997</v>
      </c>
      <c r="P5" s="28"/>
      <c r="Q5" t="s">
        <v>9</v>
      </c>
    </row>
    <row r="6" spans="1:22" x14ac:dyDescent="0.25">
      <c r="A6">
        <v>116.894628</v>
      </c>
      <c r="B6">
        <v>350.65949999999998</v>
      </c>
      <c r="C6" s="15">
        <f t="shared" si="0"/>
        <v>0</v>
      </c>
      <c r="F6" s="3">
        <v>49.7988</v>
      </c>
      <c r="G6" s="6">
        <v>86.529236999999995</v>
      </c>
      <c r="H6" s="11">
        <f t="shared" si="2"/>
        <v>671.93195200000002</v>
      </c>
      <c r="I6" s="9">
        <f t="shared" si="3"/>
        <v>6</v>
      </c>
      <c r="J6" s="11">
        <f t="shared" si="4"/>
        <v>71.931951999999995</v>
      </c>
      <c r="K6" s="9"/>
      <c r="L6" s="12" t="str">
        <f t="shared" si="5"/>
        <v>ПК5+85 - ПК6+72</v>
      </c>
      <c r="M6" s="13">
        <f t="shared" si="6"/>
        <v>87</v>
      </c>
      <c r="N6" s="14">
        <f t="shared" si="1"/>
        <v>49.7988</v>
      </c>
    </row>
    <row r="7" spans="1:22" x14ac:dyDescent="0.25">
      <c r="A7">
        <v>28.023553</v>
      </c>
      <c r="B7">
        <v>357.84699999999998</v>
      </c>
      <c r="C7" s="15">
        <f t="shared" si="0"/>
        <v>46.551699999999983</v>
      </c>
      <c r="F7" s="3">
        <v>95.760800000000003</v>
      </c>
      <c r="G7" s="6">
        <v>131.42966699999999</v>
      </c>
      <c r="H7" s="11">
        <f t="shared" si="2"/>
        <v>803.36161900000002</v>
      </c>
      <c r="I7" s="9">
        <f t="shared" si="3"/>
        <v>8</v>
      </c>
      <c r="J7" s="11">
        <f t="shared" si="4"/>
        <v>3.3616190000000046</v>
      </c>
      <c r="K7" s="9"/>
      <c r="L7" s="12" t="str">
        <f t="shared" si="5"/>
        <v>ПК6+72 - ПК8+3</v>
      </c>
      <c r="M7" s="13">
        <f t="shared" si="6"/>
        <v>131</v>
      </c>
      <c r="N7" s="14">
        <f t="shared" si="1"/>
        <v>95.760800000000003</v>
      </c>
    </row>
    <row r="8" spans="1:22" x14ac:dyDescent="0.25">
      <c r="A8">
        <v>5.5897480000000002</v>
      </c>
      <c r="B8">
        <v>311.2953</v>
      </c>
      <c r="C8" s="15">
        <f t="shared" si="0"/>
        <v>46.259400000000028</v>
      </c>
      <c r="D8" s="7">
        <f>A8</f>
        <v>5.5897480000000002</v>
      </c>
      <c r="F8" s="3">
        <v>88.174400000000006</v>
      </c>
      <c r="G8" s="6">
        <v>786.13470200000006</v>
      </c>
      <c r="H8" s="11">
        <f t="shared" si="2"/>
        <v>1589.4963210000001</v>
      </c>
      <c r="I8" s="9">
        <f t="shared" si="3"/>
        <v>15</v>
      </c>
      <c r="J8" s="11">
        <f t="shared" si="4"/>
        <v>89.496321000000023</v>
      </c>
      <c r="K8" s="9"/>
      <c r="L8" s="12" t="str">
        <f t="shared" si="5"/>
        <v>ПК8+3 - ПК15+89</v>
      </c>
      <c r="M8" s="13">
        <f t="shared" si="6"/>
        <v>786</v>
      </c>
      <c r="N8" s="14">
        <f t="shared" si="1"/>
        <v>88.174400000000006</v>
      </c>
    </row>
    <row r="9" spans="1:22" x14ac:dyDescent="0.25">
      <c r="A9">
        <v>83.144902000000002</v>
      </c>
      <c r="B9">
        <v>357.55470000000003</v>
      </c>
      <c r="C9" s="15">
        <f t="shared" si="0"/>
        <v>0</v>
      </c>
      <c r="D9" s="7">
        <f>A9</f>
        <v>83.144902000000002</v>
      </c>
      <c r="F9" s="3">
        <v>93.395300000000006</v>
      </c>
      <c r="G9" s="6">
        <v>813.54532900000004</v>
      </c>
      <c r="H9" s="11">
        <f t="shared" si="2"/>
        <v>2403.0416500000001</v>
      </c>
      <c r="I9" s="9">
        <f t="shared" si="3"/>
        <v>24</v>
      </c>
      <c r="J9" s="11">
        <f t="shared" si="4"/>
        <v>3.0416500000001179</v>
      </c>
      <c r="K9" s="9"/>
      <c r="L9" s="12" t="str">
        <f t="shared" si="5"/>
        <v>ПК15+89 - ПК24+3</v>
      </c>
      <c r="M9" s="13">
        <f t="shared" si="6"/>
        <v>814</v>
      </c>
      <c r="N9" s="14">
        <f t="shared" si="1"/>
        <v>93.395300000000006</v>
      </c>
    </row>
    <row r="10" spans="1:22" x14ac:dyDescent="0.25">
      <c r="A10">
        <v>43.315240000000003</v>
      </c>
      <c r="B10">
        <v>355.43509999999998</v>
      </c>
      <c r="C10" s="15">
        <f t="shared" si="0"/>
        <v>12.18119999999999</v>
      </c>
      <c r="D10" s="7">
        <f>SUM(A10:A12)</f>
        <v>57.361836000000004</v>
      </c>
      <c r="F10" s="3">
        <v>67.831799999999987</v>
      </c>
      <c r="G10" s="6">
        <v>35.579397</v>
      </c>
      <c r="H10" s="11">
        <f t="shared" si="2"/>
        <v>2438.6210470000001</v>
      </c>
      <c r="I10" s="9">
        <f t="shared" si="3"/>
        <v>24</v>
      </c>
      <c r="J10" s="11">
        <f t="shared" si="4"/>
        <v>38.621047000000175</v>
      </c>
      <c r="K10" s="9"/>
      <c r="L10" s="12" t="str">
        <f t="shared" si="5"/>
        <v>ПК24+3 - ПК24+39</v>
      </c>
      <c r="M10" s="13">
        <f t="shared" si="6"/>
        <v>36</v>
      </c>
      <c r="N10" s="14">
        <f t="shared" si="1"/>
        <v>67.831799999999987</v>
      </c>
    </row>
    <row r="11" spans="1:22" x14ac:dyDescent="0.25">
      <c r="A11">
        <v>9.7262009999999997</v>
      </c>
      <c r="B11">
        <v>343.25389999999999</v>
      </c>
      <c r="C11" s="15">
        <f t="shared" si="0"/>
        <v>297.3252</v>
      </c>
      <c r="F11" s="3">
        <v>307.86</v>
      </c>
      <c r="G11" s="6">
        <v>19.903454</v>
      </c>
      <c r="H11" s="11">
        <f t="shared" si="2"/>
        <v>2458.5245009999999</v>
      </c>
      <c r="I11" s="9">
        <f t="shared" si="3"/>
        <v>24</v>
      </c>
      <c r="J11" s="11">
        <f t="shared" si="4"/>
        <v>58.524500999999773</v>
      </c>
      <c r="K11" s="9"/>
      <c r="L11" s="12" t="str">
        <f t="shared" si="5"/>
        <v>ПК24+39 - ПК24+59</v>
      </c>
      <c r="M11" s="13">
        <f t="shared" si="6"/>
        <v>20</v>
      </c>
      <c r="N11" s="14">
        <f t="shared" si="1"/>
        <v>52.139999999999986</v>
      </c>
    </row>
    <row r="12" spans="1:22" x14ac:dyDescent="0.25">
      <c r="A12">
        <v>4.3203950000000004</v>
      </c>
      <c r="B12">
        <v>45.928699999999999</v>
      </c>
      <c r="C12" s="15">
        <f t="shared" si="0"/>
        <v>286.66590000000002</v>
      </c>
      <c r="F12" s="3">
        <v>18.646900000000016</v>
      </c>
      <c r="G12" s="6">
        <v>36.914400999999998</v>
      </c>
      <c r="H12" s="11">
        <f t="shared" si="2"/>
        <v>2495.4389019999999</v>
      </c>
      <c r="I12" s="9">
        <f t="shared" si="3"/>
        <v>24</v>
      </c>
      <c r="J12" s="11">
        <f t="shared" si="4"/>
        <v>95.438901999999715</v>
      </c>
      <c r="K12" s="9"/>
      <c r="L12" s="12" t="str">
        <f t="shared" si="5"/>
        <v>ПК24+59 - ПК24+95</v>
      </c>
      <c r="M12" s="13">
        <f t="shared" si="6"/>
        <v>37</v>
      </c>
      <c r="N12" s="14">
        <f t="shared" si="1"/>
        <v>18.646900000000016</v>
      </c>
    </row>
    <row r="13" spans="1:22" x14ac:dyDescent="0.25">
      <c r="A13">
        <v>63.979674000000003</v>
      </c>
      <c r="B13">
        <v>332.59460000000001</v>
      </c>
      <c r="C13" s="15">
        <f t="shared" si="0"/>
        <v>0</v>
      </c>
      <c r="D13" s="7">
        <f>A13</f>
        <v>63.979674000000003</v>
      </c>
      <c r="F13" s="3">
        <v>18.113799999999969</v>
      </c>
      <c r="G13" s="6">
        <v>5.6967489999999996</v>
      </c>
      <c r="H13" s="11">
        <f t="shared" si="2"/>
        <v>2501.1356510000001</v>
      </c>
      <c r="I13" s="9">
        <f t="shared" si="3"/>
        <v>25</v>
      </c>
      <c r="J13" s="11">
        <f t="shared" si="4"/>
        <v>1.1356509999998821</v>
      </c>
      <c r="K13" s="9"/>
      <c r="L13" s="12" t="str">
        <f t="shared" si="5"/>
        <v>ПК24+95 - ПК25+1</v>
      </c>
      <c r="M13" s="13">
        <f t="shared" si="6"/>
        <v>6</v>
      </c>
      <c r="N13" s="14">
        <f t="shared" si="1"/>
        <v>18.113799999999969</v>
      </c>
    </row>
    <row r="14" spans="1:22" x14ac:dyDescent="0.25">
      <c r="A14">
        <v>59.258676999999999</v>
      </c>
      <c r="B14">
        <v>328.15519999999998</v>
      </c>
      <c r="C14" s="15">
        <f t="shared" si="0"/>
        <v>16.308599999999956</v>
      </c>
      <c r="D14" s="7">
        <f>SUM(A14:A20)</f>
        <v>195.806017</v>
      </c>
      <c r="E14" s="2"/>
      <c r="F14" s="3">
        <v>346.303</v>
      </c>
      <c r="G14" s="6">
        <v>78.387828999999996</v>
      </c>
      <c r="H14" s="11">
        <f t="shared" si="2"/>
        <v>2579.5234799999998</v>
      </c>
      <c r="I14" s="9">
        <f t="shared" si="3"/>
        <v>25</v>
      </c>
      <c r="J14" s="11">
        <f t="shared" si="4"/>
        <v>79.523479999999935</v>
      </c>
      <c r="K14" s="9"/>
      <c r="L14" s="12" t="str">
        <f t="shared" si="5"/>
        <v>ПК25+1 - ПК25+80</v>
      </c>
      <c r="M14" s="13">
        <f t="shared" si="6"/>
        <v>78</v>
      </c>
      <c r="N14" s="14">
        <f t="shared" si="1"/>
        <v>13.697000000000003</v>
      </c>
    </row>
    <row r="15" spans="1:22" x14ac:dyDescent="0.25">
      <c r="A15">
        <v>27.011146</v>
      </c>
      <c r="B15">
        <v>311.84660000000002</v>
      </c>
      <c r="C15" s="15">
        <f t="shared" si="0"/>
        <v>67.281800000000032</v>
      </c>
      <c r="F15" s="3">
        <v>28.6646</v>
      </c>
      <c r="G15" s="6">
        <v>69.096339999999998</v>
      </c>
      <c r="H15" s="11">
        <f t="shared" si="2"/>
        <v>2648.6198199999999</v>
      </c>
      <c r="I15" s="9">
        <f t="shared" si="3"/>
        <v>26</v>
      </c>
      <c r="J15" s="11">
        <f t="shared" si="4"/>
        <v>48.619820000000047</v>
      </c>
      <c r="K15" s="9"/>
      <c r="L15" s="12" t="str">
        <f t="shared" si="5"/>
        <v>ПК25+80 - ПК26+49</v>
      </c>
      <c r="M15" s="13">
        <f t="shared" si="6"/>
        <v>69</v>
      </c>
      <c r="N15" s="14">
        <f t="shared" si="1"/>
        <v>28.6646</v>
      </c>
    </row>
    <row r="16" spans="1:22" x14ac:dyDescent="0.25">
      <c r="A16">
        <v>5.2367319999999999</v>
      </c>
      <c r="B16">
        <v>244.56479999999999</v>
      </c>
      <c r="C16" s="15">
        <f t="shared" si="0"/>
        <v>25.567099999999982</v>
      </c>
      <c r="F16" s="3">
        <v>19.783100000000005</v>
      </c>
      <c r="G16" s="6">
        <v>54.878861999999998</v>
      </c>
      <c r="H16" s="11">
        <f t="shared" si="2"/>
        <v>2703.4986819999999</v>
      </c>
      <c r="I16" s="9">
        <f t="shared" si="3"/>
        <v>27</v>
      </c>
      <c r="J16" s="11">
        <f t="shared" si="4"/>
        <v>3.4986820000000307</v>
      </c>
      <c r="K16" s="9"/>
      <c r="L16" s="12" t="str">
        <f t="shared" si="5"/>
        <v>ПК26+49 - ПК27+3</v>
      </c>
      <c r="M16" s="13">
        <f t="shared" si="6"/>
        <v>55</v>
      </c>
      <c r="N16" s="14">
        <f t="shared" si="1"/>
        <v>19.783100000000005</v>
      </c>
    </row>
    <row r="17" spans="1:14" x14ac:dyDescent="0.25">
      <c r="A17">
        <v>31.169006</v>
      </c>
      <c r="B17">
        <v>270.13189999999997</v>
      </c>
      <c r="C17" s="15">
        <f t="shared" si="0"/>
        <v>25.719000000000051</v>
      </c>
      <c r="F17" s="3">
        <v>286.21720000000005</v>
      </c>
      <c r="G17" s="6">
        <v>63.786655000000003</v>
      </c>
      <c r="H17" s="11">
        <f t="shared" si="2"/>
        <v>2767.2853369999998</v>
      </c>
      <c r="I17" s="9">
        <f t="shared" si="3"/>
        <v>27</v>
      </c>
      <c r="J17" s="11">
        <f t="shared" si="4"/>
        <v>67.285336999999856</v>
      </c>
      <c r="K17" s="9"/>
      <c r="L17" s="12" t="str">
        <f t="shared" si="5"/>
        <v>ПК27+3 - ПК27+67</v>
      </c>
      <c r="M17" s="13">
        <f t="shared" si="6"/>
        <v>64</v>
      </c>
      <c r="N17" s="14">
        <f t="shared" si="1"/>
        <v>73.782799999999952</v>
      </c>
    </row>
    <row r="18" spans="1:14" x14ac:dyDescent="0.25">
      <c r="A18">
        <v>13.113201</v>
      </c>
      <c r="B18">
        <v>295.85090000000002</v>
      </c>
      <c r="C18" s="15">
        <f t="shared" si="0"/>
        <v>27.6524</v>
      </c>
      <c r="F18" s="3">
        <v>59.401900000000012</v>
      </c>
      <c r="G18" s="6">
        <v>63.704729</v>
      </c>
      <c r="H18" s="11">
        <f t="shared" si="2"/>
        <v>2830.9900659999998</v>
      </c>
      <c r="I18" s="9">
        <f t="shared" si="3"/>
        <v>28</v>
      </c>
      <c r="J18" s="11">
        <f t="shared" si="4"/>
        <v>30.990065999999672</v>
      </c>
      <c r="K18" s="9"/>
      <c r="L18" s="12" t="str">
        <f t="shared" si="5"/>
        <v>ПК27+67 - ПК28+31</v>
      </c>
      <c r="M18" s="13">
        <f t="shared" si="6"/>
        <v>64</v>
      </c>
      <c r="N18" s="14">
        <f t="shared" si="1"/>
        <v>59.401900000000012</v>
      </c>
    </row>
    <row r="19" spans="1:14" x14ac:dyDescent="0.25">
      <c r="A19">
        <v>15.286129000000001</v>
      </c>
      <c r="B19">
        <v>323.50330000000002</v>
      </c>
      <c r="C19" s="15">
        <f t="shared" si="0"/>
        <v>0</v>
      </c>
      <c r="F19" s="3">
        <v>53.228700000000003</v>
      </c>
      <c r="G19" s="6">
        <v>43.263869999999997</v>
      </c>
      <c r="H19" s="11">
        <f t="shared" si="2"/>
        <v>2874.2539360000001</v>
      </c>
      <c r="I19" s="9">
        <f t="shared" si="3"/>
        <v>28</v>
      </c>
      <c r="J19" s="11">
        <f t="shared" si="4"/>
        <v>74.253936000000209</v>
      </c>
      <c r="K19" s="9"/>
      <c r="L19" s="12" t="str">
        <f t="shared" si="5"/>
        <v>ПК28+31 - ПК28+74</v>
      </c>
      <c r="M19" s="13">
        <f t="shared" si="6"/>
        <v>43</v>
      </c>
      <c r="N19" s="14">
        <f t="shared" si="1"/>
        <v>53.228700000000003</v>
      </c>
    </row>
    <row r="20" spans="1:14" x14ac:dyDescent="0.25">
      <c r="A20">
        <v>44.731126000000003</v>
      </c>
      <c r="B20">
        <v>319.07650000000001</v>
      </c>
      <c r="C20" s="15">
        <f t="shared" si="0"/>
        <v>0</v>
      </c>
      <c r="F20" s="3">
        <v>289.75120000000004</v>
      </c>
      <c r="G20" s="6">
        <v>35.213634999999996</v>
      </c>
      <c r="H20" s="11">
        <f t="shared" si="2"/>
        <v>2909.4675710000001</v>
      </c>
      <c r="I20" s="9">
        <f t="shared" si="3"/>
        <v>29</v>
      </c>
      <c r="J20" s="11">
        <f t="shared" si="4"/>
        <v>9.4675710000000635</v>
      </c>
      <c r="K20" s="9"/>
      <c r="L20" s="12" t="str">
        <f t="shared" si="5"/>
        <v>ПК28+74 - ПК29+9</v>
      </c>
      <c r="M20" s="13">
        <f t="shared" si="6"/>
        <v>35</v>
      </c>
      <c r="N20" s="14">
        <f t="shared" si="1"/>
        <v>70.24879999999996</v>
      </c>
    </row>
    <row r="21" spans="1:14" x14ac:dyDescent="0.25">
      <c r="A21">
        <v>30.817222999999998</v>
      </c>
      <c r="B21">
        <v>320.96280000000002</v>
      </c>
      <c r="C21" s="15">
        <f t="shared" si="0"/>
        <v>31.35390000000001</v>
      </c>
      <c r="D21" s="7">
        <f>SUM(A21:A26)</f>
        <v>168.97888099999997</v>
      </c>
      <c r="E21" s="2"/>
      <c r="F21" s="3">
        <v>297.33569999999997</v>
      </c>
      <c r="G21" s="6">
        <v>135.97072399999999</v>
      </c>
      <c r="H21" s="11">
        <f t="shared" si="2"/>
        <v>3045.4382949999999</v>
      </c>
      <c r="I21" s="9">
        <f t="shared" si="3"/>
        <v>30</v>
      </c>
      <c r="J21" s="11">
        <f t="shared" si="4"/>
        <v>45.43829499999994</v>
      </c>
      <c r="K21" s="9"/>
      <c r="L21" s="12" t="str">
        <f t="shared" si="5"/>
        <v>ПК29+9 - ПК30+45</v>
      </c>
      <c r="M21" s="13">
        <f t="shared" si="6"/>
        <v>136</v>
      </c>
      <c r="N21" s="14">
        <f t="shared" si="1"/>
        <v>62.664300000000026</v>
      </c>
    </row>
    <row r="22" spans="1:14" x14ac:dyDescent="0.25">
      <c r="A22">
        <v>33.180166</v>
      </c>
      <c r="B22">
        <v>352.31670000000003</v>
      </c>
      <c r="C22" s="15">
        <f t="shared" si="0"/>
        <v>0</v>
      </c>
      <c r="F22" s="3">
        <v>326.38580000000002</v>
      </c>
      <c r="G22" s="6">
        <v>92.750686999999999</v>
      </c>
      <c r="H22" s="11">
        <f t="shared" si="2"/>
        <v>3138.1889820000001</v>
      </c>
      <c r="I22" s="9">
        <f t="shared" si="3"/>
        <v>31</v>
      </c>
      <c r="J22" s="11">
        <f t="shared" si="4"/>
        <v>38.188982000000138</v>
      </c>
      <c r="K22" s="9"/>
      <c r="L22" s="12" t="str">
        <f t="shared" si="5"/>
        <v>ПК30+45 - ПК31+38</v>
      </c>
      <c r="M22" s="13">
        <f t="shared" si="6"/>
        <v>93</v>
      </c>
      <c r="N22" s="14">
        <f t="shared" si="1"/>
        <v>33.614199999999983</v>
      </c>
    </row>
    <row r="23" spans="1:14" x14ac:dyDescent="0.25">
      <c r="A23">
        <v>10.839995999999999</v>
      </c>
      <c r="B23">
        <v>349.9846</v>
      </c>
      <c r="C23" s="15">
        <f t="shared" si="0"/>
        <v>13.547900000000027</v>
      </c>
      <c r="F23" s="3">
        <v>16.894000000000002</v>
      </c>
      <c r="G23" s="6">
        <v>1953.730528</v>
      </c>
      <c r="H23" s="11">
        <f t="shared" si="2"/>
        <v>5091.9195099999997</v>
      </c>
      <c r="I23" s="9">
        <f t="shared" si="3"/>
        <v>50</v>
      </c>
      <c r="J23" s="11">
        <f t="shared" si="4"/>
        <v>91.919509999999605</v>
      </c>
      <c r="K23" s="9"/>
      <c r="L23" s="12" t="str">
        <f t="shared" si="5"/>
        <v>ПК31+38 - ПК50+92</v>
      </c>
      <c r="M23" s="13">
        <f t="shared" si="6"/>
        <v>1954</v>
      </c>
      <c r="N23" s="14">
        <f t="shared" si="1"/>
        <v>16.894000000000002</v>
      </c>
    </row>
    <row r="24" spans="1:14" x14ac:dyDescent="0.25">
      <c r="A24">
        <v>29.491205999999998</v>
      </c>
      <c r="B24">
        <v>336.43669999999997</v>
      </c>
      <c r="C24" s="15">
        <f t="shared" si="0"/>
        <v>39.627799999999979</v>
      </c>
      <c r="F24" s="3">
        <v>88.490099999999998</v>
      </c>
      <c r="G24" s="6">
        <v>129.65937099999999</v>
      </c>
      <c r="H24" s="11">
        <f t="shared" si="2"/>
        <v>5221.5788809999995</v>
      </c>
      <c r="I24" s="9">
        <f t="shared" si="3"/>
        <v>52</v>
      </c>
      <c r="J24" s="11">
        <f t="shared" si="4"/>
        <v>21.578880999999228</v>
      </c>
      <c r="K24" s="9"/>
      <c r="L24" s="12" t="str">
        <f t="shared" si="5"/>
        <v>ПК50+92 - ПК52+22</v>
      </c>
      <c r="M24" s="13">
        <f t="shared" si="6"/>
        <v>130</v>
      </c>
      <c r="N24" s="14">
        <f t="shared" si="1"/>
        <v>88.490099999999998</v>
      </c>
    </row>
    <row r="25" spans="1:14" x14ac:dyDescent="0.25">
      <c r="A25">
        <v>23.420515999999999</v>
      </c>
      <c r="B25">
        <v>296.80889999999999</v>
      </c>
      <c r="C25" s="15">
        <f t="shared" si="0"/>
        <v>0</v>
      </c>
      <c r="F25" s="3">
        <v>86.1233</v>
      </c>
      <c r="G25" s="6">
        <v>585.16315699999996</v>
      </c>
      <c r="H25" s="11">
        <f t="shared" si="2"/>
        <v>5806.7420379999994</v>
      </c>
      <c r="I25" s="9">
        <f t="shared" si="3"/>
        <v>58</v>
      </c>
      <c r="J25" s="11">
        <f t="shared" si="4"/>
        <v>6.7420379999994395</v>
      </c>
      <c r="K25" s="9"/>
      <c r="L25" s="12" t="str">
        <f t="shared" si="5"/>
        <v>ПК52+22 - ПК58+7</v>
      </c>
      <c r="M25" s="13">
        <f t="shared" si="6"/>
        <v>585</v>
      </c>
      <c r="N25" s="14">
        <f t="shared" si="1"/>
        <v>86.1233</v>
      </c>
    </row>
    <row r="26" spans="1:14" x14ac:dyDescent="0.25">
      <c r="A26">
        <v>41.229773999999999</v>
      </c>
      <c r="B26">
        <v>303.56630000000001</v>
      </c>
      <c r="C26" s="15">
        <f t="shared" si="0"/>
        <v>0</v>
      </c>
      <c r="F26" s="3">
        <v>13.350100000000001</v>
      </c>
      <c r="G26" s="6">
        <v>165.94035400000001</v>
      </c>
      <c r="H26" s="11">
        <f t="shared" si="2"/>
        <v>5972.6823919999997</v>
      </c>
      <c r="I26" s="9">
        <f t="shared" si="3"/>
        <v>59</v>
      </c>
      <c r="J26" s="11">
        <f t="shared" si="4"/>
        <v>72.682391999999396</v>
      </c>
      <c r="K26" s="9"/>
      <c r="L26" s="12" t="str">
        <f t="shared" si="5"/>
        <v>ПК58+7 - ПК59+73</v>
      </c>
      <c r="M26" s="13">
        <f t="shared" si="6"/>
        <v>166</v>
      </c>
      <c r="N26" s="14">
        <f t="shared" si="1"/>
        <v>13.350100000000001</v>
      </c>
    </row>
    <row r="27" spans="1:14" x14ac:dyDescent="0.25">
      <c r="A27">
        <v>78.617333000000002</v>
      </c>
      <c r="B27">
        <v>308.62400000000002</v>
      </c>
      <c r="C27" s="15">
        <f t="shared" si="0"/>
        <v>11.508700000000033</v>
      </c>
      <c r="D27" s="7">
        <f t="shared" ref="D27:D37" si="7">A27</f>
        <v>78.617333000000002</v>
      </c>
      <c r="F27" s="3">
        <v>56.015700000000002</v>
      </c>
      <c r="G27" s="6">
        <v>214.46348699999999</v>
      </c>
      <c r="H27" s="11">
        <f t="shared" si="2"/>
        <v>6187.1458789999997</v>
      </c>
      <c r="I27" s="9">
        <f t="shared" si="3"/>
        <v>61</v>
      </c>
      <c r="J27" s="11">
        <f t="shared" si="4"/>
        <v>87.145878999999837</v>
      </c>
      <c r="K27" s="9"/>
      <c r="L27" s="12" t="str">
        <f t="shared" si="5"/>
        <v>ПК59+73 - ПК61+87</v>
      </c>
      <c r="M27" s="13">
        <f t="shared" si="6"/>
        <v>214</v>
      </c>
      <c r="N27" s="14">
        <f t="shared" si="1"/>
        <v>56.015700000000002</v>
      </c>
    </row>
    <row r="28" spans="1:14" x14ac:dyDescent="0.25">
      <c r="A28">
        <v>21.158930999999999</v>
      </c>
      <c r="B28">
        <v>297.11529999999999</v>
      </c>
      <c r="C28" s="15">
        <f t="shared" si="0"/>
        <v>14.358400000000017</v>
      </c>
      <c r="D28" s="7">
        <f t="shared" si="7"/>
        <v>21.158930999999999</v>
      </c>
      <c r="F28" s="3">
        <v>59.036500000000004</v>
      </c>
      <c r="G28" s="6">
        <v>56.305245999999997</v>
      </c>
      <c r="H28" s="11">
        <f t="shared" si="2"/>
        <v>6243.4511249999996</v>
      </c>
      <c r="I28" s="9">
        <f t="shared" si="3"/>
        <v>62</v>
      </c>
      <c r="J28" s="11">
        <f t="shared" si="4"/>
        <v>43.45112499999928</v>
      </c>
      <c r="K28" s="9"/>
      <c r="L28" s="12" t="str">
        <f t="shared" si="5"/>
        <v>ПК61+87 - ПК62+43</v>
      </c>
      <c r="M28" s="13">
        <f t="shared" si="6"/>
        <v>56</v>
      </c>
      <c r="N28" s="14">
        <f t="shared" si="1"/>
        <v>59.036500000000004</v>
      </c>
    </row>
    <row r="29" spans="1:14" x14ac:dyDescent="0.25">
      <c r="A29">
        <v>30.552091000000001</v>
      </c>
      <c r="B29">
        <v>311.47370000000001</v>
      </c>
      <c r="C29" s="15">
        <f t="shared" si="0"/>
        <v>0</v>
      </c>
      <c r="D29" s="7">
        <f t="shared" si="7"/>
        <v>30.552091000000001</v>
      </c>
      <c r="F29" s="3">
        <v>84.5792</v>
      </c>
      <c r="G29" s="6">
        <v>137.74058500000001</v>
      </c>
      <c r="H29" s="11">
        <f t="shared" si="2"/>
        <v>6381.1917099999991</v>
      </c>
      <c r="I29" s="9">
        <f t="shared" si="3"/>
        <v>63</v>
      </c>
      <c r="J29" s="11">
        <f t="shared" si="4"/>
        <v>81.191709999998807</v>
      </c>
      <c r="K29" s="9"/>
      <c r="L29" s="12" t="str">
        <f t="shared" si="5"/>
        <v>ПК62+43 - ПК63+81</v>
      </c>
      <c r="M29" s="13">
        <f t="shared" si="6"/>
        <v>138</v>
      </c>
      <c r="N29" s="14">
        <f t="shared" si="1"/>
        <v>84.5792</v>
      </c>
    </row>
    <row r="30" spans="1:14" x14ac:dyDescent="0.25">
      <c r="A30">
        <v>41.447468999999998</v>
      </c>
      <c r="B30">
        <v>304.73309999999998</v>
      </c>
      <c r="C30" s="15">
        <f t="shared" si="0"/>
        <v>0</v>
      </c>
      <c r="D30" s="7">
        <f t="shared" si="7"/>
        <v>41.447468999999998</v>
      </c>
      <c r="F30" s="3">
        <v>85.970399999999998</v>
      </c>
      <c r="G30" s="6">
        <v>343.516954</v>
      </c>
      <c r="H30" s="11">
        <f t="shared" si="2"/>
        <v>6724.7086639999989</v>
      </c>
      <c r="I30" s="9">
        <f t="shared" si="3"/>
        <v>67</v>
      </c>
      <c r="J30" s="11">
        <f t="shared" si="4"/>
        <v>24.708663999999203</v>
      </c>
      <c r="K30" s="9"/>
      <c r="L30" s="12" t="str">
        <f t="shared" si="5"/>
        <v>ПК63+81 - ПК67+25</v>
      </c>
      <c r="M30" s="13">
        <f t="shared" si="6"/>
        <v>344</v>
      </c>
      <c r="N30" s="14">
        <f t="shared" si="1"/>
        <v>85.970399999999998</v>
      </c>
    </row>
    <row r="31" spans="1:14" x14ac:dyDescent="0.25">
      <c r="A31">
        <v>39.265255000000003</v>
      </c>
      <c r="B31">
        <v>301.19889999999998</v>
      </c>
      <c r="C31" s="15">
        <f t="shared" si="0"/>
        <v>31.826899999999966</v>
      </c>
      <c r="D31" s="7">
        <f t="shared" si="7"/>
        <v>39.265255000000003</v>
      </c>
      <c r="F31" s="3">
        <v>302.12709999999998</v>
      </c>
      <c r="G31" s="6">
        <v>176.92242400000001</v>
      </c>
      <c r="H31" s="11">
        <f t="shared" si="2"/>
        <v>6901.6310879999992</v>
      </c>
      <c r="I31" s="9">
        <f t="shared" si="3"/>
        <v>69</v>
      </c>
      <c r="J31" s="11">
        <f t="shared" si="4"/>
        <v>1.6310879999991812</v>
      </c>
      <c r="K31" s="9"/>
      <c r="L31" s="12" t="str">
        <f t="shared" si="5"/>
        <v>ПК67+25 - ПК69+2</v>
      </c>
      <c r="M31" s="13">
        <f t="shared" si="6"/>
        <v>177</v>
      </c>
      <c r="N31" s="14">
        <f t="shared" si="1"/>
        <v>57.872900000000016</v>
      </c>
    </row>
    <row r="32" spans="1:14" x14ac:dyDescent="0.25">
      <c r="A32">
        <v>34.129058000000001</v>
      </c>
      <c r="B32">
        <v>269.37200000000001</v>
      </c>
      <c r="C32" s="15">
        <f t="shared" si="0"/>
        <v>66.576199999999972</v>
      </c>
      <c r="D32" s="7">
        <f t="shared" si="7"/>
        <v>34.129058000000001</v>
      </c>
      <c r="F32" s="3">
        <v>302.53919999999999</v>
      </c>
      <c r="G32" s="6">
        <v>22.237831</v>
      </c>
      <c r="H32" s="11">
        <f t="shared" si="2"/>
        <v>6923.8689189999996</v>
      </c>
      <c r="I32" s="9">
        <f t="shared" si="3"/>
        <v>69</v>
      </c>
      <c r="J32" s="11">
        <f t="shared" si="4"/>
        <v>23.868919000000233</v>
      </c>
      <c r="K32" s="9"/>
      <c r="L32" s="12" t="str">
        <f t="shared" si="5"/>
        <v>ПК69+2 - ПК69+24</v>
      </c>
      <c r="M32" s="13">
        <f t="shared" si="6"/>
        <v>22</v>
      </c>
      <c r="N32" s="14">
        <f t="shared" si="1"/>
        <v>57.460800000000006</v>
      </c>
    </row>
    <row r="33" spans="1:14" x14ac:dyDescent="0.25">
      <c r="A33">
        <v>28.429621999999998</v>
      </c>
      <c r="B33">
        <v>335.94819999999999</v>
      </c>
      <c r="C33" s="15">
        <f t="shared" si="0"/>
        <v>33.959000000000003</v>
      </c>
      <c r="D33" s="7">
        <f t="shared" si="7"/>
        <v>28.429621999999998</v>
      </c>
      <c r="F33" s="3">
        <v>16.7682</v>
      </c>
      <c r="G33" s="6">
        <v>140.867412</v>
      </c>
      <c r="H33" s="11">
        <f t="shared" si="2"/>
        <v>7064.7363309999992</v>
      </c>
      <c r="I33" s="9">
        <f t="shared" si="3"/>
        <v>70</v>
      </c>
      <c r="J33" s="11">
        <f t="shared" si="4"/>
        <v>64.73633099999887</v>
      </c>
      <c r="K33" s="9"/>
      <c r="L33" s="12" t="str">
        <f t="shared" si="5"/>
        <v>ПК69+24 - ПК70+65</v>
      </c>
      <c r="M33" s="13">
        <f t="shared" si="6"/>
        <v>141</v>
      </c>
      <c r="N33" s="14">
        <f t="shared" si="1"/>
        <v>16.7682</v>
      </c>
    </row>
    <row r="34" spans="1:14" x14ac:dyDescent="0.25">
      <c r="A34">
        <v>19.242493</v>
      </c>
      <c r="B34">
        <v>301.98919999999998</v>
      </c>
      <c r="C34" s="15">
        <f t="shared" si="0"/>
        <v>55.723400000000026</v>
      </c>
      <c r="D34" s="7">
        <f t="shared" si="7"/>
        <v>19.242493</v>
      </c>
      <c r="F34" s="3">
        <v>13.012999999999998</v>
      </c>
      <c r="G34" s="6">
        <v>177.703282</v>
      </c>
      <c r="H34" s="11">
        <f t="shared" si="2"/>
        <v>7242.4396129999996</v>
      </c>
      <c r="I34" s="9">
        <f t="shared" si="3"/>
        <v>72</v>
      </c>
      <c r="J34" s="11">
        <f t="shared" si="4"/>
        <v>42.439612999999099</v>
      </c>
      <c r="K34" s="9"/>
      <c r="L34" s="12" t="str">
        <f t="shared" si="5"/>
        <v>ПК70+65 - ПК72+42</v>
      </c>
      <c r="M34" s="13">
        <f t="shared" si="6"/>
        <v>178</v>
      </c>
      <c r="N34" s="14">
        <f t="shared" si="1"/>
        <v>13.012999999999998</v>
      </c>
    </row>
    <row r="35" spans="1:14" x14ac:dyDescent="0.25">
      <c r="A35">
        <v>13.684422</v>
      </c>
      <c r="B35">
        <v>357.71260000000001</v>
      </c>
      <c r="C35" s="15">
        <f t="shared" si="0"/>
        <v>9.0051000000000272</v>
      </c>
      <c r="D35" s="7">
        <f t="shared" si="7"/>
        <v>13.684422</v>
      </c>
      <c r="F35" s="3">
        <v>22.058699999999995</v>
      </c>
      <c r="G35" s="6">
        <v>52.578166000000003</v>
      </c>
      <c r="H35" s="11">
        <f t="shared" si="2"/>
        <v>7295.0177789999998</v>
      </c>
      <c r="I35" s="9">
        <f t="shared" si="3"/>
        <v>72</v>
      </c>
      <c r="J35" s="11">
        <f t="shared" si="4"/>
        <v>95.017778999999791</v>
      </c>
      <c r="K35" s="9"/>
      <c r="L35" s="12" t="str">
        <f t="shared" si="5"/>
        <v>ПК72+42 - ПК72+95</v>
      </c>
      <c r="M35" s="13">
        <f t="shared" si="6"/>
        <v>53</v>
      </c>
      <c r="N35" s="14">
        <f t="shared" si="1"/>
        <v>22.058699999999995</v>
      </c>
    </row>
    <row r="36" spans="1:14" x14ac:dyDescent="0.25">
      <c r="A36">
        <v>37.509614999999997</v>
      </c>
      <c r="B36">
        <v>348.70749999999998</v>
      </c>
      <c r="C36" s="15">
        <f t="shared" si="0"/>
        <v>36.371999999999957</v>
      </c>
      <c r="D36" s="7">
        <f t="shared" si="7"/>
        <v>37.509614999999997</v>
      </c>
      <c r="F36" s="3">
        <v>55.665199999999992</v>
      </c>
      <c r="G36" s="6">
        <v>29.277213</v>
      </c>
      <c r="H36" s="11">
        <f t="shared" si="2"/>
        <v>7324.2949920000001</v>
      </c>
      <c r="I36" s="9">
        <f t="shared" si="3"/>
        <v>73</v>
      </c>
      <c r="J36" s="11">
        <f t="shared" si="4"/>
        <v>24.294992000000093</v>
      </c>
      <c r="K36" s="9"/>
      <c r="L36" s="12" t="str">
        <f t="shared" si="5"/>
        <v>ПК72+95 - ПК73+24</v>
      </c>
      <c r="M36" s="13">
        <f t="shared" si="6"/>
        <v>29</v>
      </c>
      <c r="N36" s="14">
        <f t="shared" si="1"/>
        <v>55.665199999999992</v>
      </c>
    </row>
    <row r="37" spans="1:14" x14ac:dyDescent="0.25">
      <c r="A37">
        <v>78.349310000000003</v>
      </c>
      <c r="B37">
        <v>312.33550000000002</v>
      </c>
      <c r="C37" s="15">
        <f t="shared" si="0"/>
        <v>32.039400000000001</v>
      </c>
      <c r="D37" s="7">
        <f t="shared" si="7"/>
        <v>78.349310000000003</v>
      </c>
      <c r="F37" s="3">
        <v>327.70870000000002</v>
      </c>
      <c r="G37" s="6">
        <v>255.19772599999999</v>
      </c>
      <c r="H37" s="11">
        <f t="shared" si="2"/>
        <v>7579.4927180000004</v>
      </c>
      <c r="I37" s="9">
        <f t="shared" si="3"/>
        <v>75</v>
      </c>
      <c r="J37" s="11">
        <f t="shared" si="4"/>
        <v>79.492718000000195</v>
      </c>
      <c r="K37" s="9"/>
      <c r="L37" s="12" t="str">
        <f t="shared" si="5"/>
        <v>ПК73+24 - ПК75+79</v>
      </c>
      <c r="M37" s="13">
        <f t="shared" si="6"/>
        <v>255</v>
      </c>
      <c r="N37" s="14">
        <f t="shared" si="1"/>
        <v>32.291299999999978</v>
      </c>
    </row>
    <row r="38" spans="1:14" x14ac:dyDescent="0.25">
      <c r="A38">
        <v>10.743791999999999</v>
      </c>
      <c r="B38">
        <v>280.29610000000002</v>
      </c>
      <c r="C38" s="15">
        <f t="shared" si="0"/>
        <v>279.92670000000004</v>
      </c>
      <c r="D38" s="7">
        <f>SUM(A38:A39)</f>
        <v>25.621428999999999</v>
      </c>
      <c r="F38" s="3">
        <v>60.648900000000026</v>
      </c>
      <c r="G38" s="6">
        <v>117.500445</v>
      </c>
      <c r="H38" s="11">
        <f t="shared" si="2"/>
        <v>7696.9931630000001</v>
      </c>
      <c r="I38" s="9">
        <f t="shared" si="3"/>
        <v>76</v>
      </c>
      <c r="J38" s="11">
        <f t="shared" si="4"/>
        <v>96.993163000000493</v>
      </c>
      <c r="K38" s="9"/>
      <c r="L38" s="12" t="str">
        <f t="shared" si="5"/>
        <v>ПК75+79 - ПК76+97</v>
      </c>
      <c r="M38" s="13">
        <f t="shared" si="6"/>
        <v>118</v>
      </c>
      <c r="N38" s="14">
        <f t="shared" si="1"/>
        <v>60.648900000000026</v>
      </c>
    </row>
    <row r="39" spans="1:14" x14ac:dyDescent="0.25">
      <c r="A39">
        <v>14.877637</v>
      </c>
      <c r="B39">
        <v>0.36940000000000001</v>
      </c>
      <c r="C39" s="15">
        <f t="shared" si="0"/>
        <v>275.19589999999999</v>
      </c>
      <c r="F39" s="3">
        <v>29.842399999999998</v>
      </c>
      <c r="G39" s="6">
        <v>240.48126500000001</v>
      </c>
      <c r="H39" s="11">
        <f t="shared" si="2"/>
        <v>7937.4744280000004</v>
      </c>
      <c r="I39" s="9">
        <f t="shared" si="3"/>
        <v>79</v>
      </c>
      <c r="J39" s="11">
        <f t="shared" si="4"/>
        <v>37.474428000000159</v>
      </c>
      <c r="K39" s="9"/>
      <c r="L39" s="12" t="str">
        <f t="shared" si="5"/>
        <v>ПК76+97 - ПК79+37</v>
      </c>
      <c r="M39" s="13">
        <f t="shared" si="6"/>
        <v>240</v>
      </c>
      <c r="N39" s="14">
        <f t="shared" si="1"/>
        <v>29.842399999999998</v>
      </c>
    </row>
    <row r="40" spans="1:14" x14ac:dyDescent="0.25">
      <c r="A40">
        <v>35.680157999999999</v>
      </c>
      <c r="B40">
        <v>275.56529999999998</v>
      </c>
      <c r="C40" s="15">
        <f t="shared" si="0"/>
        <v>90.304899999999975</v>
      </c>
      <c r="D40" s="7">
        <f>A40</f>
        <v>35.680157999999999</v>
      </c>
      <c r="F40" s="3">
        <v>91.40100000000001</v>
      </c>
      <c r="G40" s="6">
        <v>148.91336899999999</v>
      </c>
      <c r="H40" s="11">
        <f t="shared" si="2"/>
        <v>8086.3877970000003</v>
      </c>
      <c r="I40" s="9">
        <f t="shared" si="3"/>
        <v>80</v>
      </c>
      <c r="J40" s="11">
        <f t="shared" si="4"/>
        <v>86.387797000000432</v>
      </c>
      <c r="K40" s="9"/>
      <c r="L40" s="12" t="str">
        <f t="shared" si="5"/>
        <v>ПК79+37 - ПК80+86</v>
      </c>
      <c r="M40" s="13">
        <f t="shared" si="6"/>
        <v>149</v>
      </c>
      <c r="N40" s="14">
        <f t="shared" si="1"/>
        <v>91.40100000000001</v>
      </c>
    </row>
    <row r="41" spans="1:14" x14ac:dyDescent="0.25">
      <c r="A41">
        <v>10.698992000000001</v>
      </c>
      <c r="B41">
        <v>185.2604</v>
      </c>
      <c r="C41" s="15">
        <f t="shared" si="0"/>
        <v>91.495599999999968</v>
      </c>
      <c r="D41" s="7">
        <f>SUM(A41:A52)</f>
        <v>494.3958100000001</v>
      </c>
      <c r="E41" s="2"/>
      <c r="F41" s="3">
        <v>356.19779999999997</v>
      </c>
      <c r="G41" s="6">
        <v>758.95260900000005</v>
      </c>
      <c r="H41" s="11">
        <f t="shared" si="2"/>
        <v>8845.3404060000012</v>
      </c>
      <c r="I41" s="9">
        <f t="shared" si="3"/>
        <v>88</v>
      </c>
      <c r="J41" s="11">
        <f t="shared" si="4"/>
        <v>45.34040600000111</v>
      </c>
      <c r="K41" s="9"/>
      <c r="L41" s="12" t="str">
        <f t="shared" si="5"/>
        <v>ПК80+86 - ПК88+45</v>
      </c>
      <c r="M41" s="13">
        <f t="shared" si="6"/>
        <v>759</v>
      </c>
      <c r="N41" s="14">
        <f t="shared" si="1"/>
        <v>3.8022000000000276</v>
      </c>
    </row>
    <row r="42" spans="1:14" x14ac:dyDescent="0.25">
      <c r="A42">
        <v>81.121724</v>
      </c>
      <c r="B42">
        <v>276.75599999999997</v>
      </c>
      <c r="C42" s="15">
        <f t="shared" si="0"/>
        <v>0</v>
      </c>
      <c r="F42" s="3">
        <v>23.7453</v>
      </c>
      <c r="G42" s="6">
        <v>290.41452399999997</v>
      </c>
      <c r="H42" s="11">
        <f t="shared" si="2"/>
        <v>9135.754930000001</v>
      </c>
      <c r="I42" s="9">
        <f t="shared" si="3"/>
        <v>91</v>
      </c>
      <c r="J42" s="11">
        <f t="shared" si="4"/>
        <v>35.75493000000165</v>
      </c>
      <c r="K42" s="9"/>
      <c r="L42" s="12" t="str">
        <f t="shared" si="5"/>
        <v>ПК88+45 - ПК91+36</v>
      </c>
      <c r="M42" s="13">
        <f t="shared" si="6"/>
        <v>290</v>
      </c>
      <c r="N42" s="14">
        <f t="shared" si="1"/>
        <v>23.7453</v>
      </c>
    </row>
    <row r="43" spans="1:14" x14ac:dyDescent="0.25">
      <c r="A43">
        <v>20.764994000000002</v>
      </c>
      <c r="B43">
        <v>269.83870000000002</v>
      </c>
      <c r="C43" s="15">
        <f t="shared" si="0"/>
        <v>30.13349999999997</v>
      </c>
      <c r="F43" s="3">
        <v>13.850899999999999</v>
      </c>
      <c r="G43" s="6">
        <v>276.35688700000003</v>
      </c>
      <c r="H43" s="11">
        <f t="shared" si="2"/>
        <v>9412.1118170000009</v>
      </c>
      <c r="I43" s="9">
        <f t="shared" si="3"/>
        <v>94</v>
      </c>
      <c r="J43" s="11">
        <f t="shared" si="4"/>
        <v>12.111817000000258</v>
      </c>
      <c r="K43" s="9"/>
      <c r="L43" s="12" t="str">
        <f t="shared" si="5"/>
        <v>ПК91+36 - ПК94+12</v>
      </c>
      <c r="M43" s="13">
        <f t="shared" si="6"/>
        <v>276</v>
      </c>
      <c r="N43" s="14">
        <f t="shared" si="1"/>
        <v>13.850899999999999</v>
      </c>
    </row>
    <row r="44" spans="1:14" x14ac:dyDescent="0.25">
      <c r="A44">
        <v>16.702826999999999</v>
      </c>
      <c r="B44">
        <v>299.97219999999999</v>
      </c>
      <c r="C44" s="15">
        <f t="shared" si="0"/>
        <v>46.745999999999981</v>
      </c>
      <c r="F44" s="3">
        <v>91.402999999999992</v>
      </c>
      <c r="G44" s="6">
        <v>57.878523999999999</v>
      </c>
      <c r="H44" s="11">
        <f t="shared" si="2"/>
        <v>9469.9903410000006</v>
      </c>
      <c r="I44" s="9">
        <f t="shared" si="3"/>
        <v>94</v>
      </c>
      <c r="J44" s="11">
        <f t="shared" si="4"/>
        <v>69.990341000000456</v>
      </c>
      <c r="K44" s="9"/>
      <c r="L44" s="12" t="str">
        <f t="shared" si="5"/>
        <v>ПК94+12 - ПК94+70</v>
      </c>
      <c r="M44" s="13">
        <f t="shared" si="6"/>
        <v>58</v>
      </c>
      <c r="N44" s="14">
        <f t="shared" si="1"/>
        <v>91.402999999999992</v>
      </c>
    </row>
    <row r="45" spans="1:14" x14ac:dyDescent="0.25">
      <c r="A45">
        <v>19.552883999999999</v>
      </c>
      <c r="B45">
        <v>253.22620000000001</v>
      </c>
      <c r="C45" s="15">
        <f t="shared" si="0"/>
        <v>28.577699999999993</v>
      </c>
      <c r="F45" s="3">
        <v>91.400399999999991</v>
      </c>
      <c r="G45" s="6">
        <v>62.760531999999998</v>
      </c>
      <c r="H45" s="11">
        <f t="shared" si="2"/>
        <v>9532.7508730000009</v>
      </c>
      <c r="I45" s="9">
        <f t="shared" si="3"/>
        <v>95</v>
      </c>
      <c r="J45" s="11">
        <f t="shared" si="4"/>
        <v>32.750873000000524</v>
      </c>
      <c r="K45" s="9"/>
      <c r="L45" s="12" t="str">
        <f t="shared" si="5"/>
        <v>ПК94+70 - ПК95+33</v>
      </c>
      <c r="M45" s="13">
        <f t="shared" si="6"/>
        <v>63</v>
      </c>
      <c r="N45" s="14">
        <f t="shared" si="1"/>
        <v>91.400399999999991</v>
      </c>
    </row>
    <row r="46" spans="1:14" x14ac:dyDescent="0.25">
      <c r="A46">
        <v>33.739117999999998</v>
      </c>
      <c r="B46">
        <v>281.8039</v>
      </c>
      <c r="C46" s="15">
        <f t="shared" si="0"/>
        <v>26.549399999999991</v>
      </c>
      <c r="F46" s="3">
        <v>272.42290000000003</v>
      </c>
      <c r="G46" s="6">
        <v>252.197091</v>
      </c>
      <c r="H46" s="11">
        <f t="shared" si="2"/>
        <v>9784.9479640000009</v>
      </c>
      <c r="I46" s="9">
        <f t="shared" si="3"/>
        <v>97</v>
      </c>
      <c r="J46" s="11">
        <f t="shared" si="4"/>
        <v>84.947964000001264</v>
      </c>
      <c r="K46" s="9"/>
      <c r="L46" s="12" t="str">
        <f t="shared" si="5"/>
        <v>ПК95+33 - ПК97+85</v>
      </c>
      <c r="M46" s="13">
        <f t="shared" si="6"/>
        <v>252</v>
      </c>
      <c r="N46" s="14">
        <f t="shared" si="1"/>
        <v>87.577099999999973</v>
      </c>
    </row>
    <row r="47" spans="1:14" x14ac:dyDescent="0.25">
      <c r="A47">
        <v>42.252724999999998</v>
      </c>
      <c r="B47">
        <v>255.25450000000001</v>
      </c>
      <c r="C47" s="15">
        <f t="shared" si="0"/>
        <v>103.92959999999999</v>
      </c>
      <c r="F47" s="3">
        <v>268.80070000000001</v>
      </c>
      <c r="G47" s="6">
        <v>83.256564999999995</v>
      </c>
      <c r="H47" s="11">
        <f t="shared" si="2"/>
        <v>9868.2045290000005</v>
      </c>
      <c r="I47" s="9">
        <f t="shared" si="3"/>
        <v>98</v>
      </c>
      <c r="J47" s="11">
        <f t="shared" si="4"/>
        <v>68.204529000000491</v>
      </c>
      <c r="K47" s="9"/>
      <c r="L47" s="12" t="str">
        <f t="shared" si="5"/>
        <v>ПК97+85 - ПК98+68</v>
      </c>
      <c r="M47" s="13">
        <f t="shared" si="6"/>
        <v>83</v>
      </c>
      <c r="N47" s="14">
        <f t="shared" si="1"/>
        <v>91.199299999999994</v>
      </c>
    </row>
    <row r="48" spans="1:14" x14ac:dyDescent="0.25">
      <c r="A48">
        <v>81.771861000000001</v>
      </c>
      <c r="B48">
        <v>359.1841</v>
      </c>
      <c r="C48" s="15">
        <f t="shared" si="0"/>
        <v>270.97579999999999</v>
      </c>
      <c r="F48" s="3">
        <v>14.746000000000002</v>
      </c>
      <c r="G48" s="6">
        <v>254.81709599999999</v>
      </c>
      <c r="H48" s="11">
        <f t="shared" si="2"/>
        <v>10123.021625000001</v>
      </c>
      <c r="I48" s="9">
        <f t="shared" si="3"/>
        <v>101</v>
      </c>
      <c r="J48" s="11">
        <f t="shared" si="4"/>
        <v>23.021625000001222</v>
      </c>
      <c r="K48" s="9"/>
      <c r="L48" s="12" t="str">
        <f t="shared" si="5"/>
        <v>ПК98+68 - ПК101+23</v>
      </c>
      <c r="M48" s="13">
        <f t="shared" si="6"/>
        <v>255</v>
      </c>
      <c r="N48" s="14">
        <f t="shared" si="1"/>
        <v>14.746000000000002</v>
      </c>
    </row>
    <row r="49" spans="1:14" x14ac:dyDescent="0.25">
      <c r="A49">
        <v>53.071365</v>
      </c>
      <c r="B49">
        <v>88.208299999999994</v>
      </c>
      <c r="C49" s="15">
        <f t="shared" si="0"/>
        <v>21.029699999999991</v>
      </c>
      <c r="F49" s="3">
        <v>8.4695999999999998</v>
      </c>
      <c r="G49" s="6">
        <v>352.400465</v>
      </c>
      <c r="H49" s="11">
        <f t="shared" si="2"/>
        <v>10475.422090000002</v>
      </c>
      <c r="I49" s="9">
        <f t="shared" si="3"/>
        <v>104</v>
      </c>
      <c r="J49" s="11">
        <f t="shared" si="4"/>
        <v>75.422090000002129</v>
      </c>
      <c r="K49" s="9"/>
      <c r="L49" s="12" t="str">
        <f t="shared" si="5"/>
        <v>ПК101+23 - ПК104+75</v>
      </c>
      <c r="M49" s="13">
        <f t="shared" si="6"/>
        <v>352</v>
      </c>
      <c r="N49" s="14">
        <f t="shared" si="1"/>
        <v>8.4695999999999998</v>
      </c>
    </row>
    <row r="50" spans="1:14" x14ac:dyDescent="0.25">
      <c r="A50">
        <v>74.654217000000003</v>
      </c>
      <c r="B50">
        <v>67.178600000000003</v>
      </c>
      <c r="C50" s="15">
        <f t="shared" si="0"/>
        <v>0</v>
      </c>
      <c r="F50" s="3">
        <v>92.43</v>
      </c>
      <c r="G50" s="6">
        <v>56.347634999999997</v>
      </c>
      <c r="H50" s="11">
        <f t="shared" si="2"/>
        <v>10531.769725000002</v>
      </c>
      <c r="I50" s="9">
        <f t="shared" si="3"/>
        <v>105</v>
      </c>
      <c r="J50" s="11">
        <f t="shared" si="4"/>
        <v>31.769725000002325</v>
      </c>
      <c r="K50" s="9"/>
      <c r="L50" s="12" t="str">
        <f t="shared" si="5"/>
        <v>ПК104+75 - ПК105+32</v>
      </c>
      <c r="M50" s="13">
        <f t="shared" si="6"/>
        <v>56</v>
      </c>
      <c r="N50" s="14">
        <f>IF(F50&gt;100,360-F50,F50)</f>
        <v>92.43</v>
      </c>
    </row>
    <row r="51" spans="1:14" x14ac:dyDescent="0.25">
      <c r="A51">
        <v>17.659867999999999</v>
      </c>
      <c r="B51">
        <v>65.713999999999999</v>
      </c>
      <c r="C51" s="15">
        <f t="shared" si="0"/>
        <v>0</v>
      </c>
      <c r="F51" s="3">
        <v>83.034200000000013</v>
      </c>
      <c r="G51" s="6">
        <v>62.529299000000002</v>
      </c>
      <c r="H51" s="11">
        <f t="shared" si="2"/>
        <v>10594.299024000002</v>
      </c>
      <c r="I51" s="9">
        <f t="shared" si="3"/>
        <v>105</v>
      </c>
      <c r="J51" s="11">
        <f t="shared" si="4"/>
        <v>94.299024000001452</v>
      </c>
      <c r="K51" s="9"/>
      <c r="L51" s="12" t="str">
        <f t="shared" si="5"/>
        <v>ПК105+32 - ПК105+94</v>
      </c>
      <c r="M51" s="13">
        <f t="shared" si="6"/>
        <v>63</v>
      </c>
      <c r="N51" s="14">
        <f t="shared" si="1"/>
        <v>83.034200000000013</v>
      </c>
    </row>
    <row r="52" spans="1:14" x14ac:dyDescent="0.25">
      <c r="A52">
        <v>42.405234999999998</v>
      </c>
      <c r="B52">
        <v>59.165900000000001</v>
      </c>
      <c r="C52" s="15">
        <f t="shared" si="0"/>
        <v>0</v>
      </c>
      <c r="F52" s="3">
        <v>66.430300000000003</v>
      </c>
      <c r="G52" s="6">
        <v>77.095043000000004</v>
      </c>
      <c r="H52" s="11">
        <f t="shared" si="2"/>
        <v>10671.394067000001</v>
      </c>
      <c r="I52" s="9">
        <f t="shared" si="3"/>
        <v>106</v>
      </c>
      <c r="J52" s="11">
        <f t="shared" si="4"/>
        <v>71.394067000001371</v>
      </c>
      <c r="K52" s="9"/>
      <c r="L52" s="12" t="str">
        <f t="shared" si="5"/>
        <v>ПК105+94 - ПК106+71</v>
      </c>
      <c r="M52" s="13">
        <f t="shared" si="6"/>
        <v>77</v>
      </c>
      <c r="N52" s="14">
        <f t="shared" si="1"/>
        <v>66.430300000000003</v>
      </c>
    </row>
    <row r="53" spans="1:14" x14ac:dyDescent="0.25">
      <c r="A53">
        <v>58.500112000000001</v>
      </c>
      <c r="B53">
        <v>59.6023</v>
      </c>
      <c r="C53" s="15">
        <f t="shared" si="0"/>
        <v>0</v>
      </c>
      <c r="D53" s="7">
        <f>A53</f>
        <v>58.500112000000001</v>
      </c>
      <c r="F53" s="3">
        <v>70.4803</v>
      </c>
      <c r="G53" s="6">
        <v>161.02294000000001</v>
      </c>
      <c r="H53" s="11">
        <f t="shared" si="2"/>
        <v>10832.417007000002</v>
      </c>
      <c r="I53" s="9">
        <f t="shared" si="3"/>
        <v>108</v>
      </c>
      <c r="J53" s="11">
        <f t="shared" si="4"/>
        <v>32.417007000002229</v>
      </c>
      <c r="K53" s="9"/>
      <c r="L53" s="12" t="str">
        <f t="shared" si="5"/>
        <v>ПК106+71 - ПК108+32</v>
      </c>
      <c r="M53" s="13">
        <f t="shared" si="6"/>
        <v>161</v>
      </c>
      <c r="N53" s="14">
        <f t="shared" si="1"/>
        <v>70.4803</v>
      </c>
    </row>
    <row r="54" spans="1:14" x14ac:dyDescent="0.25">
      <c r="A54">
        <v>47.380077</v>
      </c>
      <c r="B54">
        <v>58.9255</v>
      </c>
      <c r="C54" s="15">
        <f t="shared" si="0"/>
        <v>283.34109999999998</v>
      </c>
      <c r="D54" s="7">
        <f>SUM(A54:A55)</f>
        <v>78.912992000000003</v>
      </c>
      <c r="E54" s="2"/>
      <c r="F54" s="3">
        <v>15.238799999999998</v>
      </c>
      <c r="G54" s="6">
        <v>106.551327</v>
      </c>
      <c r="H54" s="11">
        <f t="shared" si="2"/>
        <v>10938.968334000001</v>
      </c>
      <c r="I54" s="9">
        <f t="shared" si="3"/>
        <v>109</v>
      </c>
      <c r="J54" s="11">
        <f t="shared" si="4"/>
        <v>38.968334000000482</v>
      </c>
      <c r="K54" s="9"/>
      <c r="L54" s="12" t="str">
        <f t="shared" si="5"/>
        <v>ПК108+32 - ПК109+39</v>
      </c>
      <c r="M54" s="13">
        <f t="shared" si="6"/>
        <v>107</v>
      </c>
      <c r="N54" s="14">
        <f t="shared" si="1"/>
        <v>15.238799999999998</v>
      </c>
    </row>
    <row r="55" spans="1:14" x14ac:dyDescent="0.25">
      <c r="A55">
        <v>31.532914999999999</v>
      </c>
      <c r="B55">
        <v>342.26659999999998</v>
      </c>
      <c r="C55" s="15">
        <f t="shared" si="0"/>
        <v>0</v>
      </c>
      <c r="F55" s="3">
        <v>16.062299999999993</v>
      </c>
      <c r="G55" s="6">
        <v>115.66071100000001</v>
      </c>
      <c r="H55" s="11">
        <f t="shared" si="2"/>
        <v>11054.629045000001</v>
      </c>
      <c r="I55" s="9">
        <f t="shared" si="3"/>
        <v>110</v>
      </c>
      <c r="J55" s="11">
        <f t="shared" si="4"/>
        <v>54.629045000001497</v>
      </c>
      <c r="K55" s="9"/>
      <c r="L55" s="12" t="str">
        <f t="shared" si="5"/>
        <v>ПК109+39 - ПК110+55</v>
      </c>
      <c r="M55" s="13">
        <f t="shared" si="6"/>
        <v>116</v>
      </c>
      <c r="N55" s="14">
        <f t="shared" si="1"/>
        <v>16.062299999999993</v>
      </c>
    </row>
    <row r="56" spans="1:14" x14ac:dyDescent="0.25">
      <c r="A56">
        <v>10.808422</v>
      </c>
      <c r="B56">
        <v>348.88819999999998</v>
      </c>
      <c r="C56" s="15">
        <f t="shared" si="0"/>
        <v>281.46039999999999</v>
      </c>
      <c r="D56" s="7">
        <f t="shared" ref="D56:D70" si="8">A56</f>
        <v>10.808422</v>
      </c>
      <c r="F56" s="3">
        <v>21.649200000000008</v>
      </c>
      <c r="G56" s="6">
        <v>123.387027</v>
      </c>
      <c r="H56" s="11">
        <f t="shared" si="2"/>
        <v>11178.016072000002</v>
      </c>
      <c r="I56" s="9">
        <f t="shared" si="3"/>
        <v>111</v>
      </c>
      <c r="J56" s="11">
        <f t="shared" si="4"/>
        <v>78.016072000002623</v>
      </c>
      <c r="K56" s="9"/>
      <c r="L56" s="12" t="str">
        <f t="shared" si="5"/>
        <v>ПК110+55 - ПК111+78</v>
      </c>
      <c r="M56" s="13">
        <f t="shared" si="6"/>
        <v>123</v>
      </c>
      <c r="N56" s="14">
        <f t="shared" si="1"/>
        <v>21.649200000000008</v>
      </c>
    </row>
    <row r="57" spans="1:14" x14ac:dyDescent="0.25">
      <c r="A57">
        <v>52.136935999999999</v>
      </c>
      <c r="B57">
        <v>67.427800000000005</v>
      </c>
      <c r="C57" s="15">
        <f t="shared" si="0"/>
        <v>60.545899999999989</v>
      </c>
      <c r="D57" s="7">
        <f t="shared" si="8"/>
        <v>52.136935999999999</v>
      </c>
      <c r="F57" s="3">
        <v>36.984099999999998</v>
      </c>
      <c r="G57" s="6">
        <v>237.01643999999999</v>
      </c>
      <c r="H57" s="11">
        <f t="shared" si="2"/>
        <v>11415.032512000002</v>
      </c>
      <c r="I57" s="9">
        <f t="shared" si="3"/>
        <v>114</v>
      </c>
      <c r="J57" s="11">
        <f t="shared" si="4"/>
        <v>15.03251200000193</v>
      </c>
      <c r="K57" s="9"/>
      <c r="L57" s="12" t="str">
        <f t="shared" si="5"/>
        <v>ПК111+78 - ПК114+15</v>
      </c>
      <c r="M57" s="13">
        <f t="shared" si="6"/>
        <v>237</v>
      </c>
      <c r="N57" s="14">
        <f t="shared" si="1"/>
        <v>36.984099999999998</v>
      </c>
    </row>
    <row r="58" spans="1:14" x14ac:dyDescent="0.25">
      <c r="A58">
        <v>32.951597999999997</v>
      </c>
      <c r="B58">
        <v>127.97369999999999</v>
      </c>
      <c r="C58" s="15">
        <f t="shared" si="0"/>
        <v>65.596899999999991</v>
      </c>
      <c r="D58" s="7">
        <f t="shared" si="8"/>
        <v>32.951597999999997</v>
      </c>
      <c r="F58" s="3">
        <v>15.778900000000007</v>
      </c>
      <c r="G58" s="6">
        <v>140.16487699999999</v>
      </c>
      <c r="H58" s="11">
        <f t="shared" si="2"/>
        <v>11555.197389000001</v>
      </c>
      <c r="I58" s="9">
        <f t="shared" si="3"/>
        <v>115</v>
      </c>
      <c r="J58" s="11">
        <f t="shared" si="4"/>
        <v>55.197389000001351</v>
      </c>
      <c r="K58" s="9"/>
      <c r="L58" s="12" t="str">
        <f t="shared" si="5"/>
        <v>ПК114+15 - ПК115+55</v>
      </c>
      <c r="M58" s="13">
        <f t="shared" si="6"/>
        <v>140</v>
      </c>
      <c r="N58" s="14">
        <f t="shared" si="1"/>
        <v>15.778900000000007</v>
      </c>
    </row>
    <row r="59" spans="1:14" x14ac:dyDescent="0.25">
      <c r="A59">
        <v>63.173983999999997</v>
      </c>
      <c r="B59">
        <v>62.376800000000003</v>
      </c>
      <c r="C59" s="15">
        <f t="shared" si="0"/>
        <v>0</v>
      </c>
      <c r="D59" s="7">
        <f t="shared" si="8"/>
        <v>63.173983999999997</v>
      </c>
      <c r="F59" s="3">
        <v>90.318299999999994</v>
      </c>
      <c r="G59" s="6">
        <v>162.00695099999999</v>
      </c>
      <c r="H59" s="11">
        <f t="shared" si="2"/>
        <v>11717.20434</v>
      </c>
      <c r="I59" s="9">
        <f t="shared" si="3"/>
        <v>117</v>
      </c>
      <c r="J59" s="11">
        <f t="shared" si="4"/>
        <v>17.204340000000684</v>
      </c>
      <c r="K59" s="9"/>
      <c r="L59" s="12" t="str">
        <f t="shared" si="5"/>
        <v>ПК115+55 - ПК117+17</v>
      </c>
      <c r="M59" s="13">
        <f t="shared" si="6"/>
        <v>162</v>
      </c>
      <c r="N59" s="14">
        <f t="shared" si="1"/>
        <v>90.318299999999994</v>
      </c>
    </row>
    <row r="60" spans="1:14" x14ac:dyDescent="0.25">
      <c r="A60">
        <v>60.817059999999998</v>
      </c>
      <c r="B60">
        <v>58.944200000000002</v>
      </c>
      <c r="C60" s="15">
        <f t="shared" si="0"/>
        <v>0</v>
      </c>
      <c r="D60" s="7">
        <f t="shared" si="8"/>
        <v>60.817059999999998</v>
      </c>
      <c r="E60" s="2"/>
      <c r="F60" s="3">
        <v>45.063099999999999</v>
      </c>
      <c r="G60" s="6">
        <v>211.14410800000002</v>
      </c>
      <c r="H60" s="11">
        <f t="shared" si="2"/>
        <v>11928.348448000001</v>
      </c>
      <c r="I60" s="9">
        <f t="shared" si="3"/>
        <v>119</v>
      </c>
      <c r="J60" s="11">
        <f t="shared" si="4"/>
        <v>28.34844800000127</v>
      </c>
      <c r="K60" s="9"/>
      <c r="L60" s="12" t="str">
        <f t="shared" si="5"/>
        <v>ПК117+17 - ПК119+28</v>
      </c>
      <c r="M60" s="13">
        <f t="shared" si="6"/>
        <v>211</v>
      </c>
      <c r="N60" s="14">
        <f t="shared" si="1"/>
        <v>45.063099999999999</v>
      </c>
    </row>
    <row r="61" spans="1:14" x14ac:dyDescent="0.25">
      <c r="A61">
        <v>40.568339000000002</v>
      </c>
      <c r="B61">
        <v>58.491399999999999</v>
      </c>
      <c r="C61" s="15">
        <f t="shared" si="0"/>
        <v>0</v>
      </c>
      <c r="D61" s="7">
        <f t="shared" si="8"/>
        <v>40.568339000000002</v>
      </c>
      <c r="F61" s="3">
        <v>43.321799999999996</v>
      </c>
      <c r="G61" s="6">
        <v>160.401871</v>
      </c>
      <c r="H61" s="11">
        <f t="shared" si="2"/>
        <v>12088.750319000001</v>
      </c>
      <c r="I61" s="9">
        <f t="shared" si="3"/>
        <v>120</v>
      </c>
      <c r="J61" s="11">
        <f t="shared" si="4"/>
        <v>88.750319000000388</v>
      </c>
      <c r="K61" s="9"/>
      <c r="L61" s="12" t="str">
        <f t="shared" si="5"/>
        <v>ПК119+28 - ПК120+89</v>
      </c>
      <c r="M61" s="13">
        <f t="shared" si="6"/>
        <v>160</v>
      </c>
      <c r="N61" s="14">
        <f t="shared" si="1"/>
        <v>43.321799999999996</v>
      </c>
    </row>
    <row r="62" spans="1:14" x14ac:dyDescent="0.25">
      <c r="A62">
        <v>55.312902999999999</v>
      </c>
      <c r="B62">
        <v>61.141300000000001</v>
      </c>
      <c r="C62" s="15">
        <f t="shared" si="0"/>
        <v>21.3048</v>
      </c>
      <c r="D62" s="7">
        <f t="shared" si="8"/>
        <v>55.312902999999999</v>
      </c>
      <c r="F62" s="3">
        <v>34.5762</v>
      </c>
      <c r="G62" s="6">
        <v>756.36907600000006</v>
      </c>
      <c r="H62" s="11">
        <f t="shared" si="2"/>
        <v>12845.119395000002</v>
      </c>
      <c r="I62" s="9">
        <f t="shared" si="3"/>
        <v>128</v>
      </c>
      <c r="J62" s="11">
        <f t="shared" si="4"/>
        <v>45.119395000000395</v>
      </c>
      <c r="K62" s="9"/>
      <c r="L62" s="12" t="str">
        <f t="shared" si="5"/>
        <v>ПК120+89 - ПК128+45</v>
      </c>
      <c r="M62" s="13">
        <f t="shared" si="6"/>
        <v>756</v>
      </c>
      <c r="N62" s="14">
        <f t="shared" si="1"/>
        <v>34.5762</v>
      </c>
    </row>
    <row r="63" spans="1:14" x14ac:dyDescent="0.25">
      <c r="A63">
        <v>9.9996480000000005</v>
      </c>
      <c r="B63">
        <v>82.446100000000001</v>
      </c>
      <c r="C63" s="15">
        <f t="shared" si="0"/>
        <v>27.330800000000004</v>
      </c>
      <c r="D63" s="7">
        <f t="shared" si="8"/>
        <v>9.9996480000000005</v>
      </c>
      <c r="F63" s="3">
        <v>15.647199999999998</v>
      </c>
      <c r="G63" s="6">
        <v>69.144272999999998</v>
      </c>
      <c r="H63" s="11">
        <f t="shared" si="2"/>
        <v>12914.263668000001</v>
      </c>
      <c r="I63" s="9">
        <f t="shared" si="3"/>
        <v>129</v>
      </c>
      <c r="J63" s="11">
        <f t="shared" si="4"/>
        <v>14.263668000000962</v>
      </c>
      <c r="K63" s="9"/>
      <c r="L63" s="12" t="str">
        <f t="shared" si="5"/>
        <v>ПК128+45 - ПК129+14</v>
      </c>
      <c r="M63" s="13">
        <f t="shared" si="6"/>
        <v>69</v>
      </c>
      <c r="N63" s="14">
        <f t="shared" si="1"/>
        <v>15.647199999999998</v>
      </c>
    </row>
    <row r="64" spans="1:14" x14ac:dyDescent="0.25">
      <c r="A64">
        <v>44.743746000000002</v>
      </c>
      <c r="B64">
        <v>55.115299999999998</v>
      </c>
      <c r="C64" s="15">
        <f t="shared" si="0"/>
        <v>0</v>
      </c>
      <c r="D64" s="7">
        <f t="shared" si="8"/>
        <v>44.743746000000002</v>
      </c>
      <c r="F64" s="3">
        <v>47.143100000000004</v>
      </c>
      <c r="G64" s="6">
        <v>84.157661000000004</v>
      </c>
      <c r="H64" s="11">
        <f t="shared" si="2"/>
        <v>12998.421329000001</v>
      </c>
      <c r="I64" s="9">
        <f t="shared" si="3"/>
        <v>129</v>
      </c>
      <c r="J64" s="11">
        <f t="shared" si="4"/>
        <v>98.421329000001379</v>
      </c>
      <c r="K64" s="9"/>
      <c r="L64" s="12" t="str">
        <f t="shared" si="5"/>
        <v>ПК129+14 - ПК129+98</v>
      </c>
      <c r="M64" s="13">
        <f t="shared" si="6"/>
        <v>84</v>
      </c>
      <c r="N64" s="14">
        <f t="shared" si="1"/>
        <v>47.143100000000004</v>
      </c>
    </row>
    <row r="65" spans="1:14" x14ac:dyDescent="0.25">
      <c r="A65">
        <v>15.012969999999999</v>
      </c>
      <c r="B65">
        <v>49.198900000000002</v>
      </c>
      <c r="C65" s="15">
        <f t="shared" si="0"/>
        <v>9.1507000000000005</v>
      </c>
      <c r="D65" s="7">
        <f t="shared" si="8"/>
        <v>15.012969999999999</v>
      </c>
      <c r="F65" s="3">
        <v>24.645800000000008</v>
      </c>
      <c r="G65" s="6">
        <v>257.873447</v>
      </c>
      <c r="H65" s="11">
        <f t="shared" si="2"/>
        <v>13256.294776000001</v>
      </c>
      <c r="I65" s="9">
        <f t="shared" si="3"/>
        <v>132</v>
      </c>
      <c r="J65" s="11">
        <f t="shared" si="4"/>
        <v>56.294776000001434</v>
      </c>
      <c r="K65" s="9"/>
      <c r="L65" s="12" t="str">
        <f t="shared" si="5"/>
        <v>ПК129+98 - ПК132+56</v>
      </c>
      <c r="M65" s="13">
        <f t="shared" si="6"/>
        <v>258</v>
      </c>
      <c r="N65" s="14">
        <f t="shared" si="1"/>
        <v>24.645800000000008</v>
      </c>
    </row>
    <row r="66" spans="1:14" x14ac:dyDescent="0.25">
      <c r="A66">
        <v>24.525428999999999</v>
      </c>
      <c r="B66">
        <v>40.048200000000001</v>
      </c>
      <c r="C66" s="15">
        <f t="shared" si="0"/>
        <v>24.622800000000002</v>
      </c>
      <c r="D66" s="7">
        <f t="shared" si="8"/>
        <v>24.525428999999999</v>
      </c>
      <c r="F66" s="3">
        <v>9.7279000000000053</v>
      </c>
      <c r="G66" s="6">
        <v>76.850358</v>
      </c>
      <c r="H66" s="11">
        <f t="shared" si="2"/>
        <v>13333.145134</v>
      </c>
      <c r="I66" s="9">
        <f t="shared" si="3"/>
        <v>133</v>
      </c>
      <c r="J66" s="11">
        <f t="shared" si="4"/>
        <v>33.145134000000098</v>
      </c>
      <c r="K66" s="9"/>
      <c r="L66" s="12" t="str">
        <f t="shared" si="5"/>
        <v>ПК132+56 - ПК133+33</v>
      </c>
      <c r="M66" s="13">
        <f t="shared" si="6"/>
        <v>77</v>
      </c>
      <c r="N66" s="14">
        <f t="shared" si="1"/>
        <v>9.7279000000000053</v>
      </c>
    </row>
    <row r="67" spans="1:14" x14ac:dyDescent="0.25">
      <c r="A67">
        <v>15.365017</v>
      </c>
      <c r="B67">
        <v>15.4254</v>
      </c>
      <c r="C67" s="15">
        <f t="shared" ref="C67:C130" si="9">IMABS(IF((B68-B67)&gt;8,(B68-B67),IF((B68-B67)&lt;-8,(B68-B67),0)))</f>
        <v>9.3209999999999997</v>
      </c>
      <c r="D67" s="7">
        <f t="shared" si="8"/>
        <v>15.365017</v>
      </c>
      <c r="E67" s="2"/>
      <c r="F67" s="3">
        <v>10.031099999999995</v>
      </c>
      <c r="G67" s="6">
        <v>11.287445999999999</v>
      </c>
      <c r="H67" s="11">
        <f t="shared" si="2"/>
        <v>13344.432580000001</v>
      </c>
      <c r="I67" s="9">
        <f t="shared" si="3"/>
        <v>133</v>
      </c>
      <c r="J67" s="11">
        <f t="shared" si="4"/>
        <v>44.432580000000144</v>
      </c>
      <c r="K67" s="9"/>
      <c r="L67" s="12" t="str">
        <f t="shared" si="5"/>
        <v>ПК133+33 - ПК133+44</v>
      </c>
      <c r="M67" s="13">
        <f t="shared" si="6"/>
        <v>11</v>
      </c>
      <c r="N67" s="14">
        <f>IF(F67&gt;100,360-F67,F67)</f>
        <v>10.031099999999995</v>
      </c>
    </row>
    <row r="68" spans="1:14" x14ac:dyDescent="0.25">
      <c r="A68">
        <v>153.61406299999999</v>
      </c>
      <c r="B68">
        <v>6.1044</v>
      </c>
      <c r="C68" s="15">
        <f t="shared" si="9"/>
        <v>0</v>
      </c>
      <c r="D68" s="7">
        <f t="shared" si="8"/>
        <v>153.61406299999999</v>
      </c>
      <c r="F68" s="3">
        <v>11.822500000000005</v>
      </c>
      <c r="G68" s="6">
        <v>11.070765</v>
      </c>
      <c r="H68" s="11">
        <f t="shared" ref="H68:H131" si="10">H67+G68</f>
        <v>13355.503345000001</v>
      </c>
      <c r="I68" s="9">
        <f t="shared" ref="I68:I131" si="11">TRUNC(H68/100,0)</f>
        <v>133</v>
      </c>
      <c r="J68" s="11">
        <f t="shared" ref="J68:J131" si="12">(MOD(H68/100,(IF(H68&lt;0,-1,1))))*100</f>
        <v>55.503344999999626</v>
      </c>
      <c r="K68" s="9"/>
      <c r="L68" s="12" t="str">
        <f t="shared" ref="L68:L131" si="13">CONCATENATE("ПК",I67,"+",ROUND(J67,0)," - ПК",I68,"+",ROUND(J68,0))</f>
        <v>ПК133+44 - ПК133+56</v>
      </c>
      <c r="M68" s="13">
        <f t="shared" ref="M68:M131" si="14">ROUND(G68,0)</f>
        <v>11</v>
      </c>
      <c r="N68" s="14">
        <f>IF(F68&gt;100,360-F68,F68)</f>
        <v>11.822500000000005</v>
      </c>
    </row>
    <row r="69" spans="1:14" x14ac:dyDescent="0.25">
      <c r="A69">
        <v>11.966939</v>
      </c>
      <c r="B69">
        <v>9.6155000000000008</v>
      </c>
      <c r="C69" s="15">
        <f t="shared" si="9"/>
        <v>0</v>
      </c>
      <c r="D69" s="7">
        <f t="shared" si="8"/>
        <v>11.966939</v>
      </c>
      <c r="F69" s="3">
        <v>25.241299999999995</v>
      </c>
      <c r="G69" s="6">
        <v>40.742319999999999</v>
      </c>
      <c r="H69" s="11">
        <f t="shared" si="10"/>
        <v>13396.245665</v>
      </c>
      <c r="I69" s="9">
        <f t="shared" si="11"/>
        <v>133</v>
      </c>
      <c r="J69" s="11">
        <f t="shared" si="12"/>
        <v>96.245665000000713</v>
      </c>
      <c r="K69" s="9"/>
      <c r="L69" s="12" t="str">
        <f t="shared" si="13"/>
        <v>ПК133+56 - ПК133+96</v>
      </c>
      <c r="M69" s="13">
        <f t="shared" si="14"/>
        <v>41</v>
      </c>
      <c r="N69" s="14">
        <f>IF(F69&gt;100,360-F69,F69)</f>
        <v>25.241299999999995</v>
      </c>
    </row>
    <row r="70" spans="1:14" x14ac:dyDescent="0.25">
      <c r="A70">
        <v>7.2008580000000002</v>
      </c>
      <c r="B70">
        <v>5.2720000000000002</v>
      </c>
      <c r="C70" s="15">
        <f t="shared" si="9"/>
        <v>28.987500000000004</v>
      </c>
      <c r="D70" s="7">
        <f t="shared" si="8"/>
        <v>7.2008580000000002</v>
      </c>
      <c r="F70" s="3">
        <v>272.58320000000003</v>
      </c>
      <c r="G70" s="6">
        <v>106.316461</v>
      </c>
      <c r="H70" s="11">
        <f t="shared" si="10"/>
        <v>13502.562126000001</v>
      </c>
      <c r="I70" s="9">
        <f t="shared" si="11"/>
        <v>135</v>
      </c>
      <c r="J70" s="11">
        <f t="shared" si="12"/>
        <v>2.5621260000008306</v>
      </c>
      <c r="K70" s="9"/>
      <c r="L70" s="12" t="str">
        <f t="shared" si="13"/>
        <v>ПК133+96 - ПК135+3</v>
      </c>
      <c r="M70" s="13">
        <f t="shared" si="14"/>
        <v>106</v>
      </c>
      <c r="N70" s="14">
        <f>IF(F70&gt;100,360-F70,F70)</f>
        <v>87.416799999999967</v>
      </c>
    </row>
    <row r="71" spans="1:14" x14ac:dyDescent="0.25">
      <c r="A71">
        <v>5.1471349999999996</v>
      </c>
      <c r="B71">
        <v>34.259500000000003</v>
      </c>
      <c r="C71" s="15">
        <f t="shared" si="9"/>
        <v>27.815900000000003</v>
      </c>
      <c r="D71" s="7">
        <f>SUM(A71:A72)</f>
        <v>82.863928000000001</v>
      </c>
      <c r="E71" s="2"/>
      <c r="F71" s="3">
        <v>343.82080000000002</v>
      </c>
      <c r="G71" s="6">
        <v>62.560439000000002</v>
      </c>
      <c r="H71" s="11">
        <f t="shared" si="10"/>
        <v>13565.122565000001</v>
      </c>
      <c r="I71" s="9">
        <f t="shared" si="11"/>
        <v>135</v>
      </c>
      <c r="J71" s="11">
        <f t="shared" si="12"/>
        <v>65.122565000001487</v>
      </c>
      <c r="K71" s="9"/>
      <c r="L71" s="12" t="str">
        <f t="shared" si="13"/>
        <v>ПК135+3 - ПК135+65</v>
      </c>
      <c r="M71" s="13">
        <f t="shared" si="14"/>
        <v>63</v>
      </c>
      <c r="N71" s="14">
        <f>IF(F71&gt;100,360-F71,F71)</f>
        <v>16.17919999999998</v>
      </c>
    </row>
    <row r="72" spans="1:14" x14ac:dyDescent="0.25">
      <c r="A72">
        <v>77.716792999999996</v>
      </c>
      <c r="B72">
        <v>6.4436</v>
      </c>
      <c r="C72" s="15">
        <f t="shared" si="9"/>
        <v>351.39830000000001</v>
      </c>
      <c r="F72" s="3">
        <v>42.620199999999997</v>
      </c>
      <c r="G72" s="6">
        <v>22.862677000000001</v>
      </c>
      <c r="H72" s="11">
        <f t="shared" si="10"/>
        <v>13587.985242000001</v>
      </c>
      <c r="I72" s="9">
        <f t="shared" si="11"/>
        <v>135</v>
      </c>
      <c r="J72" s="11">
        <f t="shared" si="12"/>
        <v>87.985242000002017</v>
      </c>
      <c r="K72" s="9"/>
      <c r="L72" s="12" t="str">
        <f t="shared" si="13"/>
        <v>ПК135+65 - ПК135+88</v>
      </c>
      <c r="M72" s="13">
        <f t="shared" si="14"/>
        <v>23</v>
      </c>
      <c r="N72" s="14">
        <f t="shared" ref="N72:N92" si="15">IF(F72&gt;100,360-F72,F72)</f>
        <v>42.620199999999997</v>
      </c>
    </row>
    <row r="73" spans="1:14" x14ac:dyDescent="0.25">
      <c r="A73">
        <v>66.570460999999995</v>
      </c>
      <c r="B73">
        <v>357.84190000000001</v>
      </c>
      <c r="C73" s="15">
        <f t="shared" si="9"/>
        <v>290.96719999999999</v>
      </c>
      <c r="D73" s="7">
        <f>A73</f>
        <v>66.570460999999995</v>
      </c>
      <c r="E73" s="2"/>
      <c r="F73" s="3">
        <v>15.103299999999997</v>
      </c>
      <c r="G73" s="6">
        <v>42.986401999999998</v>
      </c>
      <c r="H73" s="11">
        <f t="shared" si="10"/>
        <v>13630.971644000001</v>
      </c>
      <c r="I73" s="9">
        <f t="shared" si="11"/>
        <v>136</v>
      </c>
      <c r="J73" s="11">
        <f t="shared" si="12"/>
        <v>30.971644000001675</v>
      </c>
      <c r="K73" s="9"/>
      <c r="L73" s="12" t="str">
        <f t="shared" si="13"/>
        <v>ПК135+88 - ПК136+31</v>
      </c>
      <c r="M73" s="13">
        <f t="shared" si="14"/>
        <v>43</v>
      </c>
      <c r="N73" s="14">
        <f t="shared" si="15"/>
        <v>15.103299999999997</v>
      </c>
    </row>
    <row r="74" spans="1:14" x14ac:dyDescent="0.25">
      <c r="A74">
        <v>20.190407</v>
      </c>
      <c r="B74">
        <v>66.874700000000004</v>
      </c>
      <c r="C74" s="15">
        <f t="shared" si="9"/>
        <v>64.219099999999997</v>
      </c>
      <c r="D74" s="7">
        <f>SUM(A74:A76)</f>
        <v>95.023232000000007</v>
      </c>
      <c r="E74" s="2"/>
      <c r="F74" s="3">
        <v>8.1296999999999997</v>
      </c>
      <c r="G74" s="6">
        <v>99.584108000000001</v>
      </c>
      <c r="H74" s="11">
        <f t="shared" si="10"/>
        <v>13730.555752</v>
      </c>
      <c r="I74" s="9">
        <f t="shared" si="11"/>
        <v>137</v>
      </c>
      <c r="J74" s="11">
        <f t="shared" si="12"/>
        <v>30.55575200000078</v>
      </c>
      <c r="K74" s="9"/>
      <c r="L74" s="12" t="str">
        <f t="shared" si="13"/>
        <v>ПК136+31 - ПК137+31</v>
      </c>
      <c r="M74" s="13">
        <f t="shared" si="14"/>
        <v>100</v>
      </c>
      <c r="N74" s="14">
        <f t="shared" si="15"/>
        <v>8.1296999999999997</v>
      </c>
    </row>
    <row r="75" spans="1:14" x14ac:dyDescent="0.25">
      <c r="A75">
        <v>68.247033000000002</v>
      </c>
      <c r="B75">
        <v>2.6556000000000002</v>
      </c>
      <c r="C75" s="15">
        <f t="shared" si="9"/>
        <v>90.072399999999988</v>
      </c>
      <c r="F75" s="3">
        <v>21.136499999999998</v>
      </c>
      <c r="G75" s="6">
        <v>107.51232099999999</v>
      </c>
      <c r="H75" s="11">
        <f t="shared" si="10"/>
        <v>13838.068073</v>
      </c>
      <c r="I75" s="9">
        <f t="shared" si="11"/>
        <v>138</v>
      </c>
      <c r="J75" s="11">
        <f t="shared" si="12"/>
        <v>38.068072999999458</v>
      </c>
      <c r="K75" s="9"/>
      <c r="L75" s="12" t="str">
        <f t="shared" si="13"/>
        <v>ПК137+31 - ПК138+38</v>
      </c>
      <c r="M75" s="13">
        <f t="shared" si="14"/>
        <v>108</v>
      </c>
      <c r="N75" s="14">
        <f t="shared" si="15"/>
        <v>21.136499999999998</v>
      </c>
    </row>
    <row r="76" spans="1:14" x14ac:dyDescent="0.25">
      <c r="A76">
        <v>6.5857919999999996</v>
      </c>
      <c r="B76">
        <v>92.727999999999994</v>
      </c>
      <c r="C76" s="15">
        <f t="shared" si="9"/>
        <v>85.884199999999993</v>
      </c>
      <c r="F76" s="3">
        <v>309.82010000000002</v>
      </c>
      <c r="G76" s="6">
        <v>110.725787</v>
      </c>
      <c r="H76" s="11">
        <f t="shared" si="10"/>
        <v>13948.79386</v>
      </c>
      <c r="I76" s="9">
        <f t="shared" si="11"/>
        <v>139</v>
      </c>
      <c r="J76" s="11">
        <f t="shared" si="12"/>
        <v>48.793860000000677</v>
      </c>
      <c r="K76" s="9"/>
      <c r="L76" s="12" t="str">
        <f t="shared" si="13"/>
        <v>ПК138+38 - ПК139+49</v>
      </c>
      <c r="M76" s="13">
        <f t="shared" si="14"/>
        <v>111</v>
      </c>
      <c r="N76" s="14">
        <f t="shared" si="15"/>
        <v>50.179899999999975</v>
      </c>
    </row>
    <row r="77" spans="1:14" x14ac:dyDescent="0.25">
      <c r="A77">
        <v>24.603377999999999</v>
      </c>
      <c r="B77">
        <v>6.8437999999999999</v>
      </c>
      <c r="C77" s="15">
        <f t="shared" si="9"/>
        <v>343.21910000000003</v>
      </c>
      <c r="D77" s="7">
        <f>A77</f>
        <v>24.603377999999999</v>
      </c>
      <c r="F77" s="3">
        <v>72.533500000000004</v>
      </c>
      <c r="G77" s="6">
        <v>74.209551000000005</v>
      </c>
      <c r="H77" s="11">
        <f t="shared" si="10"/>
        <v>14023.003411</v>
      </c>
      <c r="I77" s="9">
        <f t="shared" si="11"/>
        <v>140</v>
      </c>
      <c r="J77" s="11">
        <f t="shared" si="12"/>
        <v>23.003410999999119</v>
      </c>
      <c r="K77" s="9"/>
      <c r="L77" s="12" t="str">
        <f t="shared" si="13"/>
        <v>ПК139+49 - ПК140+23</v>
      </c>
      <c r="M77" s="13">
        <f t="shared" si="14"/>
        <v>74</v>
      </c>
      <c r="N77" s="14">
        <f t="shared" si="15"/>
        <v>72.533500000000004</v>
      </c>
    </row>
    <row r="78" spans="1:14" x14ac:dyDescent="0.25">
      <c r="A78">
        <v>135.86571699999999</v>
      </c>
      <c r="B78">
        <v>350.06290000000001</v>
      </c>
      <c r="C78" s="15">
        <f t="shared" si="9"/>
        <v>0</v>
      </c>
      <c r="D78" s="7">
        <f>A78</f>
        <v>135.86571699999999</v>
      </c>
      <c r="F78" s="3">
        <v>268.61110000000002</v>
      </c>
      <c r="G78" s="6">
        <v>510.326008</v>
      </c>
      <c r="H78" s="11">
        <f t="shared" si="10"/>
        <v>14533.329419</v>
      </c>
      <c r="I78" s="9">
        <f t="shared" si="11"/>
        <v>145</v>
      </c>
      <c r="J78" s="11">
        <f t="shared" si="12"/>
        <v>33.329419000000371</v>
      </c>
      <c r="K78" s="9"/>
      <c r="L78" s="12" t="str">
        <f t="shared" si="13"/>
        <v>ПК140+23 - ПК145+33</v>
      </c>
      <c r="M78" s="13">
        <f t="shared" si="14"/>
        <v>510</v>
      </c>
      <c r="N78" s="14">
        <f t="shared" si="15"/>
        <v>91.388899999999978</v>
      </c>
    </row>
    <row r="79" spans="1:14" x14ac:dyDescent="0.25">
      <c r="A79">
        <v>38.418672999999998</v>
      </c>
      <c r="B79">
        <v>349.99220000000003</v>
      </c>
      <c r="C79" s="15">
        <f t="shared" si="9"/>
        <v>275.01560000000001</v>
      </c>
      <c r="D79" s="7">
        <f>A79</f>
        <v>38.418672999999998</v>
      </c>
      <c r="E79" s="2"/>
      <c r="F79" s="3">
        <v>23.9739</v>
      </c>
      <c r="G79" s="6">
        <v>448.80357900000001</v>
      </c>
      <c r="H79" s="11">
        <f t="shared" si="10"/>
        <v>14982.132997999999</v>
      </c>
      <c r="I79" s="9">
        <f t="shared" si="11"/>
        <v>149</v>
      </c>
      <c r="J79" s="11">
        <f t="shared" si="12"/>
        <v>82.132998000000157</v>
      </c>
      <c r="K79" s="9"/>
      <c r="L79" s="12" t="str">
        <f t="shared" si="13"/>
        <v>ПК145+33 - ПК149+82</v>
      </c>
      <c r="M79" s="13">
        <f t="shared" si="14"/>
        <v>449</v>
      </c>
      <c r="N79" s="14">
        <f t="shared" si="15"/>
        <v>23.9739</v>
      </c>
    </row>
    <row r="80" spans="1:14" x14ac:dyDescent="0.25">
      <c r="A80">
        <v>3.6119629999999998</v>
      </c>
      <c r="B80">
        <v>74.976600000000005</v>
      </c>
      <c r="C80" s="15">
        <f t="shared" si="9"/>
        <v>278.7491</v>
      </c>
      <c r="D80" s="7">
        <f>A80</f>
        <v>3.6119629999999998</v>
      </c>
      <c r="F80" s="3">
        <v>83.050699999999992</v>
      </c>
      <c r="G80" s="6">
        <v>139.30113299999999</v>
      </c>
      <c r="H80" s="11">
        <f t="shared" si="10"/>
        <v>15121.434131</v>
      </c>
      <c r="I80" s="9">
        <f t="shared" si="11"/>
        <v>151</v>
      </c>
      <c r="J80" s="11">
        <f t="shared" si="12"/>
        <v>21.434131000000889</v>
      </c>
      <c r="K80" s="9"/>
      <c r="L80" s="12" t="str">
        <f t="shared" si="13"/>
        <v>ПК149+82 - ПК151+21</v>
      </c>
      <c r="M80" s="13">
        <f t="shared" si="14"/>
        <v>139</v>
      </c>
      <c r="N80" s="14">
        <f t="shared" si="15"/>
        <v>83.050699999999992</v>
      </c>
    </row>
    <row r="81" spans="1:14" x14ac:dyDescent="0.25">
      <c r="A81">
        <v>33.953102999999999</v>
      </c>
      <c r="B81">
        <v>353.72570000000002</v>
      </c>
      <c r="C81" s="15">
        <f t="shared" si="9"/>
        <v>0</v>
      </c>
      <c r="D81" s="7">
        <f>A81</f>
        <v>33.953102999999999</v>
      </c>
      <c r="E81" s="2"/>
      <c r="F81" s="3">
        <v>83.908299999999997</v>
      </c>
      <c r="G81" s="6">
        <v>330.39701100000002</v>
      </c>
      <c r="H81" s="11">
        <f t="shared" si="10"/>
        <v>15451.831141999999</v>
      </c>
      <c r="I81" s="9">
        <f t="shared" si="11"/>
        <v>154</v>
      </c>
      <c r="J81" s="11">
        <f t="shared" si="12"/>
        <v>51.831142000000341</v>
      </c>
      <c r="K81" s="9"/>
      <c r="L81" s="12" t="str">
        <f t="shared" si="13"/>
        <v>ПК151+21 - ПК154+52</v>
      </c>
      <c r="M81" s="13">
        <f t="shared" si="14"/>
        <v>330</v>
      </c>
      <c r="N81" s="14">
        <f t="shared" si="15"/>
        <v>83.908299999999997</v>
      </c>
    </row>
    <row r="82" spans="1:14" x14ac:dyDescent="0.25">
      <c r="A82">
        <v>16.445239999999998</v>
      </c>
      <c r="B82">
        <v>347.72890000000001</v>
      </c>
      <c r="C82" s="15">
        <f t="shared" si="9"/>
        <v>11.937999999999988</v>
      </c>
      <c r="D82" s="7">
        <f>SUM(A82:A83)</f>
        <v>29.889082999999999</v>
      </c>
      <c r="E82" s="2"/>
      <c r="F82" s="3">
        <v>91.476200000000006</v>
      </c>
      <c r="G82" s="6">
        <v>68.719685999999996</v>
      </c>
      <c r="H82" s="11">
        <f t="shared" si="10"/>
        <v>15520.550827999999</v>
      </c>
      <c r="I82" s="9">
        <f t="shared" si="11"/>
        <v>155</v>
      </c>
      <c r="J82" s="11">
        <f t="shared" si="12"/>
        <v>20.550828000000365</v>
      </c>
      <c r="K82" s="9"/>
      <c r="L82" s="12" t="str">
        <f t="shared" si="13"/>
        <v>ПК154+52 - ПК155+21</v>
      </c>
      <c r="M82" s="13">
        <f t="shared" si="14"/>
        <v>69</v>
      </c>
      <c r="N82" s="14">
        <f t="shared" si="15"/>
        <v>91.476200000000006</v>
      </c>
    </row>
    <row r="83" spans="1:14" x14ac:dyDescent="0.25">
      <c r="A83">
        <v>13.443842999999999</v>
      </c>
      <c r="B83">
        <v>335.79090000000002</v>
      </c>
      <c r="C83" s="15">
        <f t="shared" si="9"/>
        <v>0</v>
      </c>
      <c r="F83" s="3">
        <v>88.398499999999999</v>
      </c>
      <c r="G83" s="6">
        <v>552.61769200000003</v>
      </c>
      <c r="H83" s="11">
        <f t="shared" si="10"/>
        <v>16073.168519999999</v>
      </c>
      <c r="I83" s="9">
        <f t="shared" si="11"/>
        <v>160</v>
      </c>
      <c r="J83" s="11">
        <f t="shared" si="12"/>
        <v>73.168519999998693</v>
      </c>
      <c r="K83" s="9"/>
      <c r="L83" s="12" t="str">
        <f t="shared" si="13"/>
        <v>ПК155+21 - ПК160+73</v>
      </c>
      <c r="M83" s="13">
        <f t="shared" si="14"/>
        <v>553</v>
      </c>
      <c r="N83" s="14">
        <f t="shared" si="15"/>
        <v>88.398499999999999</v>
      </c>
    </row>
    <row r="84" spans="1:14" x14ac:dyDescent="0.25">
      <c r="A84">
        <v>26.059049999999999</v>
      </c>
      <c r="B84">
        <v>331.15570000000002</v>
      </c>
      <c r="C84" s="15">
        <f t="shared" si="9"/>
        <v>9.1906000000000176</v>
      </c>
      <c r="D84" s="7">
        <f t="shared" ref="D84:D90" si="16">A84</f>
        <v>26.059049999999999</v>
      </c>
      <c r="F84" s="3">
        <v>88.7286</v>
      </c>
      <c r="G84" s="6">
        <v>180.43749099999999</v>
      </c>
      <c r="H84" s="11">
        <f t="shared" si="10"/>
        <v>16253.606011</v>
      </c>
      <c r="I84" s="9">
        <f t="shared" si="11"/>
        <v>162</v>
      </c>
      <c r="J84" s="11">
        <f t="shared" si="12"/>
        <v>53.606010999999398</v>
      </c>
      <c r="K84" s="9"/>
      <c r="L84" s="12" t="str">
        <f t="shared" si="13"/>
        <v>ПК160+73 - ПК162+54</v>
      </c>
      <c r="M84" s="13">
        <f t="shared" si="14"/>
        <v>180</v>
      </c>
      <c r="N84" s="14">
        <f t="shared" si="15"/>
        <v>88.7286</v>
      </c>
    </row>
    <row r="85" spans="1:14" x14ac:dyDescent="0.25">
      <c r="A85">
        <v>6.8974010000000003</v>
      </c>
      <c r="B85">
        <v>321.96510000000001</v>
      </c>
      <c r="C85" s="15">
        <f t="shared" si="9"/>
        <v>76.195099999999996</v>
      </c>
      <c r="D85" s="7">
        <f t="shared" si="16"/>
        <v>6.8974010000000003</v>
      </c>
      <c r="F85" s="3">
        <v>64.203299999999999</v>
      </c>
      <c r="G85" s="6">
        <v>155.86030299999999</v>
      </c>
      <c r="H85" s="11">
        <f t="shared" si="10"/>
        <v>16409.466314000001</v>
      </c>
      <c r="I85" s="9">
        <f t="shared" si="11"/>
        <v>164</v>
      </c>
      <c r="J85" s="11">
        <f t="shared" si="12"/>
        <v>9.466314000002285</v>
      </c>
      <c r="K85" s="9"/>
      <c r="L85" s="12" t="str">
        <f t="shared" si="13"/>
        <v>ПК162+54 - ПК164+9</v>
      </c>
      <c r="M85" s="13">
        <f t="shared" si="14"/>
        <v>156</v>
      </c>
      <c r="N85" s="14">
        <f t="shared" si="15"/>
        <v>64.203299999999999</v>
      </c>
    </row>
    <row r="86" spans="1:14" x14ac:dyDescent="0.25">
      <c r="A86">
        <v>2.7538309999999999</v>
      </c>
      <c r="B86">
        <v>245.77</v>
      </c>
      <c r="C86" s="15">
        <f t="shared" si="9"/>
        <v>79.211299999999966</v>
      </c>
      <c r="D86" s="7">
        <f t="shared" si="16"/>
        <v>2.7538309999999999</v>
      </c>
      <c r="F86" s="3">
        <v>27.211299999999994</v>
      </c>
      <c r="G86" s="6">
        <v>284.77646300000004</v>
      </c>
      <c r="H86" s="11">
        <f t="shared" si="10"/>
        <v>16694.242776999999</v>
      </c>
      <c r="I86" s="9">
        <f t="shared" si="11"/>
        <v>166</v>
      </c>
      <c r="J86" s="11">
        <f t="shared" si="12"/>
        <v>94.242776999999478</v>
      </c>
      <c r="K86" s="9"/>
      <c r="L86" s="12" t="str">
        <f t="shared" si="13"/>
        <v>ПК164+9 - ПК166+94</v>
      </c>
      <c r="M86" s="13">
        <f t="shared" si="14"/>
        <v>285</v>
      </c>
      <c r="N86" s="14">
        <f t="shared" si="15"/>
        <v>27.211299999999994</v>
      </c>
    </row>
    <row r="87" spans="1:14" x14ac:dyDescent="0.25">
      <c r="A87">
        <v>16.492027</v>
      </c>
      <c r="B87">
        <v>324.98129999999998</v>
      </c>
      <c r="C87" s="15">
        <f t="shared" si="9"/>
        <v>0</v>
      </c>
      <c r="D87" s="7">
        <f t="shared" si="16"/>
        <v>16.492027</v>
      </c>
      <c r="F87" s="3">
        <v>11.404000000000003</v>
      </c>
      <c r="G87" s="6">
        <v>83.834827000000004</v>
      </c>
      <c r="H87" s="11">
        <f t="shared" si="10"/>
        <v>16778.077603999998</v>
      </c>
      <c r="I87" s="9">
        <f t="shared" si="11"/>
        <v>167</v>
      </c>
      <c r="J87" s="11">
        <f t="shared" si="12"/>
        <v>78.077603999997791</v>
      </c>
      <c r="K87" s="9"/>
      <c r="L87" s="12" t="str">
        <f t="shared" si="13"/>
        <v>ПК166+94 - ПК167+78</v>
      </c>
      <c r="M87" s="13">
        <f t="shared" si="14"/>
        <v>84</v>
      </c>
      <c r="N87" s="14">
        <f t="shared" si="15"/>
        <v>11.404000000000003</v>
      </c>
    </row>
    <row r="88" spans="1:14" x14ac:dyDescent="0.25">
      <c r="A88">
        <v>22.983791</v>
      </c>
      <c r="B88">
        <v>319.71129999999999</v>
      </c>
      <c r="C88" s="15">
        <f t="shared" si="9"/>
        <v>12.569700000000012</v>
      </c>
      <c r="D88" s="7">
        <f t="shared" si="16"/>
        <v>22.983791</v>
      </c>
      <c r="F88" s="3">
        <v>53.650000000000006</v>
      </c>
      <c r="G88" s="6">
        <v>331.27876800000001</v>
      </c>
      <c r="H88" s="11">
        <f t="shared" si="10"/>
        <v>17109.356371999998</v>
      </c>
      <c r="I88" s="9">
        <f t="shared" si="11"/>
        <v>171</v>
      </c>
      <c r="J88" s="11">
        <f t="shared" si="12"/>
        <v>9.356371999999169</v>
      </c>
      <c r="K88" s="9"/>
      <c r="L88" s="12" t="str">
        <f t="shared" si="13"/>
        <v>ПК167+78 - ПК171+9</v>
      </c>
      <c r="M88" s="13">
        <f t="shared" si="14"/>
        <v>331</v>
      </c>
      <c r="N88" s="14">
        <f t="shared" si="15"/>
        <v>53.650000000000006</v>
      </c>
    </row>
    <row r="89" spans="1:14" x14ac:dyDescent="0.25">
      <c r="A89">
        <v>12.976518</v>
      </c>
      <c r="B89">
        <v>307.14159999999998</v>
      </c>
      <c r="C89" s="15">
        <f t="shared" si="9"/>
        <v>11.989199999999983</v>
      </c>
      <c r="D89" s="7">
        <f t="shared" si="16"/>
        <v>12.976518</v>
      </c>
      <c r="F89" s="3">
        <v>268.63479999999998</v>
      </c>
      <c r="G89" s="6">
        <v>429.45818500000001</v>
      </c>
      <c r="H89" s="11">
        <f t="shared" si="10"/>
        <v>17538.814556999998</v>
      </c>
      <c r="I89" s="9">
        <f t="shared" si="11"/>
        <v>175</v>
      </c>
      <c r="J89" s="11">
        <f t="shared" si="12"/>
        <v>38.814556999997762</v>
      </c>
      <c r="K89" s="9"/>
      <c r="L89" s="12" t="str">
        <f t="shared" si="13"/>
        <v>ПК171+9 - ПК175+39</v>
      </c>
      <c r="M89" s="13">
        <f t="shared" si="14"/>
        <v>429</v>
      </c>
      <c r="N89" s="14">
        <f t="shared" si="15"/>
        <v>91.365200000000016</v>
      </c>
    </row>
    <row r="90" spans="1:14" x14ac:dyDescent="0.25">
      <c r="A90">
        <v>34.969656000000001</v>
      </c>
      <c r="B90">
        <v>295.1524</v>
      </c>
      <c r="C90" s="15">
        <f t="shared" si="9"/>
        <v>283.52100000000002</v>
      </c>
      <c r="D90" s="7">
        <f t="shared" si="16"/>
        <v>34.969656000000001</v>
      </c>
      <c r="F90" s="3">
        <v>355.4529</v>
      </c>
      <c r="G90" s="6">
        <v>698.53728799999999</v>
      </c>
      <c r="H90" s="11">
        <f t="shared" si="10"/>
        <v>18237.351844999997</v>
      </c>
      <c r="I90" s="9">
        <f t="shared" si="11"/>
        <v>182</v>
      </c>
      <c r="J90" s="11">
        <f t="shared" si="12"/>
        <v>37.351844999997752</v>
      </c>
      <c r="K90" s="9"/>
      <c r="L90" s="12" t="str">
        <f t="shared" si="13"/>
        <v>ПК175+39 - ПК182+37</v>
      </c>
      <c r="M90" s="13">
        <f t="shared" si="14"/>
        <v>699</v>
      </c>
      <c r="N90" s="14">
        <f t="shared" si="15"/>
        <v>4.5471000000000004</v>
      </c>
    </row>
    <row r="91" spans="1:14" x14ac:dyDescent="0.25">
      <c r="A91">
        <v>70.227390999999997</v>
      </c>
      <c r="B91">
        <v>11.631399999999999</v>
      </c>
      <c r="C91" s="15">
        <f t="shared" si="9"/>
        <v>318.46340000000004</v>
      </c>
      <c r="D91" s="7">
        <f>SUM(A91:A92)</f>
        <v>87.269071999999994</v>
      </c>
      <c r="F91" s="3">
        <v>56.747700000000002</v>
      </c>
      <c r="G91" s="6">
        <v>154.97923299999999</v>
      </c>
      <c r="H91" s="11">
        <f t="shared" si="10"/>
        <v>18392.331077999996</v>
      </c>
      <c r="I91" s="9">
        <f t="shared" si="11"/>
        <v>183</v>
      </c>
      <c r="J91" s="11">
        <f t="shared" si="12"/>
        <v>92.331077999995159</v>
      </c>
      <c r="K91" s="9"/>
      <c r="L91" s="12" t="str">
        <f t="shared" si="13"/>
        <v>ПК182+37 - ПК183+92</v>
      </c>
      <c r="M91" s="13">
        <f t="shared" si="14"/>
        <v>155</v>
      </c>
      <c r="N91" s="14">
        <f t="shared" si="15"/>
        <v>56.747700000000002</v>
      </c>
    </row>
    <row r="92" spans="1:14" x14ac:dyDescent="0.25">
      <c r="A92">
        <v>17.041681000000001</v>
      </c>
      <c r="B92">
        <v>330.09480000000002</v>
      </c>
      <c r="C92" s="15">
        <f t="shared" si="9"/>
        <v>0</v>
      </c>
      <c r="F92" s="3">
        <v>44.407200000000003</v>
      </c>
      <c r="G92" s="6">
        <v>301.45331399999998</v>
      </c>
      <c r="H92" s="11">
        <f t="shared" si="10"/>
        <v>18693.784391999994</v>
      </c>
      <c r="I92" s="9">
        <f t="shared" si="11"/>
        <v>186</v>
      </c>
      <c r="J92" s="11">
        <f t="shared" si="12"/>
        <v>93.784391999994909</v>
      </c>
      <c r="K92" s="9"/>
      <c r="L92" s="12" t="str">
        <f t="shared" si="13"/>
        <v>ПК183+92 - ПК186+94</v>
      </c>
      <c r="M92" s="13">
        <f t="shared" si="14"/>
        <v>301</v>
      </c>
      <c r="N92" s="14">
        <f t="shared" si="15"/>
        <v>44.407200000000003</v>
      </c>
    </row>
    <row r="93" spans="1:14" x14ac:dyDescent="0.25">
      <c r="A93">
        <v>120.460887</v>
      </c>
      <c r="B93">
        <v>331.78530000000001</v>
      </c>
      <c r="C93" s="15">
        <f t="shared" si="9"/>
        <v>0</v>
      </c>
      <c r="D93" s="7">
        <f>A93</f>
        <v>120.460887</v>
      </c>
      <c r="F93" s="3">
        <v>25.728100000000005</v>
      </c>
      <c r="G93" s="6">
        <v>101.36037</v>
      </c>
      <c r="H93" s="11">
        <f t="shared" si="10"/>
        <v>18795.144761999993</v>
      </c>
      <c r="I93" s="9">
        <f t="shared" si="11"/>
        <v>187</v>
      </c>
      <c r="J93" s="11">
        <f t="shared" si="12"/>
        <v>95.144761999992511</v>
      </c>
      <c r="K93" s="9"/>
      <c r="L93" s="12" t="str">
        <f t="shared" si="13"/>
        <v>ПК186+94 - ПК187+95</v>
      </c>
      <c r="M93" s="13">
        <f t="shared" si="14"/>
        <v>101</v>
      </c>
      <c r="N93" s="14">
        <f>IF(F93&gt;100,360-F93,F93)</f>
        <v>25.728100000000005</v>
      </c>
    </row>
    <row r="94" spans="1:14" x14ac:dyDescent="0.25">
      <c r="A94">
        <v>82.673165999999995</v>
      </c>
      <c r="B94">
        <v>333.089</v>
      </c>
      <c r="C94" s="15">
        <f t="shared" si="9"/>
        <v>0</v>
      </c>
      <c r="D94" s="7">
        <f>SUM(A94:A95)</f>
        <v>146.57783799999999</v>
      </c>
      <c r="F94" s="3">
        <v>96.331099999999992</v>
      </c>
      <c r="G94" s="6">
        <v>166.02836199999999</v>
      </c>
      <c r="H94" s="11">
        <f t="shared" si="10"/>
        <v>18961.173123999994</v>
      </c>
      <c r="I94" s="9">
        <f t="shared" si="11"/>
        <v>189</v>
      </c>
      <c r="J94" s="11">
        <f t="shared" si="12"/>
        <v>61.17312399999264</v>
      </c>
      <c r="K94" s="9"/>
      <c r="L94" s="12" t="str">
        <f t="shared" si="13"/>
        <v>ПК187+95 - ПК189+61</v>
      </c>
      <c r="M94" s="13">
        <f t="shared" si="14"/>
        <v>166</v>
      </c>
      <c r="N94" s="14">
        <f t="shared" ref="N94:N126" si="17">IF(F94&gt;100,360-F94,F94)</f>
        <v>96.331099999999992</v>
      </c>
    </row>
    <row r="95" spans="1:14" x14ac:dyDescent="0.25">
      <c r="A95">
        <v>63.904671999999998</v>
      </c>
      <c r="B95">
        <v>326.45190000000002</v>
      </c>
      <c r="C95" s="15">
        <f t="shared" si="9"/>
        <v>50.940100000000029</v>
      </c>
      <c r="F95" s="3">
        <v>12.7624</v>
      </c>
      <c r="G95" s="6">
        <v>137.43590800000001</v>
      </c>
      <c r="H95" s="11">
        <f t="shared" si="10"/>
        <v>19098.609031999993</v>
      </c>
      <c r="I95" s="9">
        <f t="shared" si="11"/>
        <v>190</v>
      </c>
      <c r="J95" s="11">
        <f t="shared" si="12"/>
        <v>98.609031999993135</v>
      </c>
      <c r="K95" s="9"/>
      <c r="L95" s="12" t="str">
        <f t="shared" si="13"/>
        <v>ПК189+61 - ПК190+99</v>
      </c>
      <c r="M95" s="13">
        <f t="shared" si="14"/>
        <v>137</v>
      </c>
      <c r="N95" s="14">
        <f t="shared" si="17"/>
        <v>12.7624</v>
      </c>
    </row>
    <row r="96" spans="1:14" x14ac:dyDescent="0.25">
      <c r="A96">
        <v>33.433411</v>
      </c>
      <c r="B96">
        <v>275.51179999999999</v>
      </c>
      <c r="C96" s="15">
        <f t="shared" si="9"/>
        <v>0</v>
      </c>
      <c r="D96" s="7">
        <f>SUM(A96:A97)</f>
        <v>76.157509000000005</v>
      </c>
      <c r="F96" s="3">
        <v>85.729800000000012</v>
      </c>
      <c r="G96" s="6">
        <v>143.217443</v>
      </c>
      <c r="H96" s="11">
        <f t="shared" si="10"/>
        <v>19241.826474999994</v>
      </c>
      <c r="I96" s="9">
        <f t="shared" si="11"/>
        <v>192</v>
      </c>
      <c r="J96" s="11">
        <f t="shared" si="12"/>
        <v>41.826474999993479</v>
      </c>
      <c r="K96" s="9"/>
      <c r="L96" s="12" t="str">
        <f t="shared" si="13"/>
        <v>ПК190+99 - ПК192+42</v>
      </c>
      <c r="M96" s="13">
        <f t="shared" si="14"/>
        <v>143</v>
      </c>
      <c r="N96" s="14">
        <f t="shared" si="17"/>
        <v>85.729800000000012</v>
      </c>
    </row>
    <row r="97" spans="1:14" x14ac:dyDescent="0.25">
      <c r="A97">
        <v>42.724097999999998</v>
      </c>
      <c r="B97">
        <v>281.24310000000003</v>
      </c>
      <c r="C97" s="15">
        <f t="shared" si="9"/>
        <v>69.37579999999997</v>
      </c>
      <c r="F97" s="3">
        <v>51.642600000000009</v>
      </c>
      <c r="G97" s="6">
        <v>46.855611000000003</v>
      </c>
      <c r="H97" s="11">
        <f t="shared" si="10"/>
        <v>19288.682085999993</v>
      </c>
      <c r="I97" s="9">
        <f t="shared" si="11"/>
        <v>192</v>
      </c>
      <c r="J97" s="11">
        <f t="shared" si="12"/>
        <v>88.682085999994342</v>
      </c>
      <c r="K97" s="9"/>
      <c r="L97" s="12" t="str">
        <f t="shared" si="13"/>
        <v>ПК192+42 - ПК192+89</v>
      </c>
      <c r="M97" s="13">
        <f t="shared" si="14"/>
        <v>47</v>
      </c>
      <c r="N97" s="14">
        <f t="shared" si="17"/>
        <v>51.642600000000009</v>
      </c>
    </row>
    <row r="98" spans="1:14" x14ac:dyDescent="0.25">
      <c r="A98">
        <v>49.936979999999998</v>
      </c>
      <c r="B98">
        <v>350.6189</v>
      </c>
      <c r="C98" s="15">
        <f t="shared" si="9"/>
        <v>32.756899999999973</v>
      </c>
      <c r="D98" s="7">
        <f>A98</f>
        <v>49.936979999999998</v>
      </c>
      <c r="F98" s="3">
        <v>8.2088999999999999</v>
      </c>
      <c r="G98" s="6">
        <v>54.998055999999998</v>
      </c>
      <c r="H98" s="11">
        <f t="shared" si="10"/>
        <v>19343.680141999994</v>
      </c>
      <c r="I98" s="9">
        <f t="shared" si="11"/>
        <v>193</v>
      </c>
      <c r="J98" s="11">
        <f t="shared" si="12"/>
        <v>43.680141999993793</v>
      </c>
      <c r="K98" s="9"/>
      <c r="L98" s="12" t="str">
        <f t="shared" si="13"/>
        <v>ПК192+89 - ПК193+44</v>
      </c>
      <c r="M98" s="13">
        <f t="shared" si="14"/>
        <v>55</v>
      </c>
      <c r="N98" s="14">
        <f t="shared" si="17"/>
        <v>8.2088999999999999</v>
      </c>
    </row>
    <row r="99" spans="1:14" x14ac:dyDescent="0.25">
      <c r="A99">
        <v>80.703501000000003</v>
      </c>
      <c r="B99">
        <v>317.86200000000002</v>
      </c>
      <c r="C99" s="15">
        <f t="shared" si="9"/>
        <v>0</v>
      </c>
      <c r="D99" s="7">
        <f>SUM(A99:A103)</f>
        <v>269.97000700000001</v>
      </c>
      <c r="E99" s="2"/>
      <c r="F99" s="3">
        <v>10.35629999999999</v>
      </c>
      <c r="G99" s="6">
        <v>71.842044000000001</v>
      </c>
      <c r="H99" s="11">
        <f t="shared" si="10"/>
        <v>19415.522185999995</v>
      </c>
      <c r="I99" s="9">
        <f t="shared" si="11"/>
        <v>194</v>
      </c>
      <c r="J99" s="11">
        <f t="shared" si="12"/>
        <v>15.522185999995486</v>
      </c>
      <c r="K99" s="9"/>
      <c r="L99" s="12" t="str">
        <f t="shared" si="13"/>
        <v>ПК193+44 - ПК194+16</v>
      </c>
      <c r="M99" s="13">
        <f t="shared" si="14"/>
        <v>72</v>
      </c>
      <c r="N99" s="14">
        <f t="shared" si="17"/>
        <v>10.35629999999999</v>
      </c>
    </row>
    <row r="100" spans="1:14" x14ac:dyDescent="0.25">
      <c r="A100">
        <v>57.274538999999997</v>
      </c>
      <c r="B100">
        <v>318.9692</v>
      </c>
      <c r="C100" s="15">
        <f t="shared" si="9"/>
        <v>266.94589999999999</v>
      </c>
      <c r="F100" s="3">
        <v>59.948099999999997</v>
      </c>
      <c r="G100" s="6">
        <v>22.973151999999999</v>
      </c>
      <c r="H100" s="11">
        <f t="shared" si="10"/>
        <v>19438.495337999993</v>
      </c>
      <c r="I100" s="9">
        <f t="shared" si="11"/>
        <v>194</v>
      </c>
      <c r="J100" s="11">
        <f t="shared" si="12"/>
        <v>38.495337999992785</v>
      </c>
      <c r="K100" s="9"/>
      <c r="L100" s="12" t="str">
        <f t="shared" si="13"/>
        <v>ПК194+16 - ПК194+38</v>
      </c>
      <c r="M100" s="13">
        <f t="shared" si="14"/>
        <v>23</v>
      </c>
      <c r="N100" s="14">
        <f t="shared" si="17"/>
        <v>59.948099999999997</v>
      </c>
    </row>
    <row r="101" spans="1:14" x14ac:dyDescent="0.25">
      <c r="A101">
        <v>7.492407</v>
      </c>
      <c r="B101">
        <v>52.023299999999999</v>
      </c>
      <c r="C101" s="15">
        <f t="shared" si="9"/>
        <v>259.44639999999998</v>
      </c>
      <c r="F101" s="3">
        <v>16.061799999999998</v>
      </c>
      <c r="G101" s="6">
        <v>62.646563999999998</v>
      </c>
      <c r="H101" s="11">
        <f t="shared" si="10"/>
        <v>19501.141901999992</v>
      </c>
      <c r="I101" s="9">
        <f t="shared" si="11"/>
        <v>195</v>
      </c>
      <c r="J101" s="11">
        <f t="shared" si="12"/>
        <v>1.141901999992001</v>
      </c>
      <c r="K101" s="9"/>
      <c r="L101" s="12" t="str">
        <f t="shared" si="13"/>
        <v>ПК194+38 - ПК195+1</v>
      </c>
      <c r="M101" s="13">
        <f t="shared" si="14"/>
        <v>63</v>
      </c>
      <c r="N101" s="14">
        <f t="shared" si="17"/>
        <v>16.061799999999998</v>
      </c>
    </row>
    <row r="102" spans="1:14" x14ac:dyDescent="0.25">
      <c r="A102">
        <v>55.627515000000002</v>
      </c>
      <c r="B102">
        <v>311.46969999999999</v>
      </c>
      <c r="C102" s="15">
        <f t="shared" si="9"/>
        <v>11.749700000000018</v>
      </c>
      <c r="F102" s="3">
        <v>309.15690000000001</v>
      </c>
      <c r="G102" s="6">
        <v>92.289867999999998</v>
      </c>
      <c r="H102" s="11">
        <f t="shared" si="10"/>
        <v>19593.431769999992</v>
      </c>
      <c r="I102" s="9">
        <f t="shared" si="11"/>
        <v>195</v>
      </c>
      <c r="J102" s="11">
        <f t="shared" si="12"/>
        <v>93.431769999992298</v>
      </c>
      <c r="K102" s="9"/>
      <c r="L102" s="12" t="str">
        <f t="shared" si="13"/>
        <v>ПК195+1 - ПК195+93</v>
      </c>
      <c r="M102" s="13">
        <f t="shared" si="14"/>
        <v>92</v>
      </c>
      <c r="N102" s="14">
        <f t="shared" si="17"/>
        <v>50.843099999999993</v>
      </c>
    </row>
    <row r="103" spans="1:14" x14ac:dyDescent="0.25">
      <c r="A103">
        <v>68.872045</v>
      </c>
      <c r="B103">
        <v>323.21940000000001</v>
      </c>
      <c r="C103" s="15">
        <f t="shared" si="9"/>
        <v>0</v>
      </c>
      <c r="F103" s="3">
        <v>323.52820000000003</v>
      </c>
      <c r="G103" s="6">
        <v>30.933157000000001</v>
      </c>
      <c r="H103" s="11">
        <f t="shared" si="10"/>
        <v>19624.364926999991</v>
      </c>
      <c r="I103" s="9">
        <f t="shared" si="11"/>
        <v>196</v>
      </c>
      <c r="J103" s="11">
        <f t="shared" si="12"/>
        <v>24.364926999990644</v>
      </c>
      <c r="K103" s="9"/>
      <c r="L103" s="12" t="str">
        <f t="shared" si="13"/>
        <v>ПК195+93 - ПК196+24</v>
      </c>
      <c r="M103" s="13">
        <f t="shared" si="14"/>
        <v>31</v>
      </c>
      <c r="N103" s="14">
        <f t="shared" si="17"/>
        <v>36.471799999999973</v>
      </c>
    </row>
    <row r="104" spans="1:14" x14ac:dyDescent="0.25">
      <c r="A104">
        <v>90.822216999999995</v>
      </c>
      <c r="B104">
        <v>319.01580000000001</v>
      </c>
      <c r="C104" s="15">
        <f t="shared" si="9"/>
        <v>0</v>
      </c>
      <c r="D104" s="7">
        <f>A104</f>
        <v>90.822216999999995</v>
      </c>
      <c r="F104" s="3">
        <v>48.391600000000004</v>
      </c>
      <c r="G104" s="6">
        <v>150.33522500000001</v>
      </c>
      <c r="H104" s="11">
        <f t="shared" si="10"/>
        <v>19774.70015199999</v>
      </c>
      <c r="I104" s="9">
        <f t="shared" si="11"/>
        <v>197</v>
      </c>
      <c r="J104" s="11">
        <f t="shared" si="12"/>
        <v>74.700151999991249</v>
      </c>
      <c r="K104" s="9"/>
      <c r="L104" s="12" t="str">
        <f t="shared" si="13"/>
        <v>ПК196+24 - ПК197+75</v>
      </c>
      <c r="M104" s="13">
        <f t="shared" si="14"/>
        <v>150</v>
      </c>
      <c r="N104" s="14">
        <f t="shared" si="17"/>
        <v>48.391600000000004</v>
      </c>
    </row>
    <row r="105" spans="1:14" x14ac:dyDescent="0.25">
      <c r="A105">
        <v>39.602156000000001</v>
      </c>
      <c r="B105">
        <v>320.06760000000003</v>
      </c>
      <c r="C105" s="15">
        <f t="shared" si="9"/>
        <v>0</v>
      </c>
      <c r="D105" s="7">
        <f>A105</f>
        <v>39.602156000000001</v>
      </c>
      <c r="F105" s="3">
        <v>12.476700000000001</v>
      </c>
      <c r="G105" s="6">
        <v>609.66697500000009</v>
      </c>
      <c r="H105" s="11">
        <f t="shared" si="10"/>
        <v>20384.36712699999</v>
      </c>
      <c r="I105" s="9">
        <f t="shared" si="11"/>
        <v>203</v>
      </c>
      <c r="J105" s="11">
        <f t="shared" si="12"/>
        <v>84.367126999990205</v>
      </c>
      <c r="K105" s="9"/>
      <c r="L105" s="12" t="str">
        <f t="shared" si="13"/>
        <v>ПК197+75 - ПК203+84</v>
      </c>
      <c r="M105" s="13">
        <f t="shared" si="14"/>
        <v>610</v>
      </c>
      <c r="N105" s="14">
        <f t="shared" si="17"/>
        <v>12.476700000000001</v>
      </c>
    </row>
    <row r="106" spans="1:14" x14ac:dyDescent="0.25">
      <c r="A106">
        <v>24.291311</v>
      </c>
      <c r="B106">
        <v>322.3168</v>
      </c>
      <c r="C106" s="15">
        <f t="shared" si="9"/>
        <v>0</v>
      </c>
      <c r="D106" s="7">
        <f>A106</f>
        <v>24.291311</v>
      </c>
      <c r="E106" s="2"/>
      <c r="F106" s="3">
        <v>48.7515</v>
      </c>
      <c r="G106" s="6">
        <v>198.75440700000001</v>
      </c>
      <c r="H106" s="11">
        <f t="shared" si="10"/>
        <v>20583.121533999991</v>
      </c>
      <c r="I106" s="9">
        <f t="shared" si="11"/>
        <v>205</v>
      </c>
      <c r="J106" s="11">
        <f t="shared" si="12"/>
        <v>83.12153399999147</v>
      </c>
      <c r="K106" s="9"/>
      <c r="L106" s="12" t="str">
        <f t="shared" si="13"/>
        <v>ПК203+84 - ПК205+83</v>
      </c>
      <c r="M106" s="13">
        <f t="shared" si="14"/>
        <v>199</v>
      </c>
      <c r="N106" s="14">
        <f t="shared" si="17"/>
        <v>48.7515</v>
      </c>
    </row>
    <row r="107" spans="1:14" x14ac:dyDescent="0.25">
      <c r="A107">
        <v>32.964193000000002</v>
      </c>
      <c r="B107">
        <v>330.18180000000001</v>
      </c>
      <c r="C107" s="15">
        <f t="shared" si="9"/>
        <v>0</v>
      </c>
      <c r="D107" s="7">
        <f>SUM(A107:A108)</f>
        <v>54.536387000000005</v>
      </c>
      <c r="F107" s="3">
        <v>53.954900000000002</v>
      </c>
      <c r="G107" s="6">
        <v>1107.717351</v>
      </c>
      <c r="H107" s="11">
        <f t="shared" si="10"/>
        <v>21690.83888499999</v>
      </c>
      <c r="I107" s="9">
        <f t="shared" si="11"/>
        <v>216</v>
      </c>
      <c r="J107" s="11">
        <f t="shared" si="12"/>
        <v>90.83888499999091</v>
      </c>
      <c r="K107" s="9"/>
      <c r="L107" s="12" t="str">
        <f t="shared" si="13"/>
        <v>ПК205+83 - ПК216+91</v>
      </c>
      <c r="M107" s="13">
        <f t="shared" si="14"/>
        <v>1108</v>
      </c>
      <c r="N107" s="14">
        <f t="shared" si="17"/>
        <v>53.954900000000002</v>
      </c>
    </row>
    <row r="108" spans="1:14" x14ac:dyDescent="0.25">
      <c r="A108">
        <v>21.572194</v>
      </c>
      <c r="B108">
        <v>336.863</v>
      </c>
      <c r="C108" s="15">
        <f t="shared" si="9"/>
        <v>0</v>
      </c>
      <c r="F108" s="3">
        <v>60.990099999999998</v>
      </c>
      <c r="G108" s="6">
        <v>915.74060299999996</v>
      </c>
      <c r="H108" s="11">
        <f t="shared" si="10"/>
        <v>22606.579487999988</v>
      </c>
      <c r="I108" s="9">
        <f t="shared" si="11"/>
        <v>226</v>
      </c>
      <c r="J108" s="11">
        <f t="shared" si="12"/>
        <v>6.579487999988487</v>
      </c>
      <c r="K108" s="9"/>
      <c r="L108" s="12" t="str">
        <f t="shared" si="13"/>
        <v>ПК216+91 - ПК226+7</v>
      </c>
      <c r="M108" s="13">
        <f t="shared" si="14"/>
        <v>916</v>
      </c>
      <c r="N108" s="14">
        <f t="shared" si="17"/>
        <v>60.990099999999998</v>
      </c>
    </row>
    <row r="109" spans="1:14" x14ac:dyDescent="0.25">
      <c r="A109">
        <v>33.089157</v>
      </c>
      <c r="B109">
        <v>337.82150000000001</v>
      </c>
      <c r="C109" s="15">
        <f t="shared" si="9"/>
        <v>0</v>
      </c>
      <c r="D109" s="7">
        <f t="shared" ref="D109:D116" si="18">A109</f>
        <v>33.089157</v>
      </c>
      <c r="F109" s="3">
        <v>8.3392999999999944</v>
      </c>
      <c r="G109" s="6">
        <v>603.10502999999994</v>
      </c>
      <c r="H109" s="11">
        <f t="shared" si="10"/>
        <v>23209.684517999987</v>
      </c>
      <c r="I109" s="9">
        <f t="shared" si="11"/>
        <v>232</v>
      </c>
      <c r="J109" s="11">
        <f t="shared" si="12"/>
        <v>9.684517999986042</v>
      </c>
      <c r="K109" s="9"/>
      <c r="L109" s="12" t="str">
        <f t="shared" si="13"/>
        <v>ПК226+7 - ПК232+10</v>
      </c>
      <c r="M109" s="13">
        <f t="shared" si="14"/>
        <v>603</v>
      </c>
      <c r="N109" s="14">
        <f t="shared" si="17"/>
        <v>8.3392999999999944</v>
      </c>
    </row>
    <row r="110" spans="1:14" x14ac:dyDescent="0.25">
      <c r="A110">
        <v>30.015604</v>
      </c>
      <c r="B110">
        <v>343.35680000000002</v>
      </c>
      <c r="C110" s="15">
        <f t="shared" si="9"/>
        <v>0</v>
      </c>
      <c r="D110" s="7">
        <f t="shared" si="18"/>
        <v>30.015604</v>
      </c>
      <c r="F110" s="3">
        <v>40.588899999999995</v>
      </c>
      <c r="G110" s="6">
        <v>1469.172922</v>
      </c>
      <c r="H110" s="11">
        <f t="shared" si="10"/>
        <v>24678.857439999989</v>
      </c>
      <c r="I110" s="9">
        <f t="shared" si="11"/>
        <v>246</v>
      </c>
      <c r="J110" s="11">
        <f t="shared" si="12"/>
        <v>78.85743999999022</v>
      </c>
      <c r="K110" s="9"/>
      <c r="L110" s="12" t="str">
        <f t="shared" si="13"/>
        <v>ПК232+10 - ПК246+79</v>
      </c>
      <c r="M110" s="13">
        <f t="shared" si="14"/>
        <v>1469</v>
      </c>
      <c r="N110" s="14">
        <f t="shared" si="17"/>
        <v>40.588899999999995</v>
      </c>
    </row>
    <row r="111" spans="1:14" x14ac:dyDescent="0.25">
      <c r="A111">
        <v>19.360361999999999</v>
      </c>
      <c r="B111">
        <v>349.16210000000001</v>
      </c>
      <c r="C111" s="15">
        <f t="shared" si="9"/>
        <v>0</v>
      </c>
      <c r="D111" s="7">
        <f t="shared" si="18"/>
        <v>19.360361999999999</v>
      </c>
      <c r="F111" s="3">
        <v>49.900399999999991</v>
      </c>
      <c r="G111" s="6">
        <v>388.25734599999998</v>
      </c>
      <c r="H111" s="11">
        <f t="shared" si="10"/>
        <v>25067.114785999987</v>
      </c>
      <c r="I111" s="9">
        <f t="shared" si="11"/>
        <v>250</v>
      </c>
      <c r="J111" s="11">
        <f t="shared" si="12"/>
        <v>67.114785999987703</v>
      </c>
      <c r="K111" s="9"/>
      <c r="L111" s="12" t="str">
        <f t="shared" si="13"/>
        <v>ПК246+79 - ПК250+67</v>
      </c>
      <c r="M111" s="13">
        <f t="shared" si="14"/>
        <v>388</v>
      </c>
      <c r="N111" s="14">
        <f t="shared" si="17"/>
        <v>49.900399999999991</v>
      </c>
    </row>
    <row r="112" spans="1:14" x14ac:dyDescent="0.25">
      <c r="A112">
        <v>27.410183</v>
      </c>
      <c r="B112">
        <v>355.09289999999999</v>
      </c>
      <c r="C112" s="15">
        <f t="shared" si="9"/>
        <v>354.48939999999999</v>
      </c>
      <c r="D112" s="7">
        <f t="shared" si="18"/>
        <v>27.410183</v>
      </c>
      <c r="F112" s="3">
        <v>34.430099999999996</v>
      </c>
      <c r="G112" s="6">
        <v>33.552244999999999</v>
      </c>
      <c r="H112" s="11">
        <f t="shared" si="10"/>
        <v>25100.667030999986</v>
      </c>
      <c r="I112" s="9">
        <f t="shared" si="11"/>
        <v>251</v>
      </c>
      <c r="J112" s="11">
        <f t="shared" si="12"/>
        <v>0.66703099998619564</v>
      </c>
      <c r="K112" s="9"/>
      <c r="L112" s="12" t="str">
        <f t="shared" si="13"/>
        <v>ПК250+67 - ПК251+1</v>
      </c>
      <c r="M112" s="13">
        <f t="shared" si="14"/>
        <v>34</v>
      </c>
      <c r="N112" s="14">
        <f t="shared" si="17"/>
        <v>34.430099999999996</v>
      </c>
    </row>
    <row r="113" spans="1:14" x14ac:dyDescent="0.25">
      <c r="A113">
        <v>40.009366999999997</v>
      </c>
      <c r="B113">
        <v>0.60350000000000004</v>
      </c>
      <c r="C113" s="15">
        <f t="shared" si="9"/>
        <v>359.13080000000002</v>
      </c>
      <c r="D113" s="7">
        <f t="shared" si="18"/>
        <v>40.009366999999997</v>
      </c>
      <c r="F113" s="3">
        <v>22.786999999999999</v>
      </c>
      <c r="G113" s="6">
        <v>41.015374000000001</v>
      </c>
      <c r="H113" s="11">
        <f t="shared" si="10"/>
        <v>25141.682404999985</v>
      </c>
      <c r="I113" s="9">
        <f t="shared" si="11"/>
        <v>251</v>
      </c>
      <c r="J113" s="11">
        <f t="shared" si="12"/>
        <v>41.682404999986034</v>
      </c>
      <c r="K113" s="9"/>
      <c r="L113" s="12" t="str">
        <f t="shared" si="13"/>
        <v>ПК251+1 - ПК251+42</v>
      </c>
      <c r="M113" s="13">
        <f t="shared" si="14"/>
        <v>41</v>
      </c>
      <c r="N113" s="14">
        <f t="shared" si="17"/>
        <v>22.786999999999999</v>
      </c>
    </row>
    <row r="114" spans="1:14" x14ac:dyDescent="0.25">
      <c r="A114">
        <v>81.175753</v>
      </c>
      <c r="B114">
        <v>359.73430000000002</v>
      </c>
      <c r="C114" s="15">
        <f t="shared" si="9"/>
        <v>353.51350000000002</v>
      </c>
      <c r="D114" s="7">
        <f t="shared" si="18"/>
        <v>81.175753</v>
      </c>
      <c r="F114" s="3">
        <v>22.479100000000003</v>
      </c>
      <c r="G114" s="6">
        <v>53.805041000000003</v>
      </c>
      <c r="H114" s="11">
        <f t="shared" si="10"/>
        <v>25195.487445999985</v>
      </c>
      <c r="I114" s="9">
        <f t="shared" si="11"/>
        <v>251</v>
      </c>
      <c r="J114" s="11">
        <f t="shared" si="12"/>
        <v>95.487445999984288</v>
      </c>
      <c r="K114" s="9"/>
      <c r="L114" s="12" t="str">
        <f t="shared" si="13"/>
        <v>ПК251+42 - ПК251+95</v>
      </c>
      <c r="M114" s="13">
        <f t="shared" si="14"/>
        <v>54</v>
      </c>
      <c r="N114" s="14">
        <f t="shared" si="17"/>
        <v>22.479100000000003</v>
      </c>
    </row>
    <row r="115" spans="1:14" x14ac:dyDescent="0.25">
      <c r="A115">
        <v>48.961359000000002</v>
      </c>
      <c r="B115">
        <v>6.2207999999999997</v>
      </c>
      <c r="C115" s="15">
        <f t="shared" si="9"/>
        <v>0</v>
      </c>
      <c r="D115" s="7">
        <f t="shared" si="18"/>
        <v>48.961359000000002</v>
      </c>
      <c r="F115" s="3">
        <v>20.242800000000003</v>
      </c>
      <c r="G115" s="6">
        <v>66.263817000000003</v>
      </c>
      <c r="H115" s="11">
        <f t="shared" si="10"/>
        <v>25261.751262999984</v>
      </c>
      <c r="I115" s="9">
        <f t="shared" si="11"/>
        <v>252</v>
      </c>
      <c r="J115" s="11">
        <f t="shared" si="12"/>
        <v>61.751262999985101</v>
      </c>
      <c r="K115" s="9"/>
      <c r="L115" s="12" t="str">
        <f t="shared" si="13"/>
        <v>ПК251+95 - ПК252+62</v>
      </c>
      <c r="M115" s="13">
        <f t="shared" si="14"/>
        <v>66</v>
      </c>
      <c r="N115" s="14">
        <f t="shared" si="17"/>
        <v>20.242800000000003</v>
      </c>
    </row>
    <row r="116" spans="1:14" x14ac:dyDescent="0.25">
      <c r="A116">
        <v>45.227004000000001</v>
      </c>
      <c r="B116">
        <v>0.79649999999999999</v>
      </c>
      <c r="C116" s="15">
        <f t="shared" si="9"/>
        <v>0</v>
      </c>
      <c r="D116" s="7">
        <f t="shared" si="18"/>
        <v>45.227004000000001</v>
      </c>
      <c r="F116" s="3">
        <v>60.174100000000003</v>
      </c>
      <c r="G116" s="6">
        <v>22.584364000000001</v>
      </c>
      <c r="H116" s="11">
        <f t="shared" si="10"/>
        <v>25284.335626999982</v>
      </c>
      <c r="I116" s="9">
        <f t="shared" si="11"/>
        <v>252</v>
      </c>
      <c r="J116" s="11">
        <f t="shared" si="12"/>
        <v>84.335626999981628</v>
      </c>
      <c r="K116" s="9"/>
      <c r="L116" s="12" t="str">
        <f t="shared" si="13"/>
        <v>ПК252+62 - ПК252+84</v>
      </c>
      <c r="M116" s="13">
        <f t="shared" si="14"/>
        <v>23</v>
      </c>
      <c r="N116" s="14">
        <f t="shared" si="17"/>
        <v>60.174100000000003</v>
      </c>
    </row>
    <row r="117" spans="1:14" x14ac:dyDescent="0.25">
      <c r="A117">
        <v>47.227178000000002</v>
      </c>
      <c r="B117">
        <v>5.1332000000000004</v>
      </c>
      <c r="C117" s="15">
        <f t="shared" si="9"/>
        <v>0</v>
      </c>
      <c r="D117" s="7">
        <f>SUM(A117:A118)</f>
        <v>86.682473000000002</v>
      </c>
      <c r="F117" s="3">
        <v>28.878</v>
      </c>
      <c r="G117" s="6">
        <v>108.838752</v>
      </c>
      <c r="H117" s="11">
        <f t="shared" si="10"/>
        <v>25393.174378999982</v>
      </c>
      <c r="I117" s="9">
        <f t="shared" si="11"/>
        <v>253</v>
      </c>
      <c r="J117" s="11">
        <f t="shared" si="12"/>
        <v>93.1743789999814</v>
      </c>
      <c r="K117" s="9"/>
      <c r="L117" s="12" t="str">
        <f t="shared" si="13"/>
        <v>ПК252+84 - ПК253+93</v>
      </c>
      <c r="M117" s="13">
        <f t="shared" si="14"/>
        <v>109</v>
      </c>
      <c r="N117" s="14">
        <f t="shared" si="17"/>
        <v>28.878</v>
      </c>
    </row>
    <row r="118" spans="1:14" x14ac:dyDescent="0.25">
      <c r="A118">
        <v>39.455295</v>
      </c>
      <c r="B118">
        <v>9.8275000000000006</v>
      </c>
      <c r="C118" s="15">
        <f t="shared" si="9"/>
        <v>9.2184999999999988</v>
      </c>
      <c r="F118" s="3">
        <v>17.094499999999996</v>
      </c>
      <c r="G118" s="6">
        <v>90.800888999999998</v>
      </c>
      <c r="H118" s="11">
        <f t="shared" si="10"/>
        <v>25483.97526799998</v>
      </c>
      <c r="I118" s="9">
        <f t="shared" si="11"/>
        <v>254</v>
      </c>
      <c r="J118" s="11">
        <f t="shared" si="12"/>
        <v>83.975267999980474</v>
      </c>
      <c r="K118" s="9"/>
      <c r="L118" s="12" t="str">
        <f t="shared" si="13"/>
        <v>ПК253+93 - ПК254+84</v>
      </c>
      <c r="M118" s="13">
        <f t="shared" si="14"/>
        <v>91</v>
      </c>
      <c r="N118" s="14">
        <f t="shared" si="17"/>
        <v>17.094499999999996</v>
      </c>
    </row>
    <row r="119" spans="1:14" x14ac:dyDescent="0.25">
      <c r="A119">
        <v>42.631877000000003</v>
      </c>
      <c r="B119">
        <v>19.045999999999999</v>
      </c>
      <c r="C119" s="15">
        <f t="shared" si="9"/>
        <v>0</v>
      </c>
      <c r="D119" s="7">
        <f>A119</f>
        <v>42.631877000000003</v>
      </c>
      <c r="F119" s="3">
        <v>10.920199999999994</v>
      </c>
      <c r="G119" s="6">
        <v>43.900559999999999</v>
      </c>
      <c r="H119" s="11">
        <f t="shared" si="10"/>
        <v>25527.875827999978</v>
      </c>
      <c r="I119" s="9">
        <f t="shared" si="11"/>
        <v>255</v>
      </c>
      <c r="J119" s="11">
        <f t="shared" si="12"/>
        <v>27.875827999977787</v>
      </c>
      <c r="K119" s="9"/>
      <c r="L119" s="12" t="str">
        <f t="shared" si="13"/>
        <v>ПК254+84 - ПК255+28</v>
      </c>
      <c r="M119" s="13">
        <f t="shared" si="14"/>
        <v>44</v>
      </c>
      <c r="N119" s="14">
        <f t="shared" si="17"/>
        <v>10.920199999999994</v>
      </c>
    </row>
    <row r="120" spans="1:14" x14ac:dyDescent="0.25">
      <c r="A120">
        <v>67.376666999999998</v>
      </c>
      <c r="B120">
        <v>21.965</v>
      </c>
      <c r="C120" s="15">
        <f t="shared" si="9"/>
        <v>0</v>
      </c>
      <c r="D120" s="7">
        <f>A120</f>
        <v>67.376666999999998</v>
      </c>
      <c r="F120" s="3">
        <v>11.213300000000004</v>
      </c>
      <c r="G120" s="6">
        <v>60.122222999999998</v>
      </c>
      <c r="H120" s="11">
        <f t="shared" si="10"/>
        <v>25587.998050999977</v>
      </c>
      <c r="I120" s="9">
        <f t="shared" si="11"/>
        <v>255</v>
      </c>
      <c r="J120" s="11">
        <f t="shared" si="12"/>
        <v>87.99805099997684</v>
      </c>
      <c r="K120" s="9"/>
      <c r="L120" s="12" t="str">
        <f t="shared" si="13"/>
        <v>ПК255+28 - ПК255+88</v>
      </c>
      <c r="M120" s="13">
        <f t="shared" si="14"/>
        <v>60</v>
      </c>
      <c r="N120" s="14">
        <f t="shared" si="17"/>
        <v>11.213300000000004</v>
      </c>
    </row>
    <row r="121" spans="1:14" x14ac:dyDescent="0.25">
      <c r="A121">
        <v>139.70820000000001</v>
      </c>
      <c r="B121">
        <v>23.105</v>
      </c>
      <c r="C121" s="15">
        <f t="shared" si="9"/>
        <v>0</v>
      </c>
      <c r="D121" s="7">
        <f>SUM(A121:A122)</f>
        <v>172.82946100000001</v>
      </c>
      <c r="E121" s="2"/>
      <c r="F121" s="3">
        <v>25.4009</v>
      </c>
      <c r="G121" s="6">
        <v>601.26204600000005</v>
      </c>
      <c r="H121" s="11">
        <f t="shared" si="10"/>
        <v>26189.260096999977</v>
      </c>
      <c r="I121" s="9">
        <f t="shared" si="11"/>
        <v>261</v>
      </c>
      <c r="J121" s="11">
        <f t="shared" si="12"/>
        <v>89.260096999976213</v>
      </c>
      <c r="K121" s="9"/>
      <c r="L121" s="12" t="str">
        <f t="shared" si="13"/>
        <v>ПК255+88 - ПК261+89</v>
      </c>
      <c r="M121" s="13">
        <f t="shared" si="14"/>
        <v>601</v>
      </c>
      <c r="N121" s="14">
        <f t="shared" si="17"/>
        <v>25.4009</v>
      </c>
    </row>
    <row r="122" spans="1:14" x14ac:dyDescent="0.25">
      <c r="A122">
        <v>33.121260999999997</v>
      </c>
      <c r="B122">
        <v>26.126000000000001</v>
      </c>
      <c r="C122" s="15">
        <f t="shared" si="9"/>
        <v>0</v>
      </c>
      <c r="F122" s="3">
        <v>72.061900000000009</v>
      </c>
      <c r="G122" s="6">
        <v>138.85185200000001</v>
      </c>
      <c r="H122" s="11">
        <f t="shared" si="10"/>
        <v>26328.111948999976</v>
      </c>
      <c r="I122" s="9">
        <f t="shared" si="11"/>
        <v>263</v>
      </c>
      <c r="J122" s="11">
        <f t="shared" si="12"/>
        <v>28.111948999975311</v>
      </c>
      <c r="K122" s="9"/>
      <c r="L122" s="12" t="str">
        <f t="shared" si="13"/>
        <v>ПК261+89 - ПК263+28</v>
      </c>
      <c r="M122" s="13">
        <f t="shared" si="14"/>
        <v>139</v>
      </c>
      <c r="N122" s="14">
        <f t="shared" si="17"/>
        <v>72.061900000000009</v>
      </c>
    </row>
    <row r="123" spans="1:14" x14ac:dyDescent="0.25">
      <c r="A123">
        <v>50.196989000000002</v>
      </c>
      <c r="B123">
        <v>28.736899999999999</v>
      </c>
      <c r="C123" s="15">
        <f t="shared" si="9"/>
        <v>282.32</v>
      </c>
      <c r="D123" s="7">
        <f>SUM(A123:A127)</f>
        <v>141.702065</v>
      </c>
      <c r="E123" s="2"/>
      <c r="F123" s="3">
        <v>79.215000000000003</v>
      </c>
      <c r="G123" s="6">
        <v>33.918163999999997</v>
      </c>
      <c r="H123" s="11">
        <f t="shared" si="10"/>
        <v>26362.030112999975</v>
      </c>
      <c r="I123" s="9">
        <f t="shared" si="11"/>
        <v>263</v>
      </c>
      <c r="J123" s="11">
        <f t="shared" si="12"/>
        <v>62.030112999974563</v>
      </c>
      <c r="K123" s="9"/>
      <c r="L123" s="12" t="str">
        <f t="shared" si="13"/>
        <v>ПК263+28 - ПК263+62</v>
      </c>
      <c r="M123" s="13">
        <f t="shared" si="14"/>
        <v>34</v>
      </c>
      <c r="N123" s="14">
        <f t="shared" si="17"/>
        <v>79.215000000000003</v>
      </c>
    </row>
    <row r="124" spans="1:14" x14ac:dyDescent="0.25">
      <c r="A124">
        <v>3.094255</v>
      </c>
      <c r="B124">
        <v>311.05689999999998</v>
      </c>
      <c r="C124" s="15">
        <f t="shared" si="9"/>
        <v>281.6003</v>
      </c>
      <c r="F124" s="3">
        <v>30.637900000000002</v>
      </c>
      <c r="G124" s="6">
        <v>229.38893899999999</v>
      </c>
      <c r="H124" s="11">
        <f t="shared" si="10"/>
        <v>26591.419051999976</v>
      </c>
      <c r="I124" s="9">
        <f t="shared" si="11"/>
        <v>265</v>
      </c>
      <c r="J124" s="11">
        <f t="shared" si="12"/>
        <v>91.419051999974954</v>
      </c>
      <c r="K124" s="9"/>
      <c r="L124" s="12" t="str">
        <f t="shared" si="13"/>
        <v>ПК263+62 - ПК265+91</v>
      </c>
      <c r="M124" s="13">
        <f t="shared" si="14"/>
        <v>229</v>
      </c>
      <c r="N124" s="14">
        <f t="shared" si="17"/>
        <v>30.637900000000002</v>
      </c>
    </row>
    <row r="125" spans="1:14" x14ac:dyDescent="0.25">
      <c r="A125">
        <v>33.491613999999998</v>
      </c>
      <c r="B125">
        <v>29.456600000000002</v>
      </c>
      <c r="C125" s="15">
        <f t="shared" si="9"/>
        <v>87.845300000000009</v>
      </c>
      <c r="F125" s="3">
        <v>12.401799999999998</v>
      </c>
      <c r="G125" s="6">
        <v>312.34571299999999</v>
      </c>
      <c r="H125" s="11">
        <f t="shared" si="10"/>
        <v>26903.764764999974</v>
      </c>
      <c r="I125" s="9">
        <f t="shared" si="11"/>
        <v>269</v>
      </c>
      <c r="J125" s="11">
        <f t="shared" si="12"/>
        <v>3.7647649999769328</v>
      </c>
      <c r="K125" s="9"/>
      <c r="L125" s="12" t="str">
        <f t="shared" si="13"/>
        <v>ПК265+91 - ПК269+4</v>
      </c>
      <c r="M125" s="13">
        <f t="shared" si="14"/>
        <v>312</v>
      </c>
      <c r="N125" s="14">
        <f t="shared" si="17"/>
        <v>12.401799999999998</v>
      </c>
    </row>
    <row r="126" spans="1:14" x14ac:dyDescent="0.25">
      <c r="A126">
        <v>4.1992979999999998</v>
      </c>
      <c r="B126">
        <v>117.3019</v>
      </c>
      <c r="C126" s="15">
        <f t="shared" si="9"/>
        <v>82.892400000000009</v>
      </c>
      <c r="F126" s="3">
        <v>17.807000000000002</v>
      </c>
      <c r="G126" s="6">
        <v>148.29544300000001</v>
      </c>
      <c r="H126" s="11">
        <f t="shared" si="10"/>
        <v>27052.060207999973</v>
      </c>
      <c r="I126" s="9">
        <f t="shared" si="11"/>
        <v>270</v>
      </c>
      <c r="J126" s="11">
        <f t="shared" si="12"/>
        <v>52.060207999971908</v>
      </c>
      <c r="K126" s="9"/>
      <c r="L126" s="12" t="str">
        <f t="shared" si="13"/>
        <v>ПК269+4 - ПК270+52</v>
      </c>
      <c r="M126" s="13">
        <f t="shared" si="14"/>
        <v>148</v>
      </c>
      <c r="N126" s="14">
        <f t="shared" si="17"/>
        <v>17.807000000000002</v>
      </c>
    </row>
    <row r="127" spans="1:14" x14ac:dyDescent="0.25">
      <c r="A127">
        <v>50.719909000000001</v>
      </c>
      <c r="B127">
        <v>34.409500000000001</v>
      </c>
      <c r="C127" s="15">
        <f t="shared" si="9"/>
        <v>15.250599999999999</v>
      </c>
      <c r="F127" s="3">
        <v>30.592099999999995</v>
      </c>
      <c r="G127" s="6">
        <v>490.04310299999997</v>
      </c>
      <c r="H127" s="11">
        <f t="shared" si="10"/>
        <v>27542.103310999973</v>
      </c>
      <c r="I127" s="9">
        <f t="shared" si="11"/>
        <v>275</v>
      </c>
      <c r="J127" s="11">
        <f t="shared" si="12"/>
        <v>42.1033109999712</v>
      </c>
      <c r="K127" s="9"/>
      <c r="L127" s="12" t="str">
        <f t="shared" si="13"/>
        <v>ПК270+52 - ПК275+42</v>
      </c>
      <c r="M127" s="13">
        <f t="shared" si="14"/>
        <v>490</v>
      </c>
      <c r="N127" s="14">
        <f t="shared" ref="N127:N132" si="19">IF(F127&gt;100,360-F127,F127)</f>
        <v>30.592099999999995</v>
      </c>
    </row>
    <row r="128" spans="1:14" x14ac:dyDescent="0.25">
      <c r="A128">
        <v>67.376510999999994</v>
      </c>
      <c r="B128">
        <v>49.6601</v>
      </c>
      <c r="C128" s="15">
        <f t="shared" si="9"/>
        <v>8.8397000000000006</v>
      </c>
      <c r="D128" s="7">
        <f>A128</f>
        <v>67.376510999999994</v>
      </c>
      <c r="F128" s="3">
        <v>324.51079999999996</v>
      </c>
      <c r="G128" s="6">
        <v>76.561610000000002</v>
      </c>
      <c r="H128" s="11">
        <f t="shared" si="10"/>
        <v>27618.664920999974</v>
      </c>
      <c r="I128" s="9">
        <f t="shared" si="11"/>
        <v>276</v>
      </c>
      <c r="J128" s="11">
        <f t="shared" si="12"/>
        <v>18.66492099997572</v>
      </c>
      <c r="K128" s="9"/>
      <c r="L128" s="12" t="str">
        <f t="shared" si="13"/>
        <v>ПК275+42 - ПК276+19</v>
      </c>
      <c r="M128" s="13">
        <f t="shared" si="14"/>
        <v>77</v>
      </c>
      <c r="N128" s="14">
        <f t="shared" si="19"/>
        <v>35.489200000000039</v>
      </c>
    </row>
    <row r="129" spans="1:14" x14ac:dyDescent="0.25">
      <c r="A129">
        <v>107.74949100000001</v>
      </c>
      <c r="B129">
        <v>58.4998</v>
      </c>
      <c r="C129" s="15">
        <f t="shared" si="9"/>
        <v>0</v>
      </c>
      <c r="D129" s="7">
        <f>SUM(A129:A131)</f>
        <v>482.76734400000004</v>
      </c>
      <c r="E129" s="2"/>
      <c r="F129" s="3">
        <v>69.826199999999972</v>
      </c>
      <c r="G129" s="6">
        <v>80.271816000000001</v>
      </c>
      <c r="H129" s="11">
        <f t="shared" si="10"/>
        <v>27698.936736999975</v>
      </c>
      <c r="I129" s="9">
        <f t="shared" si="11"/>
        <v>276</v>
      </c>
      <c r="J129" s="11">
        <f t="shared" si="12"/>
        <v>98.936736999974073</v>
      </c>
      <c r="K129" s="9"/>
      <c r="L129" s="12" t="str">
        <f t="shared" si="13"/>
        <v>ПК276+19 - ПК276+99</v>
      </c>
      <c r="M129" s="13">
        <f t="shared" si="14"/>
        <v>80</v>
      </c>
      <c r="N129" s="14">
        <f t="shared" si="19"/>
        <v>69.826199999999972</v>
      </c>
    </row>
    <row r="130" spans="1:14" x14ac:dyDescent="0.25">
      <c r="A130">
        <v>346.98842000000002</v>
      </c>
      <c r="B130">
        <v>62.743299999999998</v>
      </c>
      <c r="C130" s="15">
        <f t="shared" si="9"/>
        <v>0</v>
      </c>
      <c r="F130" s="3">
        <v>15.977899999999977</v>
      </c>
      <c r="G130" s="6">
        <v>48.656590999999999</v>
      </c>
      <c r="H130" s="11">
        <f t="shared" si="10"/>
        <v>27747.593327999974</v>
      </c>
      <c r="I130" s="9">
        <f t="shared" si="11"/>
        <v>277</v>
      </c>
      <c r="J130" s="11">
        <f t="shared" si="12"/>
        <v>47.593327999970825</v>
      </c>
      <c r="K130" s="9"/>
      <c r="L130" s="12" t="str">
        <f t="shared" si="13"/>
        <v>ПК276+99 - ПК277+48</v>
      </c>
      <c r="M130" s="13">
        <f t="shared" si="14"/>
        <v>49</v>
      </c>
      <c r="N130" s="14">
        <f t="shared" si="19"/>
        <v>15.977899999999977</v>
      </c>
    </row>
    <row r="131" spans="1:14" x14ac:dyDescent="0.25">
      <c r="A131">
        <v>28.029433000000001</v>
      </c>
      <c r="B131">
        <v>67.005499999999998</v>
      </c>
      <c r="C131" s="15">
        <f t="shared" ref="C131:C194" si="20">IMABS(IF((B132-B131)&gt;8,(B132-B131),IF((B132-B131)&lt;-8,(B132-B131),0)))</f>
        <v>0</v>
      </c>
      <c r="F131" s="3">
        <v>12.911000000000001</v>
      </c>
      <c r="G131" s="6">
        <v>45.756055000000003</v>
      </c>
      <c r="H131" s="11">
        <f t="shared" si="10"/>
        <v>27793.349382999975</v>
      </c>
      <c r="I131" s="9">
        <f t="shared" si="11"/>
        <v>277</v>
      </c>
      <c r="J131" s="11">
        <f t="shared" si="12"/>
        <v>93.34938299997475</v>
      </c>
      <c r="K131" s="9"/>
      <c r="L131" s="12" t="str">
        <f t="shared" si="13"/>
        <v>ПК277+48 - ПК277+93</v>
      </c>
      <c r="M131" s="13">
        <f t="shared" si="14"/>
        <v>46</v>
      </c>
      <c r="N131" s="14">
        <f t="shared" si="19"/>
        <v>12.911000000000001</v>
      </c>
    </row>
    <row r="132" spans="1:14" x14ac:dyDescent="0.25">
      <c r="A132">
        <v>46.539169999999999</v>
      </c>
      <c r="B132">
        <v>68.295500000000004</v>
      </c>
      <c r="C132" s="15">
        <f t="shared" si="20"/>
        <v>0</v>
      </c>
      <c r="D132" s="7">
        <f>A132</f>
        <v>46.539169999999999</v>
      </c>
      <c r="F132" s="3">
        <v>288.66899999999998</v>
      </c>
      <c r="G132" s="6">
        <v>11.981949999999999</v>
      </c>
      <c r="H132" s="11">
        <f>H131+G132</f>
        <v>27805.331332999976</v>
      </c>
      <c r="I132" s="9">
        <f>TRUNC(H132/100,0)</f>
        <v>278</v>
      </c>
      <c r="J132" s="11">
        <f>(MOD(H132/100,(IF(H132&lt;0,-1,1))))*100</f>
        <v>5.3313329999753023</v>
      </c>
      <c r="K132" s="9"/>
      <c r="L132" s="12" t="str">
        <f>CONCATENATE("ПК",I131,"+",ROUND(J131,0)," - ПК",I132,"+",ROUND(J132,0))</f>
        <v>ПК277+93 - ПК278+5</v>
      </c>
      <c r="M132" s="13">
        <f>ROUND(G132,0)</f>
        <v>12</v>
      </c>
      <c r="N132" s="14">
        <f t="shared" si="19"/>
        <v>71.331000000000017</v>
      </c>
    </row>
    <row r="133" spans="1:14" x14ac:dyDescent="0.25">
      <c r="A133">
        <v>57.196660000000001</v>
      </c>
      <c r="B133">
        <v>64.134900000000002</v>
      </c>
      <c r="C133" s="15">
        <f t="shared" si="20"/>
        <v>0</v>
      </c>
      <c r="D133" s="7">
        <f>SUM(A133:A136)</f>
        <v>282.12630300000001</v>
      </c>
      <c r="E133" s="2"/>
      <c r="F133" s="3"/>
      <c r="N133" s="10"/>
    </row>
    <row r="134" spans="1:14" x14ac:dyDescent="0.25">
      <c r="A134">
        <v>129.71106399999999</v>
      </c>
      <c r="B134">
        <v>62.373899999999999</v>
      </c>
      <c r="C134" s="15">
        <f t="shared" si="20"/>
        <v>0</v>
      </c>
      <c r="F134" s="3"/>
      <c r="N134" s="10"/>
    </row>
    <row r="135" spans="1:14" x14ac:dyDescent="0.25">
      <c r="A135">
        <v>63.490369999999999</v>
      </c>
      <c r="B135">
        <v>65.239400000000003</v>
      </c>
      <c r="C135" s="15">
        <f t="shared" si="20"/>
        <v>12.417299999999997</v>
      </c>
    </row>
    <row r="136" spans="1:14" x14ac:dyDescent="0.25">
      <c r="A136">
        <v>31.728209</v>
      </c>
      <c r="B136">
        <v>77.656700000000001</v>
      </c>
      <c r="C136" s="15">
        <f t="shared" si="20"/>
        <v>0</v>
      </c>
    </row>
    <row r="137" spans="1:14" x14ac:dyDescent="0.25">
      <c r="A137">
        <v>18.336435999999999</v>
      </c>
      <c r="B137">
        <v>76.503200000000007</v>
      </c>
      <c r="C137" s="15">
        <f t="shared" si="20"/>
        <v>28.620400000000004</v>
      </c>
      <c r="D137" s="7">
        <f>A137</f>
        <v>18.336435999999999</v>
      </c>
    </row>
    <row r="138" spans="1:14" x14ac:dyDescent="0.25">
      <c r="A138">
        <v>19.637416000000002</v>
      </c>
      <c r="B138">
        <v>47.882800000000003</v>
      </c>
      <c r="C138" s="15">
        <f t="shared" si="20"/>
        <v>0</v>
      </c>
      <c r="D138" s="7">
        <f>A138</f>
        <v>19.637416000000002</v>
      </c>
    </row>
    <row r="139" spans="1:14" x14ac:dyDescent="0.25">
      <c r="A139">
        <v>54.041305999999999</v>
      </c>
      <c r="B139">
        <v>41.816400000000002</v>
      </c>
      <c r="C139" s="15">
        <f t="shared" si="20"/>
        <v>277.66050000000001</v>
      </c>
      <c r="D139" s="7">
        <f>SUM(A139:A140)</f>
        <v>59.304665999999997</v>
      </c>
      <c r="E139" s="2"/>
    </row>
    <row r="140" spans="1:14" x14ac:dyDescent="0.25">
      <c r="A140">
        <v>5.2633599999999996</v>
      </c>
      <c r="B140">
        <v>319.4769</v>
      </c>
      <c r="C140" s="15">
        <f t="shared" si="20"/>
        <v>282.57319999999999</v>
      </c>
    </row>
    <row r="141" spans="1:14" x14ac:dyDescent="0.25">
      <c r="A141">
        <v>27.737551</v>
      </c>
      <c r="B141">
        <v>36.903700000000001</v>
      </c>
      <c r="C141" s="15">
        <f t="shared" si="20"/>
        <v>0</v>
      </c>
      <c r="D141" s="7">
        <f>A141</f>
        <v>27.737551</v>
      </c>
    </row>
    <row r="142" spans="1:14" x14ac:dyDescent="0.25">
      <c r="A142">
        <v>32.726066000000003</v>
      </c>
      <c r="B142">
        <v>39.765099999999997</v>
      </c>
      <c r="C142" s="15">
        <f t="shared" si="20"/>
        <v>63.790600000000005</v>
      </c>
      <c r="D142" s="7">
        <f>A142</f>
        <v>32.726066000000003</v>
      </c>
      <c r="E142" s="2"/>
    </row>
    <row r="143" spans="1:14" x14ac:dyDescent="0.25">
      <c r="A143">
        <v>4.4278490000000001</v>
      </c>
      <c r="B143">
        <v>103.5557</v>
      </c>
      <c r="C143" s="15">
        <f t="shared" si="20"/>
        <v>70.736099999999993</v>
      </c>
      <c r="D143" s="7">
        <f>A143</f>
        <v>4.4278490000000001</v>
      </c>
      <c r="E143" s="2"/>
    </row>
    <row r="144" spans="1:14" x14ac:dyDescent="0.25">
      <c r="A144">
        <v>47.014077999999998</v>
      </c>
      <c r="B144">
        <v>32.819600000000001</v>
      </c>
      <c r="C144" s="15">
        <f t="shared" si="20"/>
        <v>0</v>
      </c>
      <c r="D144" s="7">
        <f>SUM(A144:A145)</f>
        <v>81.536113999999998</v>
      </c>
      <c r="E144" s="2"/>
    </row>
    <row r="145" spans="1:5" x14ac:dyDescent="0.25">
      <c r="A145">
        <v>34.522036</v>
      </c>
      <c r="B145">
        <v>30.821300000000001</v>
      </c>
      <c r="C145" s="15">
        <f t="shared" si="20"/>
        <v>0</v>
      </c>
    </row>
    <row r="146" spans="1:5" x14ac:dyDescent="0.25">
      <c r="A146">
        <v>36.352175000000003</v>
      </c>
      <c r="B146">
        <v>30.787400000000002</v>
      </c>
      <c r="C146" s="15">
        <f t="shared" si="20"/>
        <v>12.397200000000002</v>
      </c>
      <c r="D146" s="7">
        <f t="shared" ref="D146:D159" si="21">A146</f>
        <v>36.352175000000003</v>
      </c>
    </row>
    <row r="147" spans="1:5" x14ac:dyDescent="0.25">
      <c r="A147">
        <v>87.982759000000001</v>
      </c>
      <c r="B147">
        <v>43.184600000000003</v>
      </c>
      <c r="C147" s="15">
        <f t="shared" si="20"/>
        <v>0</v>
      </c>
      <c r="D147" s="7">
        <f t="shared" si="21"/>
        <v>87.982759000000001</v>
      </c>
      <c r="E147" s="2"/>
    </row>
    <row r="148" spans="1:5" x14ac:dyDescent="0.25">
      <c r="A148">
        <v>25.511422</v>
      </c>
      <c r="B148">
        <v>41.600900000000003</v>
      </c>
      <c r="C148" s="15">
        <f t="shared" si="20"/>
        <v>24.525200000000002</v>
      </c>
      <c r="D148" s="7">
        <f t="shared" si="21"/>
        <v>25.511422</v>
      </c>
    </row>
    <row r="149" spans="1:5" x14ac:dyDescent="0.25">
      <c r="A149">
        <v>27.603083000000002</v>
      </c>
      <c r="B149">
        <v>17.075700000000001</v>
      </c>
      <c r="C149" s="15">
        <f t="shared" si="20"/>
        <v>342.65540000000004</v>
      </c>
      <c r="D149" s="7">
        <f t="shared" si="21"/>
        <v>27.603083000000002</v>
      </c>
    </row>
    <row r="150" spans="1:5" x14ac:dyDescent="0.25">
      <c r="A150">
        <v>22.853095</v>
      </c>
      <c r="B150">
        <v>359.73110000000003</v>
      </c>
      <c r="C150" s="15">
        <f t="shared" si="20"/>
        <v>39.534500000000037</v>
      </c>
      <c r="D150" s="7">
        <f t="shared" si="21"/>
        <v>22.853095</v>
      </c>
    </row>
    <row r="151" spans="1:5" x14ac:dyDescent="0.25">
      <c r="A151">
        <v>18.448868000000001</v>
      </c>
      <c r="B151">
        <v>320.19659999999999</v>
      </c>
      <c r="C151" s="15">
        <f t="shared" si="20"/>
        <v>310.58299999999997</v>
      </c>
      <c r="D151" s="7">
        <f t="shared" si="21"/>
        <v>18.448868000000001</v>
      </c>
    </row>
    <row r="152" spans="1:5" x14ac:dyDescent="0.25">
      <c r="A152">
        <v>35.751458</v>
      </c>
      <c r="B152">
        <v>9.6135999999999999</v>
      </c>
      <c r="C152" s="15">
        <f t="shared" si="20"/>
        <v>37.205800000000004</v>
      </c>
      <c r="D152" s="7">
        <f t="shared" si="21"/>
        <v>35.751458</v>
      </c>
    </row>
    <row r="153" spans="1:5" x14ac:dyDescent="0.25">
      <c r="A153">
        <v>22.613161999999999</v>
      </c>
      <c r="B153">
        <v>46.819400000000002</v>
      </c>
      <c r="C153" s="15">
        <f t="shared" si="20"/>
        <v>19.509</v>
      </c>
      <c r="D153" s="7">
        <f t="shared" si="21"/>
        <v>22.613161999999999</v>
      </c>
    </row>
    <row r="154" spans="1:5" x14ac:dyDescent="0.25">
      <c r="A154">
        <v>20.105547999999999</v>
      </c>
      <c r="B154">
        <v>66.328400000000002</v>
      </c>
      <c r="C154" s="15">
        <f t="shared" si="20"/>
        <v>42.714399999999998</v>
      </c>
      <c r="D154" s="7">
        <f t="shared" si="21"/>
        <v>20.105547999999999</v>
      </c>
    </row>
    <row r="155" spans="1:5" x14ac:dyDescent="0.25">
      <c r="A155">
        <v>21.333245000000002</v>
      </c>
      <c r="B155">
        <v>109.0428</v>
      </c>
      <c r="C155" s="15">
        <f t="shared" si="20"/>
        <v>89.265299999999996</v>
      </c>
      <c r="D155" s="7">
        <f t="shared" si="21"/>
        <v>21.333245000000002</v>
      </c>
    </row>
    <row r="156" spans="1:5" x14ac:dyDescent="0.25">
      <c r="A156">
        <v>33.259763999999997</v>
      </c>
      <c r="B156">
        <v>19.7775</v>
      </c>
      <c r="C156" s="15">
        <f t="shared" si="20"/>
        <v>0</v>
      </c>
      <c r="D156" s="7">
        <f t="shared" si="21"/>
        <v>33.259763999999997</v>
      </c>
    </row>
    <row r="157" spans="1:5" x14ac:dyDescent="0.25">
      <c r="A157">
        <v>64.876052999999999</v>
      </c>
      <c r="B157">
        <v>13.2485</v>
      </c>
      <c r="C157" s="15">
        <f t="shared" si="20"/>
        <v>0</v>
      </c>
      <c r="D157" s="7">
        <f t="shared" si="21"/>
        <v>64.876052999999999</v>
      </c>
    </row>
    <row r="158" spans="1:5" x14ac:dyDescent="0.25">
      <c r="A158">
        <v>23.548062999999999</v>
      </c>
      <c r="B158">
        <v>11.5581</v>
      </c>
      <c r="C158" s="15">
        <f t="shared" si="20"/>
        <v>20.972899999999999</v>
      </c>
      <c r="D158" s="7">
        <f t="shared" si="21"/>
        <v>23.548062999999999</v>
      </c>
    </row>
    <row r="159" spans="1:5" x14ac:dyDescent="0.25">
      <c r="A159">
        <v>51.096407999999997</v>
      </c>
      <c r="B159">
        <v>32.530999999999999</v>
      </c>
      <c r="C159" s="15">
        <f t="shared" si="20"/>
        <v>0</v>
      </c>
      <c r="D159" s="7">
        <f t="shared" si="21"/>
        <v>51.096407999999997</v>
      </c>
    </row>
    <row r="160" spans="1:5" x14ac:dyDescent="0.25">
      <c r="A160">
        <v>23.179189000000001</v>
      </c>
      <c r="B160">
        <v>28.349</v>
      </c>
      <c r="C160" s="15">
        <f t="shared" si="20"/>
        <v>0</v>
      </c>
      <c r="D160" s="7">
        <f>SUM(A160:A161)</f>
        <v>39.418599</v>
      </c>
      <c r="E160" s="2"/>
    </row>
    <row r="161" spans="1:5" x14ac:dyDescent="0.25">
      <c r="A161">
        <v>16.239409999999999</v>
      </c>
      <c r="B161">
        <v>30.890599999999999</v>
      </c>
      <c r="C161" s="15">
        <f t="shared" si="20"/>
        <v>17.5246</v>
      </c>
    </row>
    <row r="162" spans="1:5" x14ac:dyDescent="0.25">
      <c r="A162">
        <v>16.276769999999999</v>
      </c>
      <c r="B162">
        <v>13.366</v>
      </c>
      <c r="C162" s="15">
        <f t="shared" si="20"/>
        <v>336.48910000000001</v>
      </c>
      <c r="D162" s="7">
        <f>SUM(A162:A163)</f>
        <v>30.755763999999999</v>
      </c>
    </row>
    <row r="163" spans="1:5" x14ac:dyDescent="0.25">
      <c r="A163">
        <v>14.478994</v>
      </c>
      <c r="B163">
        <v>349.85509999999999</v>
      </c>
      <c r="C163" s="15">
        <f t="shared" si="20"/>
        <v>304.21940000000001</v>
      </c>
    </row>
    <row r="164" spans="1:5" x14ac:dyDescent="0.25">
      <c r="A164">
        <v>36.514868</v>
      </c>
      <c r="B164">
        <v>45.6357</v>
      </c>
      <c r="C164" s="15">
        <f t="shared" si="20"/>
        <v>0</v>
      </c>
      <c r="D164" s="7">
        <f>SUM(A164:A167)</f>
        <v>138.436778</v>
      </c>
      <c r="E164" s="2"/>
    </row>
    <row r="165" spans="1:5" x14ac:dyDescent="0.25">
      <c r="A165">
        <v>23.674932999999999</v>
      </c>
      <c r="B165">
        <v>51.239100000000001</v>
      </c>
      <c r="C165" s="15">
        <f t="shared" si="20"/>
        <v>15.258299999999998</v>
      </c>
    </row>
    <row r="166" spans="1:5" x14ac:dyDescent="0.25">
      <c r="A166">
        <v>35.635005999999997</v>
      </c>
      <c r="B166">
        <v>35.980800000000002</v>
      </c>
      <c r="C166" s="15">
        <f t="shared" si="20"/>
        <v>23.7273</v>
      </c>
    </row>
    <row r="167" spans="1:5" x14ac:dyDescent="0.25">
      <c r="A167">
        <v>42.611970999999997</v>
      </c>
      <c r="B167">
        <v>59.708100000000002</v>
      </c>
      <c r="C167" s="15">
        <f t="shared" si="20"/>
        <v>13.362200000000001</v>
      </c>
    </row>
    <row r="168" spans="1:5" x14ac:dyDescent="0.25">
      <c r="A168">
        <v>45.075243</v>
      </c>
      <c r="B168">
        <v>46.3459</v>
      </c>
      <c r="C168" s="15">
        <f t="shared" si="20"/>
        <v>8.8408999999999978</v>
      </c>
      <c r="D168" s="7">
        <f>SUM(A168:A171)</f>
        <v>235.01534699999999</v>
      </c>
      <c r="E168" s="2"/>
    </row>
    <row r="169" spans="1:5" x14ac:dyDescent="0.25">
      <c r="A169">
        <v>72.129836999999995</v>
      </c>
      <c r="B169">
        <v>37.505000000000003</v>
      </c>
      <c r="C169" s="15">
        <f t="shared" si="20"/>
        <v>12.167300000000001</v>
      </c>
    </row>
    <row r="170" spans="1:5" x14ac:dyDescent="0.25">
      <c r="A170">
        <v>30.86797</v>
      </c>
      <c r="B170">
        <v>25.337700000000002</v>
      </c>
      <c r="C170" s="15">
        <f t="shared" si="20"/>
        <v>0</v>
      </c>
    </row>
    <row r="171" spans="1:5" x14ac:dyDescent="0.25">
      <c r="A171">
        <v>86.942296999999996</v>
      </c>
      <c r="B171">
        <v>27.5395</v>
      </c>
      <c r="C171" s="15">
        <f t="shared" si="20"/>
        <v>0</v>
      </c>
    </row>
    <row r="172" spans="1:5" x14ac:dyDescent="0.25">
      <c r="A172">
        <v>113.094238</v>
      </c>
      <c r="B172">
        <v>34.989400000000003</v>
      </c>
      <c r="C172" s="15">
        <f t="shared" si="20"/>
        <v>0</v>
      </c>
      <c r="D172" s="7">
        <f>SUM(A172:A173)</f>
        <v>131.08166299999999</v>
      </c>
      <c r="E172" s="2"/>
    </row>
    <row r="173" spans="1:5" x14ac:dyDescent="0.25">
      <c r="A173">
        <v>17.987425000000002</v>
      </c>
      <c r="B173">
        <v>27.952999999999999</v>
      </c>
      <c r="C173" s="15">
        <f t="shared" si="20"/>
        <v>0</v>
      </c>
    </row>
    <row r="174" spans="1:5" x14ac:dyDescent="0.25">
      <c r="A174">
        <v>24.522472</v>
      </c>
      <c r="B174">
        <v>22.1648</v>
      </c>
      <c r="C174" s="15">
        <f t="shared" si="20"/>
        <v>18.7941</v>
      </c>
      <c r="D174" s="7">
        <f>A174</f>
        <v>24.522472</v>
      </c>
      <c r="E174" s="2"/>
    </row>
    <row r="175" spans="1:5" x14ac:dyDescent="0.25">
      <c r="A175">
        <v>74.304678999999993</v>
      </c>
      <c r="B175">
        <v>3.3706999999999998</v>
      </c>
      <c r="C175" s="15">
        <f t="shared" si="20"/>
        <v>0</v>
      </c>
      <c r="D175" s="7">
        <f>SUM(A175:A176)</f>
        <v>160.20235400000001</v>
      </c>
      <c r="E175" s="2"/>
    </row>
    <row r="176" spans="1:5" x14ac:dyDescent="0.25">
      <c r="A176">
        <v>85.897675000000007</v>
      </c>
      <c r="B176">
        <v>8.5280000000000005</v>
      </c>
      <c r="C176" s="15">
        <f t="shared" si="20"/>
        <v>0</v>
      </c>
    </row>
    <row r="177" spans="1:5" x14ac:dyDescent="0.25">
      <c r="A177">
        <v>57.180857000000003</v>
      </c>
      <c r="B177">
        <v>12.2104</v>
      </c>
      <c r="C177" s="15">
        <f t="shared" si="20"/>
        <v>0</v>
      </c>
      <c r="D177" s="7">
        <f>A177</f>
        <v>57.180857000000003</v>
      </c>
    </row>
    <row r="178" spans="1:5" x14ac:dyDescent="0.25">
      <c r="A178">
        <v>31.550774000000001</v>
      </c>
      <c r="B178">
        <v>10.1774</v>
      </c>
      <c r="C178" s="15">
        <f t="shared" si="20"/>
        <v>0</v>
      </c>
      <c r="D178" s="7">
        <f>A178</f>
        <v>31.550774000000001</v>
      </c>
    </row>
    <row r="179" spans="1:5" x14ac:dyDescent="0.25">
      <c r="A179">
        <v>13.470841</v>
      </c>
      <c r="B179">
        <v>14.0617</v>
      </c>
      <c r="C179" s="15">
        <f t="shared" si="20"/>
        <v>14.706999999999999</v>
      </c>
      <c r="D179" s="7">
        <f>A179</f>
        <v>13.470841</v>
      </c>
    </row>
    <row r="180" spans="1:5" x14ac:dyDescent="0.25">
      <c r="A180">
        <v>124.69173600000001</v>
      </c>
      <c r="B180">
        <v>28.768699999999999</v>
      </c>
      <c r="C180" s="15">
        <f t="shared" si="20"/>
        <v>0</v>
      </c>
      <c r="D180" s="7">
        <f>A180</f>
        <v>124.69173600000001</v>
      </c>
    </row>
    <row r="181" spans="1:5" x14ac:dyDescent="0.25">
      <c r="A181">
        <v>106.439296</v>
      </c>
      <c r="B181">
        <v>34.832099999999997</v>
      </c>
      <c r="C181" s="15">
        <f t="shared" si="20"/>
        <v>0</v>
      </c>
      <c r="D181" s="7">
        <f>A181</f>
        <v>106.439296</v>
      </c>
    </row>
    <row r="182" spans="1:5" x14ac:dyDescent="0.25">
      <c r="A182">
        <v>64.265444000000002</v>
      </c>
      <c r="B182">
        <v>37.5398</v>
      </c>
      <c r="C182" s="15">
        <f t="shared" si="20"/>
        <v>0</v>
      </c>
      <c r="D182" s="7">
        <f>SUM(A182:A183)</f>
        <v>105.631933</v>
      </c>
    </row>
    <row r="183" spans="1:5" x14ac:dyDescent="0.25">
      <c r="A183">
        <v>41.366489000000001</v>
      </c>
      <c r="B183">
        <v>33.689500000000002</v>
      </c>
      <c r="C183" s="15">
        <f t="shared" si="20"/>
        <v>10.839400000000001</v>
      </c>
    </row>
    <row r="184" spans="1:5" x14ac:dyDescent="0.25">
      <c r="A184">
        <v>93.326284999999999</v>
      </c>
      <c r="B184">
        <v>22.850100000000001</v>
      </c>
      <c r="C184" s="15">
        <f t="shared" si="20"/>
        <v>0</v>
      </c>
      <c r="D184" s="7">
        <f>A184</f>
        <v>93.326284999999999</v>
      </c>
    </row>
    <row r="185" spans="1:5" x14ac:dyDescent="0.25">
      <c r="A185">
        <v>74.031351999999998</v>
      </c>
      <c r="B185">
        <v>23.1204</v>
      </c>
      <c r="C185" s="15">
        <f t="shared" si="20"/>
        <v>0</v>
      </c>
      <c r="D185" s="7">
        <f>A185</f>
        <v>74.031351999999998</v>
      </c>
    </row>
    <row r="186" spans="1:5" x14ac:dyDescent="0.25">
      <c r="A186">
        <v>44.068223000000003</v>
      </c>
      <c r="B186">
        <v>24.3279</v>
      </c>
      <c r="C186" s="15">
        <f t="shared" si="20"/>
        <v>0</v>
      </c>
      <c r="D186" s="7">
        <f>A186</f>
        <v>44.068223000000003</v>
      </c>
    </row>
    <row r="187" spans="1:5" x14ac:dyDescent="0.25">
      <c r="A187">
        <v>45.730823000000001</v>
      </c>
      <c r="B187">
        <v>31.857199999999999</v>
      </c>
      <c r="C187" s="15">
        <f t="shared" si="20"/>
        <v>0</v>
      </c>
      <c r="D187" s="7">
        <f>SUM(A187:A190)</f>
        <v>144.40938299999999</v>
      </c>
      <c r="E187" s="2"/>
    </row>
    <row r="188" spans="1:5" x14ac:dyDescent="0.25">
      <c r="A188">
        <v>40.535257999999999</v>
      </c>
      <c r="B188">
        <v>36.859099999999998</v>
      </c>
      <c r="C188" s="15">
        <f t="shared" si="20"/>
        <v>0</v>
      </c>
    </row>
    <row r="189" spans="1:5" x14ac:dyDescent="0.25">
      <c r="A189">
        <v>32.318365999999997</v>
      </c>
      <c r="B189">
        <v>37.659700000000001</v>
      </c>
      <c r="C189" s="15">
        <f t="shared" si="20"/>
        <v>0</v>
      </c>
    </row>
    <row r="190" spans="1:5" x14ac:dyDescent="0.25">
      <c r="A190">
        <v>25.824936000000001</v>
      </c>
      <c r="B190">
        <v>37.663699999999999</v>
      </c>
      <c r="C190" s="15">
        <f t="shared" si="20"/>
        <v>0</v>
      </c>
    </row>
    <row r="191" spans="1:5" x14ac:dyDescent="0.25">
      <c r="A191">
        <v>22.742881000000001</v>
      </c>
      <c r="B191">
        <v>31.816800000000001</v>
      </c>
      <c r="C191" s="15">
        <f t="shared" si="20"/>
        <v>0</v>
      </c>
      <c r="D191" s="7">
        <f>A191</f>
        <v>22.742881000000001</v>
      </c>
    </row>
    <row r="192" spans="1:5" x14ac:dyDescent="0.25">
      <c r="A192">
        <v>31.911752</v>
      </c>
      <c r="B192">
        <v>30.316800000000001</v>
      </c>
      <c r="C192" s="15">
        <f t="shared" si="20"/>
        <v>0</v>
      </c>
      <c r="D192" s="7">
        <f>A192</f>
        <v>31.911752</v>
      </c>
    </row>
    <row r="193" spans="1:5" x14ac:dyDescent="0.25">
      <c r="A193">
        <v>47.524768999999999</v>
      </c>
      <c r="B193">
        <v>33.911099999999998</v>
      </c>
      <c r="C193" s="15">
        <f t="shared" si="20"/>
        <v>11.965199999999996</v>
      </c>
      <c r="D193" s="7">
        <f>SUM(A193:A195)</f>
        <v>223.612843</v>
      </c>
    </row>
    <row r="194" spans="1:5" x14ac:dyDescent="0.25">
      <c r="A194">
        <v>16.083247</v>
      </c>
      <c r="B194">
        <v>21.945900000000002</v>
      </c>
      <c r="C194" s="15">
        <f t="shared" si="20"/>
        <v>15.337299999999999</v>
      </c>
    </row>
    <row r="195" spans="1:5" x14ac:dyDescent="0.25">
      <c r="A195">
        <v>160.00482700000001</v>
      </c>
      <c r="B195">
        <v>37.283200000000001</v>
      </c>
      <c r="C195" s="15">
        <f t="shared" ref="C195:C208" si="22">IMABS(IF((B196-B195)&gt;8,(B196-B195),IF((B196-B195)&lt;-8,(B196-B195),0)))</f>
        <v>32.656299999999995</v>
      </c>
    </row>
    <row r="196" spans="1:5" x14ac:dyDescent="0.25">
      <c r="A196">
        <v>14.650606</v>
      </c>
      <c r="B196">
        <v>69.939499999999995</v>
      </c>
      <c r="C196" s="15">
        <f t="shared" si="22"/>
        <v>16.869700000000009</v>
      </c>
      <c r="D196" s="7">
        <f>SUM(A196:A198)</f>
        <v>74.206474</v>
      </c>
      <c r="E196" s="2"/>
    </row>
    <row r="197" spans="1:5" x14ac:dyDescent="0.25">
      <c r="A197">
        <v>48.248159999999999</v>
      </c>
      <c r="B197">
        <v>86.809200000000004</v>
      </c>
      <c r="C197" s="15">
        <f t="shared" si="22"/>
        <v>0</v>
      </c>
    </row>
    <row r="198" spans="1:5" x14ac:dyDescent="0.25">
      <c r="A198">
        <v>11.307708</v>
      </c>
      <c r="B198">
        <v>85.962100000000007</v>
      </c>
      <c r="C198" s="15">
        <f t="shared" si="22"/>
        <v>24.806000000000004</v>
      </c>
    </row>
    <row r="199" spans="1:5" x14ac:dyDescent="0.25">
      <c r="A199">
        <v>38.833562999999998</v>
      </c>
      <c r="B199">
        <v>61.156100000000002</v>
      </c>
      <c r="C199" s="15">
        <f t="shared" si="22"/>
        <v>0</v>
      </c>
      <c r="D199" s="7">
        <f>SUM(A199:A200)</f>
        <v>76.169888999999998</v>
      </c>
    </row>
    <row r="200" spans="1:5" x14ac:dyDescent="0.25">
      <c r="A200">
        <v>37.336326</v>
      </c>
      <c r="B200">
        <v>61.966500000000003</v>
      </c>
      <c r="C200" s="15">
        <f t="shared" si="22"/>
        <v>12.2241</v>
      </c>
    </row>
    <row r="201" spans="1:5" x14ac:dyDescent="0.25">
      <c r="A201">
        <v>19.340063000000001</v>
      </c>
      <c r="B201">
        <v>49.742400000000004</v>
      </c>
      <c r="C201" s="15">
        <f t="shared" si="22"/>
        <v>29.402500000000003</v>
      </c>
      <c r="D201" s="7">
        <f>SUM(A201:A202)</f>
        <v>73.576130000000006</v>
      </c>
      <c r="E201" s="2"/>
    </row>
    <row r="202" spans="1:5" x14ac:dyDescent="0.25">
      <c r="A202">
        <v>54.236066999999998</v>
      </c>
      <c r="B202">
        <v>20.3399</v>
      </c>
      <c r="C202" s="15">
        <f t="shared" si="22"/>
        <v>0</v>
      </c>
    </row>
    <row r="203" spans="1:5" x14ac:dyDescent="0.25">
      <c r="A203">
        <v>83.896957999999998</v>
      </c>
      <c r="B203">
        <v>13.1769</v>
      </c>
      <c r="C203" s="15">
        <f t="shared" si="22"/>
        <v>0</v>
      </c>
      <c r="D203" s="7">
        <f>A203</f>
        <v>83.896957999999998</v>
      </c>
    </row>
    <row r="204" spans="1:5" x14ac:dyDescent="0.25">
      <c r="A204">
        <v>53.341892000000001</v>
      </c>
      <c r="B204">
        <v>7.5297999999999998</v>
      </c>
      <c r="C204" s="15">
        <f t="shared" si="22"/>
        <v>332.1345</v>
      </c>
      <c r="D204" s="7">
        <f>A204</f>
        <v>53.341892000000001</v>
      </c>
    </row>
    <row r="205" spans="1:5" x14ac:dyDescent="0.25">
      <c r="A205">
        <v>37.873842000000003</v>
      </c>
      <c r="B205">
        <v>339.66430000000003</v>
      </c>
      <c r="C205" s="15">
        <f t="shared" si="22"/>
        <v>34.083300000000008</v>
      </c>
      <c r="D205" s="7">
        <f>SUM(A205:A206)</f>
        <v>171.18350799999999</v>
      </c>
    </row>
    <row r="206" spans="1:5" x14ac:dyDescent="0.25">
      <c r="A206">
        <v>133.30966599999999</v>
      </c>
      <c r="B206">
        <v>305.58100000000002</v>
      </c>
      <c r="C206" s="15">
        <f t="shared" si="22"/>
        <v>0</v>
      </c>
    </row>
    <row r="207" spans="1:5" x14ac:dyDescent="0.25">
      <c r="A207">
        <v>62.524276999999998</v>
      </c>
      <c r="B207">
        <v>301.05779999999999</v>
      </c>
      <c r="C207" s="15">
        <f t="shared" si="22"/>
        <v>0</v>
      </c>
      <c r="D207" s="7">
        <f>A207</f>
        <v>62.524276999999998</v>
      </c>
    </row>
    <row r="208" spans="1:5" x14ac:dyDescent="0.25">
      <c r="A208">
        <v>51.938912000000002</v>
      </c>
      <c r="B208">
        <v>299.11059999999998</v>
      </c>
      <c r="C208" s="15">
        <f t="shared" si="22"/>
        <v>0</v>
      </c>
      <c r="D208" s="7">
        <f>A208</f>
        <v>51.938912000000002</v>
      </c>
    </row>
    <row r="209" spans="1:5" x14ac:dyDescent="0.25">
      <c r="A209">
        <v>39.151955999999998</v>
      </c>
      <c r="B209">
        <v>305.34480000000002</v>
      </c>
      <c r="D209" s="6">
        <f>SUM(D2:D208)</f>
        <v>9157.4771410000012</v>
      </c>
    </row>
    <row r="210" spans="1:5" x14ac:dyDescent="0.25">
      <c r="A210">
        <v>45.349358000000002</v>
      </c>
      <c r="B210">
        <v>315.6816</v>
      </c>
      <c r="E210" s="2"/>
    </row>
    <row r="211" spans="1:5" x14ac:dyDescent="0.25">
      <c r="A211">
        <v>47.514660999999997</v>
      </c>
      <c r="B211">
        <v>323.76839999999999</v>
      </c>
    </row>
    <row r="212" spans="1:5" x14ac:dyDescent="0.25">
      <c r="A212">
        <v>63.243898000000002</v>
      </c>
      <c r="B212">
        <v>335.4384</v>
      </c>
    </row>
    <row r="213" spans="1:5" x14ac:dyDescent="0.25">
      <c r="A213">
        <v>67.162041000000002</v>
      </c>
      <c r="B213">
        <v>347.43520000000001</v>
      </c>
    </row>
    <row r="214" spans="1:5" x14ac:dyDescent="0.25">
      <c r="A214">
        <v>31.012017</v>
      </c>
      <c r="B214">
        <v>341.92899999999997</v>
      </c>
    </row>
    <row r="215" spans="1:5" x14ac:dyDescent="0.25">
      <c r="A215">
        <v>56.052847</v>
      </c>
      <c r="B215">
        <v>318.36869999999999</v>
      </c>
    </row>
    <row r="216" spans="1:5" x14ac:dyDescent="0.25">
      <c r="A216">
        <v>22.687930000000001</v>
      </c>
      <c r="B216">
        <v>323.84440000000001</v>
      </c>
    </row>
    <row r="217" spans="1:5" x14ac:dyDescent="0.25">
      <c r="A217">
        <v>43.829653999999998</v>
      </c>
      <c r="B217">
        <v>318.4633</v>
      </c>
    </row>
    <row r="218" spans="1:5" x14ac:dyDescent="0.25">
      <c r="A218">
        <v>68.468147000000002</v>
      </c>
      <c r="B218">
        <v>320.59570000000002</v>
      </c>
    </row>
    <row r="219" spans="1:5" x14ac:dyDescent="0.25">
      <c r="A219">
        <v>17.542214000000001</v>
      </c>
      <c r="B219">
        <v>324.58769999999998</v>
      </c>
    </row>
    <row r="220" spans="1:5" x14ac:dyDescent="0.25">
      <c r="A220">
        <v>36.370652</v>
      </c>
      <c r="B220">
        <v>324.58769999999998</v>
      </c>
    </row>
    <row r="221" spans="1:5" x14ac:dyDescent="0.25">
      <c r="A221">
        <v>38.899254999999997</v>
      </c>
      <c r="B221">
        <v>323.32299999999998</v>
      </c>
    </row>
    <row r="222" spans="1:5" x14ac:dyDescent="0.25">
      <c r="A222">
        <v>65.914727999999997</v>
      </c>
      <c r="B222">
        <v>322.27229999999997</v>
      </c>
    </row>
    <row r="223" spans="1:5" x14ac:dyDescent="0.25">
      <c r="A223">
        <v>178.27481900000001</v>
      </c>
      <c r="B223">
        <v>321.64120000000003</v>
      </c>
    </row>
    <row r="224" spans="1:5" x14ac:dyDescent="0.25">
      <c r="A224">
        <v>22.059615999999998</v>
      </c>
      <c r="B224">
        <v>323.4436</v>
      </c>
    </row>
    <row r="225" spans="1:2" x14ac:dyDescent="0.25">
      <c r="A225">
        <v>23.210312999999999</v>
      </c>
      <c r="B225">
        <v>332.31619999999998</v>
      </c>
    </row>
    <row r="226" spans="1:2" x14ac:dyDescent="0.25">
      <c r="A226">
        <v>33.337916</v>
      </c>
      <c r="B226">
        <v>337.23160000000001</v>
      </c>
    </row>
    <row r="227" spans="1:2" x14ac:dyDescent="0.25">
      <c r="A227">
        <v>25.700233000000001</v>
      </c>
      <c r="B227">
        <v>348.53570000000002</v>
      </c>
    </row>
    <row r="228" spans="1:2" x14ac:dyDescent="0.25">
      <c r="A228">
        <v>36.481053000000003</v>
      </c>
      <c r="B228">
        <v>359.00240000000002</v>
      </c>
    </row>
    <row r="229" spans="1:2" x14ac:dyDescent="0.25">
      <c r="A229">
        <v>59.048243999999997</v>
      </c>
      <c r="B229">
        <v>5.4457000000000004</v>
      </c>
    </row>
    <row r="230" spans="1:2" x14ac:dyDescent="0.25">
      <c r="A230">
        <v>45.085265</v>
      </c>
      <c r="B230">
        <v>8.4330999999999996</v>
      </c>
    </row>
    <row r="231" spans="1:2" x14ac:dyDescent="0.25">
      <c r="A231">
        <v>43.958041000000001</v>
      </c>
      <c r="B231">
        <v>9.9827999999999992</v>
      </c>
    </row>
    <row r="232" spans="1:2" x14ac:dyDescent="0.25">
      <c r="A232">
        <v>31.716425000000001</v>
      </c>
      <c r="B232">
        <v>17.1206</v>
      </c>
    </row>
    <row r="233" spans="1:2" x14ac:dyDescent="0.25">
      <c r="A233">
        <v>43.937426000000002</v>
      </c>
      <c r="B233">
        <v>28.976700000000001</v>
      </c>
    </row>
    <row r="234" spans="1:2" x14ac:dyDescent="0.25">
      <c r="A234">
        <v>47.004407</v>
      </c>
      <c r="B234">
        <v>22.484100000000002</v>
      </c>
    </row>
    <row r="235" spans="1:2" x14ac:dyDescent="0.25">
      <c r="A235">
        <v>71.914023999999998</v>
      </c>
      <c r="B235">
        <v>30.125900000000001</v>
      </c>
    </row>
    <row r="236" spans="1:2" x14ac:dyDescent="0.25">
      <c r="A236">
        <v>34.554425000000002</v>
      </c>
      <c r="B236">
        <v>15.2563</v>
      </c>
    </row>
    <row r="237" spans="1:2" x14ac:dyDescent="0.25">
      <c r="A237">
        <v>48.596193999999997</v>
      </c>
      <c r="B237">
        <v>6.1360999999999999</v>
      </c>
    </row>
    <row r="238" spans="1:2" x14ac:dyDescent="0.25">
      <c r="A238">
        <v>46.578927999999998</v>
      </c>
      <c r="B238">
        <v>1.5490999999999999</v>
      </c>
    </row>
    <row r="239" spans="1:2" x14ac:dyDescent="0.25">
      <c r="A239">
        <v>32.699945999999997</v>
      </c>
      <c r="B239">
        <v>355.53949999999998</v>
      </c>
    </row>
    <row r="240" spans="1:2" x14ac:dyDescent="0.25">
      <c r="A240">
        <v>48.660637000000001</v>
      </c>
      <c r="B240">
        <v>351.79739999999998</v>
      </c>
    </row>
    <row r="241" spans="1:2" x14ac:dyDescent="0.25">
      <c r="A241">
        <v>56.963873</v>
      </c>
      <c r="B241">
        <v>0.2326</v>
      </c>
    </row>
    <row r="242" spans="1:2" x14ac:dyDescent="0.25">
      <c r="A242">
        <v>55.277095000000003</v>
      </c>
      <c r="B242">
        <v>1.4379999999999999</v>
      </c>
    </row>
    <row r="243" spans="1:2" x14ac:dyDescent="0.25">
      <c r="A243">
        <v>30.540755999999998</v>
      </c>
      <c r="B243">
        <v>5.6539999999999999</v>
      </c>
    </row>
    <row r="244" spans="1:2" x14ac:dyDescent="0.25">
      <c r="A244">
        <v>60.202731999999997</v>
      </c>
      <c r="B244">
        <v>349.03100000000001</v>
      </c>
    </row>
    <row r="245" spans="1:2" x14ac:dyDescent="0.25">
      <c r="A245">
        <v>31.257245000000001</v>
      </c>
      <c r="B245">
        <v>343.62639999999999</v>
      </c>
    </row>
    <row r="246" spans="1:2" x14ac:dyDescent="0.25">
      <c r="A246">
        <v>67.199513999999994</v>
      </c>
      <c r="B246">
        <v>0.39629999999999999</v>
      </c>
    </row>
    <row r="247" spans="1:2" x14ac:dyDescent="0.25">
      <c r="A247">
        <v>143.240567</v>
      </c>
      <c r="B247">
        <v>19.2544</v>
      </c>
    </row>
    <row r="248" spans="1:2" x14ac:dyDescent="0.25">
      <c r="A248">
        <v>74.237959000000004</v>
      </c>
      <c r="B248">
        <v>350.5557</v>
      </c>
    </row>
    <row r="249" spans="1:2" x14ac:dyDescent="0.25">
      <c r="A249">
        <v>161.47322299999999</v>
      </c>
      <c r="B249">
        <v>348.56220000000002</v>
      </c>
    </row>
    <row r="250" spans="1:2" x14ac:dyDescent="0.25">
      <c r="A250">
        <v>81.198768999999999</v>
      </c>
      <c r="B250">
        <v>347.9511</v>
      </c>
    </row>
    <row r="251" spans="1:2" x14ac:dyDescent="0.25">
      <c r="A251">
        <v>20.784922000000002</v>
      </c>
      <c r="B251">
        <v>341.68770000000001</v>
      </c>
    </row>
    <row r="252" spans="1:2" x14ac:dyDescent="0.25">
      <c r="A252">
        <v>34.787669000000001</v>
      </c>
      <c r="B252">
        <v>349.16489999999999</v>
      </c>
    </row>
    <row r="253" spans="1:2" x14ac:dyDescent="0.25">
      <c r="A253">
        <v>56.351311000000003</v>
      </c>
      <c r="B253">
        <v>348.25970000000001</v>
      </c>
    </row>
    <row r="254" spans="1:2" x14ac:dyDescent="0.25">
      <c r="A254">
        <v>20.884312000000001</v>
      </c>
      <c r="B254">
        <v>348.25970000000001</v>
      </c>
    </row>
    <row r="255" spans="1:2" x14ac:dyDescent="0.25">
      <c r="A255">
        <v>44.155698999999998</v>
      </c>
      <c r="B255">
        <v>348.80529999999999</v>
      </c>
    </row>
    <row r="256" spans="1:2" x14ac:dyDescent="0.25">
      <c r="A256">
        <v>4.9468680000000003</v>
      </c>
      <c r="B256">
        <v>74.356399999999994</v>
      </c>
    </row>
    <row r="257" spans="1:2" x14ac:dyDescent="0.25">
      <c r="A257">
        <v>60.132243000000003</v>
      </c>
      <c r="B257">
        <v>348.4769</v>
      </c>
    </row>
    <row r="258" spans="1:2" x14ac:dyDescent="0.25">
      <c r="A258">
        <v>51.708111000000002</v>
      </c>
      <c r="B258">
        <v>349.48099999999999</v>
      </c>
    </row>
    <row r="259" spans="1:2" x14ac:dyDescent="0.25">
      <c r="A259">
        <v>219.70029400000001</v>
      </c>
      <c r="B259">
        <v>349.31369999999998</v>
      </c>
    </row>
    <row r="260" spans="1:2" x14ac:dyDescent="0.25">
      <c r="A260">
        <v>4.3987480000000003</v>
      </c>
      <c r="B260">
        <v>343.2199</v>
      </c>
    </row>
    <row r="261" spans="1:2" x14ac:dyDescent="0.25">
      <c r="A261">
        <v>27.811363</v>
      </c>
      <c r="B261">
        <v>309.0514</v>
      </c>
    </row>
    <row r="262" spans="1:2" x14ac:dyDescent="0.25">
      <c r="A262">
        <v>83.173240000000007</v>
      </c>
      <c r="B262">
        <v>303.13400000000001</v>
      </c>
    </row>
    <row r="263" spans="1:2" x14ac:dyDescent="0.25">
      <c r="A263">
        <v>33.140645999999997</v>
      </c>
      <c r="B263">
        <v>329.00549999999998</v>
      </c>
    </row>
    <row r="264" spans="1:2" x14ac:dyDescent="0.25">
      <c r="A264">
        <v>31.185604000000001</v>
      </c>
      <c r="B264">
        <v>347.64109999999999</v>
      </c>
    </row>
    <row r="265" spans="1:2" x14ac:dyDescent="0.25">
      <c r="A265">
        <v>90.171042</v>
      </c>
      <c r="B265">
        <v>1.4862</v>
      </c>
    </row>
    <row r="266" spans="1:2" x14ac:dyDescent="0.25">
      <c r="A266">
        <v>41.788682000000001</v>
      </c>
      <c r="B266">
        <v>29.985099999999999</v>
      </c>
    </row>
    <row r="267" spans="1:2" x14ac:dyDescent="0.25">
      <c r="A267">
        <v>20.467231999999999</v>
      </c>
      <c r="B267">
        <v>19.377600000000001</v>
      </c>
    </row>
    <row r="268" spans="1:2" x14ac:dyDescent="0.25">
      <c r="A268">
        <v>50.133159999999997</v>
      </c>
      <c r="B268">
        <v>37.170299999999997</v>
      </c>
    </row>
    <row r="269" spans="1:2" x14ac:dyDescent="0.25">
      <c r="A269">
        <v>6.1087410000000002</v>
      </c>
      <c r="B269">
        <v>35.806399999999996</v>
      </c>
    </row>
    <row r="270" spans="1:2" x14ac:dyDescent="0.25">
      <c r="A270">
        <v>7.1852999999999998</v>
      </c>
      <c r="B270">
        <v>58.235999999999997</v>
      </c>
    </row>
    <row r="271" spans="1:2" x14ac:dyDescent="0.25">
      <c r="A271">
        <v>54.892091999999998</v>
      </c>
      <c r="B271">
        <v>61.159500000000001</v>
      </c>
    </row>
    <row r="272" spans="1:2" x14ac:dyDescent="0.25">
      <c r="A272">
        <v>125.053754</v>
      </c>
      <c r="B272">
        <v>64.849800000000002</v>
      </c>
    </row>
    <row r="273" spans="1:2" x14ac:dyDescent="0.25">
      <c r="A273">
        <v>6.5544120000000001</v>
      </c>
      <c r="B273">
        <v>153.77799999999999</v>
      </c>
    </row>
    <row r="274" spans="1:2" x14ac:dyDescent="0.25">
      <c r="A274">
        <v>74.195903000000001</v>
      </c>
      <c r="B274">
        <v>67.445599999999999</v>
      </c>
    </row>
    <row r="275" spans="1:2" x14ac:dyDescent="0.25">
      <c r="A275">
        <v>20.973295</v>
      </c>
      <c r="B275">
        <v>57.366199999999999</v>
      </c>
    </row>
    <row r="276" spans="1:2" x14ac:dyDescent="0.25">
      <c r="A276">
        <v>299.42832099999998</v>
      </c>
      <c r="B276">
        <v>0.18379999999999999</v>
      </c>
    </row>
    <row r="277" spans="1:2" x14ac:dyDescent="0.25">
      <c r="A277">
        <v>78.955879999999993</v>
      </c>
      <c r="B277">
        <v>0.18379999999999999</v>
      </c>
    </row>
    <row r="278" spans="1:2" x14ac:dyDescent="0.25">
      <c r="A278">
        <v>57.822856999999999</v>
      </c>
      <c r="B278">
        <v>322.46379999999999</v>
      </c>
    </row>
    <row r="279" spans="1:2" x14ac:dyDescent="0.25">
      <c r="A279">
        <v>236.67920000000001</v>
      </c>
      <c r="B279">
        <v>302.9837</v>
      </c>
    </row>
    <row r="280" spans="1:2" x14ac:dyDescent="0.25">
      <c r="A280">
        <v>55.461970000000001</v>
      </c>
      <c r="B280">
        <v>15.000999999999999</v>
      </c>
    </row>
    <row r="281" spans="1:2" x14ac:dyDescent="0.25">
      <c r="A281">
        <v>33.293792000000003</v>
      </c>
      <c r="B281">
        <v>302.18520000000001</v>
      </c>
    </row>
    <row r="282" spans="1:2" x14ac:dyDescent="0.25">
      <c r="A282">
        <v>168.66392500000001</v>
      </c>
      <c r="B282">
        <v>301.42559999999997</v>
      </c>
    </row>
    <row r="283" spans="1:2" x14ac:dyDescent="0.25">
      <c r="A283">
        <v>29.17923</v>
      </c>
      <c r="B283">
        <v>308.99900000000002</v>
      </c>
    </row>
    <row r="284" spans="1:2" x14ac:dyDescent="0.25">
      <c r="A284">
        <v>33.603861999999999</v>
      </c>
      <c r="B284">
        <v>308.99900000000002</v>
      </c>
    </row>
    <row r="285" spans="1:2" x14ac:dyDescent="0.25">
      <c r="A285">
        <v>79.127893999999998</v>
      </c>
      <c r="B285">
        <v>306.3997</v>
      </c>
    </row>
    <row r="286" spans="1:2" x14ac:dyDescent="0.25">
      <c r="A286">
        <v>198.47604699999999</v>
      </c>
      <c r="B286">
        <v>317.05950000000001</v>
      </c>
    </row>
    <row r="287" spans="1:2" x14ac:dyDescent="0.25">
      <c r="A287">
        <v>428.028436</v>
      </c>
      <c r="B287">
        <v>315.5677</v>
      </c>
    </row>
    <row r="288" spans="1:2" x14ac:dyDescent="0.25">
      <c r="A288">
        <v>460.98682600000001</v>
      </c>
      <c r="B288">
        <v>38.103999999999999</v>
      </c>
    </row>
    <row r="289" spans="1:2" x14ac:dyDescent="0.25">
      <c r="A289">
        <v>170.60628500000001</v>
      </c>
      <c r="B289">
        <v>38.639899999999997</v>
      </c>
    </row>
    <row r="290" spans="1:2" x14ac:dyDescent="0.25">
      <c r="A290">
        <v>68.644416000000007</v>
      </c>
      <c r="B290">
        <v>39.074800000000003</v>
      </c>
    </row>
    <row r="291" spans="1:2" x14ac:dyDescent="0.25">
      <c r="A291">
        <v>114.644925</v>
      </c>
      <c r="B291">
        <v>33.724800000000002</v>
      </c>
    </row>
    <row r="292" spans="1:2" x14ac:dyDescent="0.25">
      <c r="A292">
        <v>393.14166399999999</v>
      </c>
      <c r="B292">
        <v>40.655799999999999</v>
      </c>
    </row>
    <row r="293" spans="1:2" x14ac:dyDescent="0.25">
      <c r="A293">
        <v>96.739011000000005</v>
      </c>
      <c r="B293">
        <v>36.135300000000001</v>
      </c>
    </row>
    <row r="294" spans="1:2" x14ac:dyDescent="0.25">
      <c r="A294">
        <v>184.70705899999999</v>
      </c>
      <c r="B294">
        <v>51.719799999999999</v>
      </c>
    </row>
    <row r="295" spans="1:2" x14ac:dyDescent="0.25">
      <c r="A295">
        <v>169.798171</v>
      </c>
      <c r="B295">
        <v>16.517600000000002</v>
      </c>
    </row>
    <row r="296" spans="1:2" x14ac:dyDescent="0.25">
      <c r="A296">
        <v>228.665178</v>
      </c>
      <c r="B296">
        <v>355.6703</v>
      </c>
    </row>
    <row r="297" spans="1:2" x14ac:dyDescent="0.25">
      <c r="A297">
        <v>272.33581700000002</v>
      </c>
      <c r="B297">
        <v>68.742800000000003</v>
      </c>
    </row>
    <row r="298" spans="1:2" x14ac:dyDescent="0.25">
      <c r="A298">
        <v>102.235556</v>
      </c>
      <c r="B298">
        <v>54.779299999999999</v>
      </c>
    </row>
    <row r="299" spans="1:2" x14ac:dyDescent="0.25">
      <c r="A299">
        <v>112.68069300000001</v>
      </c>
      <c r="B299">
        <v>50.196399999999997</v>
      </c>
    </row>
    <row r="300" spans="1:2" x14ac:dyDescent="0.25">
      <c r="A300">
        <v>10</v>
      </c>
      <c r="B300">
        <v>140.19640000000001</v>
      </c>
    </row>
    <row r="301" spans="1:2" x14ac:dyDescent="0.25">
      <c r="A301">
        <v>167.24158700000001</v>
      </c>
      <c r="B301">
        <v>51.233400000000003</v>
      </c>
    </row>
    <row r="302" spans="1:2" x14ac:dyDescent="0.25">
      <c r="A302">
        <v>519.24817199999995</v>
      </c>
      <c r="B302">
        <v>53.011400000000002</v>
      </c>
    </row>
    <row r="303" spans="1:2" x14ac:dyDescent="0.25">
      <c r="A303">
        <v>166.022875</v>
      </c>
      <c r="B303">
        <v>55.551600000000001</v>
      </c>
    </row>
    <row r="304" spans="1:2" x14ac:dyDescent="0.25">
      <c r="A304">
        <v>106.966206</v>
      </c>
      <c r="B304">
        <v>53.15</v>
      </c>
    </row>
    <row r="305" spans="1:2" x14ac:dyDescent="0.25">
      <c r="A305">
        <v>191.70532700000001</v>
      </c>
      <c r="B305">
        <v>44.95</v>
      </c>
    </row>
    <row r="306" spans="1:2" x14ac:dyDescent="0.25">
      <c r="A306">
        <v>196.34006600000001</v>
      </c>
      <c r="B306">
        <v>35.176299999999998</v>
      </c>
    </row>
    <row r="307" spans="1:2" x14ac:dyDescent="0.25">
      <c r="A307">
        <v>144.147277</v>
      </c>
      <c r="B307">
        <v>38.195999999999998</v>
      </c>
    </row>
    <row r="308" spans="1:2" x14ac:dyDescent="0.25">
      <c r="A308">
        <v>40.082312999999999</v>
      </c>
      <c r="B308">
        <v>48.307499999999997</v>
      </c>
    </row>
    <row r="309" spans="1:2" x14ac:dyDescent="0.25">
      <c r="A309">
        <v>51.010466000000001</v>
      </c>
      <c r="B309">
        <v>92.319500000000005</v>
      </c>
    </row>
    <row r="310" spans="1:2" x14ac:dyDescent="0.25">
      <c r="A310">
        <v>390.704747</v>
      </c>
      <c r="B310">
        <v>62.963299999999997</v>
      </c>
    </row>
    <row r="311" spans="1:2" x14ac:dyDescent="0.25">
      <c r="A311">
        <v>280.43012099999999</v>
      </c>
      <c r="B311">
        <v>64.562700000000007</v>
      </c>
    </row>
    <row r="312" spans="1:2" x14ac:dyDescent="0.25">
      <c r="A312">
        <v>126.08704400000001</v>
      </c>
      <c r="B312">
        <v>61.953899999999997</v>
      </c>
    </row>
    <row r="313" spans="1:2" x14ac:dyDescent="0.25">
      <c r="A313">
        <v>61.106752999999998</v>
      </c>
      <c r="B313">
        <v>63.96</v>
      </c>
    </row>
    <row r="314" spans="1:2" x14ac:dyDescent="0.25">
      <c r="A314">
        <v>112.263355</v>
      </c>
      <c r="B314">
        <v>62.912700000000001</v>
      </c>
    </row>
    <row r="315" spans="1:2" x14ac:dyDescent="0.25">
      <c r="A315">
        <v>49.700859000000001</v>
      </c>
      <c r="B315">
        <v>67.2286</v>
      </c>
    </row>
    <row r="316" spans="1:2" x14ac:dyDescent="0.25">
      <c r="A316">
        <v>40.894244999999998</v>
      </c>
      <c r="B316">
        <v>334.43729999999999</v>
      </c>
    </row>
    <row r="317" spans="1:2" x14ac:dyDescent="0.25">
      <c r="A317">
        <v>9.3987719999999992</v>
      </c>
      <c r="B317">
        <v>343.07810000000001</v>
      </c>
    </row>
    <row r="318" spans="1:2" x14ac:dyDescent="0.25">
      <c r="A318">
        <v>81.173445999999998</v>
      </c>
      <c r="B318">
        <v>2.0728</v>
      </c>
    </row>
    <row r="319" spans="1:2" x14ac:dyDescent="0.25">
      <c r="A319">
        <v>53.115527</v>
      </c>
      <c r="B319">
        <v>0.76359999999999995</v>
      </c>
    </row>
    <row r="320" spans="1:2" x14ac:dyDescent="0.25">
      <c r="A320">
        <v>41.929958999999997</v>
      </c>
      <c r="B320">
        <v>2.6715</v>
      </c>
    </row>
    <row r="321" spans="1:2" x14ac:dyDescent="0.25">
      <c r="A321">
        <v>31.756875999999998</v>
      </c>
      <c r="B321">
        <v>3.9074</v>
      </c>
    </row>
    <row r="322" spans="1:2" x14ac:dyDescent="0.25">
      <c r="A322">
        <v>80.221481999999995</v>
      </c>
      <c r="B322">
        <v>44.624600000000001</v>
      </c>
    </row>
    <row r="323" spans="1:2" x14ac:dyDescent="0.25">
      <c r="A323">
        <v>56.487760999999999</v>
      </c>
      <c r="B323">
        <v>321.9348</v>
      </c>
    </row>
    <row r="324" spans="1:2" x14ac:dyDescent="0.25">
      <c r="A324">
        <v>20.402093000000001</v>
      </c>
      <c r="B324">
        <v>321.9348</v>
      </c>
    </row>
    <row r="325" spans="1:2" x14ac:dyDescent="0.25">
      <c r="A325">
        <v>4.1990040000000004</v>
      </c>
      <c r="B325">
        <v>93.252099999999999</v>
      </c>
    </row>
    <row r="326" spans="1:2" x14ac:dyDescent="0.25">
      <c r="A326">
        <v>41.075209999999998</v>
      </c>
      <c r="B326">
        <v>47.653500000000001</v>
      </c>
    </row>
    <row r="327" spans="1:2" x14ac:dyDescent="0.25">
      <c r="A327">
        <v>13.824507000000001</v>
      </c>
      <c r="B327">
        <v>49.736600000000003</v>
      </c>
    </row>
    <row r="328" spans="1:2" x14ac:dyDescent="0.25">
      <c r="A328">
        <v>17.927344999999999</v>
      </c>
      <c r="B328">
        <v>49.736600000000003</v>
      </c>
    </row>
    <row r="329" spans="1:2" x14ac:dyDescent="0.25">
      <c r="A329">
        <v>10.216096</v>
      </c>
      <c r="B329">
        <v>37.335599999999999</v>
      </c>
    </row>
    <row r="330" spans="1:2" x14ac:dyDescent="0.25">
      <c r="A330">
        <v>9.2324280000000005</v>
      </c>
      <c r="B330">
        <v>27.185400000000001</v>
      </c>
    </row>
    <row r="331" spans="1:2" x14ac:dyDescent="0.25">
      <c r="A331">
        <v>13.063952</v>
      </c>
      <c r="B331">
        <v>47.073900000000002</v>
      </c>
    </row>
    <row r="332" spans="1:2" x14ac:dyDescent="0.25">
      <c r="A332">
        <v>13.895834000000001</v>
      </c>
      <c r="B332">
        <v>78.121499999999997</v>
      </c>
    </row>
    <row r="333" spans="1:2" x14ac:dyDescent="0.25">
      <c r="A333">
        <v>12.194350999999999</v>
      </c>
      <c r="B333">
        <v>57.161200000000001</v>
      </c>
    </row>
    <row r="334" spans="1:2" x14ac:dyDescent="0.25">
      <c r="A334">
        <v>5.0349909999999998</v>
      </c>
      <c r="B334">
        <v>17.9727</v>
      </c>
    </row>
    <row r="335" spans="1:2" x14ac:dyDescent="0.25">
      <c r="A335">
        <v>14.796225</v>
      </c>
      <c r="B335">
        <v>140.50919999999999</v>
      </c>
    </row>
    <row r="336" spans="1:2" x14ac:dyDescent="0.25">
      <c r="A336">
        <v>5.8102470000000004</v>
      </c>
      <c r="B336">
        <v>140.50919999999999</v>
      </c>
    </row>
    <row r="337" spans="1:2" x14ac:dyDescent="0.25">
      <c r="A337">
        <v>5.6185549999999997</v>
      </c>
      <c r="B337">
        <v>233.29470000000001</v>
      </c>
    </row>
    <row r="338" spans="1:2" x14ac:dyDescent="0.25">
      <c r="A338">
        <v>3.69</v>
      </c>
      <c r="B338">
        <v>252.50700000000001</v>
      </c>
    </row>
  </sheetData>
  <autoFilter ref="A1:D209"/>
  <mergeCells count="1">
    <mergeCell ref="Q3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углы поворота!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Халявина Александра Владимировна</dc:creator>
  <cp:lastModifiedBy>Обухов Григорий Владимирович</cp:lastModifiedBy>
  <dcterms:created xsi:type="dcterms:W3CDTF">2016-06-06T05:52:07Z</dcterms:created>
  <dcterms:modified xsi:type="dcterms:W3CDTF">2019-12-16T07:36:17Z</dcterms:modified>
</cp:coreProperties>
</file>