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990" yWindow="-120" windowWidth="24330" windowHeight="15990"/>
  </bookViews>
  <sheets>
    <sheet name="Диаграмма2" sheetId="3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Z61" i="1" l="1"/>
  <c r="CS62" i="1"/>
  <c r="CS63" i="1" s="1"/>
  <c r="CS64" i="1" s="1"/>
  <c r="CS65" i="1" s="1"/>
  <c r="CS66" i="1" s="1"/>
  <c r="CS67" i="1" s="1"/>
  <c r="CS68" i="1" s="1"/>
  <c r="CS69" i="1" s="1"/>
  <c r="CS70" i="1" s="1"/>
  <c r="CS71" i="1" s="1"/>
  <c r="CS72" i="1" s="1"/>
  <c r="CS73" i="1" s="1"/>
  <c r="CS74" i="1" s="1"/>
  <c r="CZ74" i="1" s="1"/>
  <c r="CX61" i="1"/>
  <c r="CW61" i="1"/>
  <c r="CV61" i="1"/>
  <c r="CU61" i="1"/>
  <c r="CT61" i="1"/>
  <c r="CS75" i="1" l="1"/>
  <c r="CZ75" i="1" s="1"/>
  <c r="CZ72" i="1"/>
  <c r="CZ68" i="1"/>
  <c r="CZ64" i="1"/>
  <c r="CZ71" i="1"/>
  <c r="CZ67" i="1"/>
  <c r="CZ63" i="1"/>
  <c r="CZ70" i="1"/>
  <c r="CZ66" i="1"/>
  <c r="CZ62" i="1"/>
  <c r="CZ73" i="1"/>
  <c r="CZ69" i="1"/>
  <c r="CZ65" i="1"/>
  <c r="CS76" i="1"/>
  <c r="CU62" i="1"/>
  <c r="CT62" i="1"/>
  <c r="CV62" i="1"/>
  <c r="CV63" i="1"/>
  <c r="CX63" i="1"/>
  <c r="CT63" i="1"/>
  <c r="CX62" i="1"/>
  <c r="CW62" i="1"/>
  <c r="CS77" i="1" l="1"/>
  <c r="CZ76" i="1"/>
  <c r="CW63" i="1"/>
  <c r="CU63" i="1"/>
  <c r="CV64" i="1"/>
  <c r="CX64" i="1"/>
  <c r="CW64" i="1"/>
  <c r="CU64" i="1"/>
  <c r="CT64" i="1"/>
  <c r="CS78" i="1" l="1"/>
  <c r="CZ77" i="1"/>
  <c r="CW65" i="1"/>
  <c r="CX65" i="1"/>
  <c r="CV65" i="1"/>
  <c r="CU65" i="1"/>
  <c r="CT65" i="1"/>
  <c r="CS79" i="1" l="1"/>
  <c r="CZ78" i="1"/>
  <c r="CX66" i="1"/>
  <c r="CV66" i="1"/>
  <c r="CT66" i="1"/>
  <c r="CW66" i="1"/>
  <c r="CU66" i="1"/>
  <c r="CS80" i="1" l="1"/>
  <c r="CZ79" i="1"/>
  <c r="CW67" i="1"/>
  <c r="CV67" i="1"/>
  <c r="CX67" i="1"/>
  <c r="CU67" i="1"/>
  <c r="CT67" i="1"/>
  <c r="CS81" i="1" l="1"/>
  <c r="CZ80" i="1"/>
  <c r="CV68" i="1"/>
  <c r="CX68" i="1"/>
  <c r="CU68" i="1"/>
  <c r="CT68" i="1"/>
  <c r="CW68" i="1"/>
  <c r="CS82" i="1" l="1"/>
  <c r="CZ81" i="1"/>
  <c r="CW69" i="1"/>
  <c r="CX69" i="1"/>
  <c r="CU69" i="1"/>
  <c r="CV69" i="1"/>
  <c r="CT69" i="1"/>
  <c r="CS83" i="1" l="1"/>
  <c r="CZ82" i="1"/>
  <c r="CX70" i="1"/>
  <c r="CW70" i="1"/>
  <c r="CT70" i="1"/>
  <c r="CU70" i="1"/>
  <c r="CV70" i="1"/>
  <c r="CS84" i="1" l="1"/>
  <c r="CZ83" i="1"/>
  <c r="CV71" i="1"/>
  <c r="CW71" i="1"/>
  <c r="CU71" i="1"/>
  <c r="CX71" i="1"/>
  <c r="CT71" i="1"/>
  <c r="CS85" i="1" l="1"/>
  <c r="CZ84" i="1"/>
  <c r="CV72" i="1"/>
  <c r="CW72" i="1"/>
  <c r="CU72" i="1"/>
  <c r="CT72" i="1"/>
  <c r="CX72" i="1"/>
  <c r="CS86" i="1" l="1"/>
  <c r="CZ85" i="1"/>
  <c r="CW73" i="1"/>
  <c r="CX73" i="1"/>
  <c r="CV73" i="1"/>
  <c r="CT73" i="1"/>
  <c r="CU73" i="1"/>
  <c r="CS87" i="1" l="1"/>
  <c r="CZ86" i="1"/>
  <c r="CX74" i="1"/>
  <c r="CV74" i="1"/>
  <c r="CU74" i="1"/>
  <c r="CT74" i="1"/>
  <c r="CW74" i="1"/>
  <c r="CS88" i="1" l="1"/>
  <c r="CZ87" i="1"/>
  <c r="CX75" i="1"/>
  <c r="CV75" i="1"/>
  <c r="CU75" i="1"/>
  <c r="CW75" i="1"/>
  <c r="CT75" i="1"/>
  <c r="CS89" i="1" l="1"/>
  <c r="CZ88" i="1"/>
  <c r="CV76" i="1"/>
  <c r="CX76" i="1"/>
  <c r="CU76" i="1"/>
  <c r="CW76" i="1"/>
  <c r="CT76" i="1"/>
  <c r="CS90" i="1" l="1"/>
  <c r="CZ89" i="1"/>
  <c r="CW77" i="1"/>
  <c r="CV77" i="1"/>
  <c r="CX77" i="1"/>
  <c r="CT77" i="1"/>
  <c r="CU77" i="1"/>
  <c r="CS91" i="1" l="1"/>
  <c r="CZ90" i="1"/>
  <c r="CX78" i="1"/>
  <c r="CW78" i="1"/>
  <c r="CT78" i="1"/>
  <c r="CU78" i="1"/>
  <c r="CV78" i="1"/>
  <c r="CS92" i="1" l="1"/>
  <c r="CZ91" i="1"/>
  <c r="CW79" i="1"/>
  <c r="CU79" i="1"/>
  <c r="CX79" i="1"/>
  <c r="CV79" i="1"/>
  <c r="CT79" i="1"/>
  <c r="CS93" i="1" l="1"/>
  <c r="CZ92" i="1"/>
  <c r="CV80" i="1"/>
  <c r="CX80" i="1"/>
  <c r="CU80" i="1"/>
  <c r="CW80" i="1"/>
  <c r="CT80" i="1"/>
  <c r="CS94" i="1" l="1"/>
  <c r="CZ93" i="1"/>
  <c r="CW81" i="1"/>
  <c r="CV81" i="1"/>
  <c r="CU81" i="1"/>
  <c r="CX81" i="1"/>
  <c r="CT81" i="1"/>
  <c r="CS95" i="1" l="1"/>
  <c r="CZ94" i="1"/>
  <c r="CX82" i="1"/>
  <c r="CV82" i="1"/>
  <c r="CT82" i="1"/>
  <c r="CW82" i="1"/>
  <c r="CU82" i="1"/>
  <c r="CS96" i="1" l="1"/>
  <c r="CZ95" i="1"/>
  <c r="CW83" i="1"/>
  <c r="CX83" i="1"/>
  <c r="CV83" i="1"/>
  <c r="CT83" i="1"/>
  <c r="CU83" i="1"/>
  <c r="CS97" i="1" l="1"/>
  <c r="CZ96" i="1"/>
  <c r="CV84" i="1"/>
  <c r="CU84" i="1"/>
  <c r="CX84" i="1"/>
  <c r="CW84" i="1"/>
  <c r="CT84" i="1"/>
  <c r="CS98" i="1" l="1"/>
  <c r="CZ97" i="1"/>
  <c r="CW85" i="1"/>
  <c r="CX85" i="1"/>
  <c r="CU85" i="1"/>
  <c r="CV85" i="1"/>
  <c r="CT85" i="1"/>
  <c r="CS99" i="1" l="1"/>
  <c r="CZ98" i="1"/>
  <c r="CX86" i="1"/>
  <c r="CW86" i="1"/>
  <c r="CT86" i="1"/>
  <c r="CV86" i="1"/>
  <c r="CU86" i="1"/>
  <c r="CS100" i="1" l="1"/>
  <c r="CZ99" i="1"/>
  <c r="CV87" i="1"/>
  <c r="CX87" i="1"/>
  <c r="CU87" i="1"/>
  <c r="CW87" i="1"/>
  <c r="CT87" i="1"/>
  <c r="CS101" i="1" l="1"/>
  <c r="CZ100" i="1"/>
  <c r="CV88" i="1"/>
  <c r="CW88" i="1"/>
  <c r="CU88" i="1"/>
  <c r="CT88" i="1"/>
  <c r="CX88" i="1"/>
  <c r="CS102" i="1" l="1"/>
  <c r="CZ101" i="1"/>
  <c r="CW89" i="1"/>
  <c r="CX89" i="1"/>
  <c r="CV89" i="1"/>
  <c r="CU89" i="1"/>
  <c r="CT89" i="1"/>
  <c r="CS103" i="1" l="1"/>
  <c r="CZ102" i="1"/>
  <c r="CX90" i="1"/>
  <c r="CW90" i="1"/>
  <c r="CU90" i="1"/>
  <c r="CT90" i="1"/>
  <c r="CV90" i="1"/>
  <c r="CS104" i="1" l="1"/>
  <c r="CZ103" i="1"/>
  <c r="CX91" i="1"/>
  <c r="CV91" i="1"/>
  <c r="CW91" i="1"/>
  <c r="CT91" i="1"/>
  <c r="CU91" i="1"/>
  <c r="CS105" i="1" l="1"/>
  <c r="CZ104" i="1"/>
  <c r="CV92" i="1"/>
  <c r="CW92" i="1"/>
  <c r="CU92" i="1"/>
  <c r="CX92" i="1"/>
  <c r="CT92" i="1"/>
  <c r="CS106" i="1" l="1"/>
  <c r="CZ105" i="1"/>
  <c r="CW93" i="1"/>
  <c r="CV93" i="1"/>
  <c r="CX93" i="1"/>
  <c r="CT93" i="1"/>
  <c r="CU93" i="1"/>
  <c r="CS107" i="1" l="1"/>
  <c r="CZ106" i="1"/>
  <c r="CX94" i="1"/>
  <c r="CW94" i="1"/>
  <c r="CT94" i="1"/>
  <c r="CV94" i="1"/>
  <c r="CU94" i="1"/>
  <c r="CS108" i="1" l="1"/>
  <c r="CZ107" i="1"/>
  <c r="CV95" i="1"/>
  <c r="CU95" i="1"/>
  <c r="CX95" i="1"/>
  <c r="CT95" i="1"/>
  <c r="CW95" i="1"/>
  <c r="CS109" i="1" l="1"/>
  <c r="CZ108" i="1"/>
  <c r="CV96" i="1"/>
  <c r="CX96" i="1"/>
  <c r="CU96" i="1"/>
  <c r="CW96" i="1"/>
  <c r="CT96" i="1"/>
  <c r="CS110" i="1" l="1"/>
  <c r="CZ109" i="1"/>
  <c r="CW97" i="1"/>
  <c r="CX97" i="1"/>
  <c r="CU97" i="1"/>
  <c r="CT97" i="1"/>
  <c r="CV97" i="1"/>
  <c r="CS111" i="1" l="1"/>
  <c r="CZ110" i="1"/>
  <c r="CX98" i="1"/>
  <c r="CV98" i="1"/>
  <c r="CW98" i="1"/>
  <c r="CT98" i="1"/>
  <c r="CU98" i="1"/>
  <c r="CS112" i="1" l="1"/>
  <c r="CZ111" i="1"/>
  <c r="CW99" i="1"/>
  <c r="CX99" i="1"/>
  <c r="CV99" i="1"/>
  <c r="CT99" i="1"/>
  <c r="CU99" i="1"/>
  <c r="CS113" i="1" l="1"/>
  <c r="CZ112" i="1"/>
  <c r="CV100" i="1"/>
  <c r="CW100" i="1"/>
  <c r="CU100" i="1"/>
  <c r="CX100" i="1"/>
  <c r="CT100" i="1"/>
  <c r="CS114" i="1" l="1"/>
  <c r="CZ113" i="1"/>
  <c r="CW101" i="1"/>
  <c r="CX101" i="1"/>
  <c r="CV101" i="1"/>
  <c r="CU101" i="1"/>
  <c r="CT101" i="1"/>
  <c r="CS115" i="1" l="1"/>
  <c r="CZ114" i="1"/>
  <c r="CX102" i="1"/>
  <c r="CV102" i="1"/>
  <c r="CT102" i="1"/>
  <c r="CW102" i="1"/>
  <c r="CU102" i="1"/>
  <c r="CS116" i="1" l="1"/>
  <c r="CZ115" i="1"/>
  <c r="CV103" i="1"/>
  <c r="CX103" i="1"/>
  <c r="CW103" i="1"/>
  <c r="CU103" i="1"/>
  <c r="CT103" i="1"/>
  <c r="CS117" i="1" l="1"/>
  <c r="CZ116" i="1"/>
  <c r="CV104" i="1"/>
  <c r="CW104" i="1"/>
  <c r="CX104" i="1"/>
  <c r="CU104" i="1"/>
  <c r="CT104" i="1"/>
  <c r="CS118" i="1" l="1"/>
  <c r="CZ117" i="1"/>
  <c r="CW105" i="1"/>
  <c r="CX105" i="1"/>
  <c r="CV105" i="1"/>
  <c r="CT105" i="1"/>
  <c r="CU105" i="1"/>
  <c r="CS119" i="1" l="1"/>
  <c r="CZ118" i="1"/>
  <c r="CX106" i="1"/>
  <c r="CU106" i="1"/>
  <c r="CT106" i="1"/>
  <c r="CV106" i="1"/>
  <c r="CW106" i="1"/>
  <c r="CS120" i="1" l="1"/>
  <c r="CZ119" i="1"/>
  <c r="CX107" i="1"/>
  <c r="CW107" i="1"/>
  <c r="CV107" i="1"/>
  <c r="CU107" i="1"/>
  <c r="CT107" i="1"/>
  <c r="CS121" i="1" l="1"/>
  <c r="CZ120" i="1"/>
  <c r="CV108" i="1"/>
  <c r="CU108" i="1"/>
  <c r="CW108" i="1"/>
  <c r="CX108" i="1"/>
  <c r="CT108" i="1"/>
  <c r="CS122" i="1" l="1"/>
  <c r="CZ121" i="1"/>
  <c r="CW109" i="1"/>
  <c r="CV109" i="1"/>
  <c r="CU109" i="1"/>
  <c r="CT109" i="1"/>
  <c r="CX109" i="1"/>
  <c r="CS123" i="1" l="1"/>
  <c r="CZ122" i="1"/>
  <c r="CX110" i="1"/>
  <c r="CW110" i="1"/>
  <c r="CV110" i="1"/>
  <c r="CT110" i="1"/>
  <c r="CU110" i="1"/>
  <c r="CS124" i="1" l="1"/>
  <c r="CZ123" i="1"/>
  <c r="CX111" i="1"/>
  <c r="CV111" i="1"/>
  <c r="CU111" i="1"/>
  <c r="CW111" i="1"/>
  <c r="CT111" i="1"/>
  <c r="CS125" i="1" l="1"/>
  <c r="CZ124" i="1"/>
  <c r="CV112" i="1"/>
  <c r="CX112" i="1"/>
  <c r="CU112" i="1"/>
  <c r="CW112" i="1"/>
  <c r="CT112" i="1"/>
  <c r="CS126" i="1" l="1"/>
  <c r="CZ125" i="1"/>
  <c r="CW113" i="1"/>
  <c r="CX113" i="1"/>
  <c r="CV113" i="1"/>
  <c r="CU113" i="1"/>
  <c r="CT113" i="1"/>
  <c r="CS127" i="1" l="1"/>
  <c r="CZ126" i="1"/>
  <c r="CX114" i="1"/>
  <c r="CV114" i="1"/>
  <c r="CW114" i="1"/>
  <c r="CT114" i="1"/>
  <c r="CU114" i="1"/>
  <c r="CS128" i="1" l="1"/>
  <c r="CZ127" i="1"/>
  <c r="CW115" i="1"/>
  <c r="CX115" i="1"/>
  <c r="CU115" i="1"/>
  <c r="CT115" i="1"/>
  <c r="CV115" i="1"/>
  <c r="CS129" i="1" l="1"/>
  <c r="CZ128" i="1"/>
  <c r="CV116" i="1"/>
  <c r="CU116" i="1"/>
  <c r="CX116" i="1"/>
  <c r="CW116" i="1"/>
  <c r="CT116" i="1"/>
  <c r="CS130" i="1" l="1"/>
  <c r="CZ129" i="1"/>
  <c r="CW117" i="1"/>
  <c r="CX117" i="1"/>
  <c r="CU117" i="1"/>
  <c r="CV117" i="1"/>
  <c r="CT117" i="1"/>
  <c r="CS131" i="1" l="1"/>
  <c r="CZ130" i="1"/>
  <c r="CX118" i="1"/>
  <c r="CV118" i="1"/>
  <c r="CW118" i="1"/>
  <c r="CT118" i="1"/>
  <c r="CU118" i="1"/>
  <c r="CS132" i="1" l="1"/>
  <c r="CZ131" i="1"/>
  <c r="CX119" i="1"/>
  <c r="CV119" i="1"/>
  <c r="CW119" i="1"/>
  <c r="CT119" i="1"/>
  <c r="CU119" i="1"/>
  <c r="CS133" i="1" l="1"/>
  <c r="CZ133" i="1" s="1"/>
  <c r="CZ132" i="1"/>
  <c r="CW120" i="1"/>
  <c r="CU120" i="1"/>
  <c r="CV120" i="1"/>
  <c r="CT120" i="1"/>
  <c r="CX120" i="1"/>
  <c r="CW121" i="1" l="1"/>
  <c r="CV121" i="1"/>
  <c r="CX121" i="1"/>
  <c r="CT121" i="1"/>
  <c r="CU121" i="1"/>
  <c r="CX122" i="1" l="1"/>
  <c r="CV122" i="1"/>
  <c r="CW122" i="1"/>
  <c r="CU122" i="1"/>
  <c r="CT122" i="1"/>
  <c r="CX123" i="1" l="1"/>
  <c r="CU123" i="1"/>
  <c r="CW123" i="1"/>
  <c r="CV123" i="1"/>
  <c r="CT123" i="1"/>
  <c r="CU124" i="1" l="1"/>
  <c r="CX124" i="1"/>
  <c r="CW124" i="1"/>
  <c r="CV124" i="1"/>
  <c r="CT124" i="1"/>
  <c r="CW125" i="1" l="1"/>
  <c r="CX125" i="1"/>
  <c r="CV125" i="1"/>
  <c r="CT125" i="1"/>
  <c r="CU125" i="1"/>
  <c r="CX126" i="1" l="1"/>
  <c r="CW126" i="1"/>
  <c r="CV126" i="1"/>
  <c r="CT126" i="1"/>
  <c r="CU126" i="1"/>
  <c r="CV127" i="1" l="1"/>
  <c r="CW127" i="1"/>
  <c r="CU127" i="1"/>
  <c r="CT127" i="1"/>
  <c r="CX127" i="1"/>
  <c r="CX128" i="1" l="1"/>
  <c r="CW128" i="1"/>
  <c r="CU128" i="1"/>
  <c r="CV128" i="1"/>
  <c r="CT128" i="1"/>
  <c r="CW129" i="1" l="1"/>
  <c r="CV129" i="1"/>
  <c r="CT129" i="1"/>
  <c r="CX129" i="1"/>
  <c r="CU129" i="1"/>
  <c r="CX130" i="1" l="1"/>
  <c r="CV130" i="1"/>
  <c r="CT130" i="1"/>
  <c r="CW130" i="1"/>
  <c r="CU130" i="1"/>
  <c r="CW131" i="1" l="1"/>
  <c r="CX131" i="1"/>
  <c r="CV131" i="1"/>
  <c r="CT131" i="1"/>
  <c r="CU131" i="1"/>
  <c r="CX132" i="1" l="1"/>
  <c r="CV132" i="1"/>
  <c r="CU132" i="1"/>
  <c r="CT132" i="1"/>
  <c r="CW132" i="1"/>
  <c r="CW133" i="1" l="1"/>
  <c r="CX133" i="1"/>
  <c r="CV133" i="1"/>
  <c r="CU133" i="1"/>
  <c r="CT133" i="1"/>
</calcChain>
</file>

<file path=xl/sharedStrings.xml><?xml version="1.0" encoding="utf-8"?>
<sst xmlns="http://schemas.openxmlformats.org/spreadsheetml/2006/main" count="50" uniqueCount="50">
  <si>
    <t>x</t>
  </si>
  <si>
    <t>y=ax^2+bx</t>
  </si>
  <si>
    <t>ax^3+bx^2+cx+d</t>
  </si>
  <si>
    <t>ax^4+bx^3+cx^2+dx+e</t>
  </si>
  <si>
    <t>ax^5+bx^4+cx^3+dx^2+ex+f</t>
  </si>
  <si>
    <t>ax^6+bx^5+cx^4+dx^3+ex^2+fx+g</t>
  </si>
  <si>
    <t>ax^7+bx^6+cx^5+dx^4+ex^3+fx^2+gx+h</t>
  </si>
  <si>
    <t>-130,53040368325614 + 1,934946623574932*cs61 - 0,005376681647194259*cs61^2</t>
  </si>
  <si>
    <t xml:space="preserve"> -129,0420198662462 + 1,9051987261019185*cs61 - 0,005196760993224617*cs61^2 - 3,3592096259045*^-7*cs61^3</t>
  </si>
  <si>
    <t xml:space="preserve"> -130,5161039803445 + 1,9450233923568874*cs61 - 0,00557289635449117*cs61^2 + 1,1461326781549673*^-6*cs61^3 - 2,0751471044820328*^-9*cs61^4</t>
  </si>
  <si>
    <t xml:space="preserve"> -113,2817556861726 + 1,3598479029314245*cs61 + 0,0019533237174289807*cs61^2 - 0,00004483860782102554*cs61^3 + 1,3206373032801122*^-7*cs61^4 - 1,502500604816498*^-10*cs61^5</t>
  </si>
  <si>
    <t xml:space="preserve"> 227,7103052686521 - 12,561701230033849*cs61 + 0,22856378116788534*cs61^2 - 0,00193072616422429*cs61^3 + 8,618602167745391*^-6*cs61^4 - 1,979441535584166*^-8*cs61^5 + 1,833544501664083*^-11*cs61^6</t>
  </si>
  <si>
    <t xml:space="preserve"> 220,47201017968405 - 12,21690639475257*cs61 + 0,22177858250840893*cs61^2 - 0,0018591419639438394*cs61^3 + 8,18059225164256*^-6*cs61^4 - 1,8236748797589942*^-8*cs61^5 + 1,5347577216464446*^-11*cs61^6 + 2,3902843866550833*^-15*cs61^7</t>
  </si>
  <si>
    <t xml:space="preserve"> 286,8668229968738 - 15,82713195610406*cs61 + 0,3050200857221207*cs61^2 - 0,0029228985949169184*cs61^3 + 0,00001643024935750644*cs61^4 - 5,804970228315143*^-8*cs61^5 + 1,3229528441797575*^-10*cs61^6 - 1,8909751010171636*^-13*cs61^7 + 1,340336549397776*^-16*cs61^8</t>
  </si>
  <si>
    <t xml:space="preserve"> 165,40740460310153 - 8,412821432953963*cs61 + 0,10923055400801959*cs61^2 + 0,00001409039420427946*cs61^3 - 0,000011171288524237126*cs61^4 + 1,1064158880978404*^-7*cs61^5 - 5,389192607569591*^-10*cs61^6 + 1,4895751933419268*^-12*cs61^7 - 2,2634086427061468*^-15*cs61^8 + 1,4915867481720126*^-18*cs61^9</t>
  </si>
  <si>
    <t xml:space="preserve"> -1275,6724044191492 + 89,05300492035353*cs61 - 2,787797740422166*cs61^2 + 0,04986744434922161*cs61^3 - 0,0005615044390328185*cs61^4 + 4,185557170124667*^-6*cs61^5 - 2,105124585410781*^-8*cs61^6 + 7,086451355592575*^-11*cs61^7 - 1,5327540162525736*^-13*cs61^8 + 1,9271515752910467*^-16*cs61^9 - 1,0706852406568329*^-19*cs61^10</t>
  </si>
  <si>
    <t xml:space="preserve"> -1303,4699230887927 + 91,11417187369801*cs61 - 2,8558300869437003*cs61^2 + 0,05118726393073067*cs61^3 - 0,0005782324985609457*cs61^4 + 4,33107599983401*^-6*cs61^5 - 2,1938334831535776*^-8*cs61^6 + 7,465657491349619*^-11*cs61^7 - 1,644228449918331*^-13*cs61^8 + 2,1419321702812793*^-16*cs61^9 - 1,3149718768725322*^-19*cs61^10 + 1,2434760373956732*^-23*cs61^11</t>
  </si>
  <si>
    <t xml:space="preserve"> -2606,8252779070713 + 196,10909944579055*cs61 - 6,660936086418185*cs61^2 + 0,1332414248130762*cs61^3 - 0,0017512355375719222*cs61^4 + 0,000016046768697696776*cs61^5 - 1,0580598021880291*^-7*cs61^6 + 5,084443895575197*^-10*cs61^7 - 1,77422423244642*^-12*cs61^8 + 4,396697114371803*^-15*cs61^9 - 7,357345639846935*^-18*cs61^10 + 7,470011442696117*^-21*cs61^11 - 3,4792314970748055*^-24*cs61^12</t>
  </si>
  <si>
    <t xml:space="preserve"> -1735,9832500502164 + 120,38939634179043*cs61 - 3,6725002746285353*cs61^2 + 0,06234104496970149*cs61^3 - 0,0006227766039394369*cs61^4 + 3,318921500079641*^-6*cs61^5 - 1,1066426769321076*^-9*cs61^6 - 1,2779057399044*^-10*cs61^7 + 1,0830917275731632*^-12*cs61^8 - 4,973814325630872*^-15*cs61^9 + 1,446481699014012*^-17*cs61^10 - 2,67201169161656*^-20*cs61^11 + 2,883755732377097*^-23*cs61^12 - 1,392425160214607*^-26*cs61^13</t>
  </si>
  <si>
    <t xml:space="preserve"> 4648,985088857714 - 473,52020934202784*cs61 + 21,59373097417704*cs61^2 - 0,5893939108550156*cs61^3 + 0,010767745535245076*cs61^4 - 0,00013940677487499578*cs61^5 + 1,3215342357222406*^-6*cs61^6 - 9,33958058649974*^-9*cs61^7 + 4,9553193573941944*^-11*cs61^8 - 1,9678450976012656*^-13*cs61^9 + 5,766281550854758*^-16*cs61^10 - 1,210424503199853*^-18*cs61^11 + 1,7222236593102155*^-21*cs61^12 - 1,4877298378865671*^-24*cs61^13 + 5,889777713532832*^-28*cs61^14</t>
  </si>
  <si>
    <t xml:space="preserve"> 2271,6907532947967 - 236,80173397334892*cs61 + 10,74183467106547*cs61^2 - 0,2855208726444771*cs61^3 + 0,004954107354646077*cs61^4 - 0,000058893814374217455*cs61^5 + 4,87528071678448*^-7*cs61^6 - 2,757927300166774*^-9*cs61^7 + 9,647324333917435*^-12*cs61^8 - 1,0835224957922114*^-14*cs61^9 - 8,402457239969748*^-17*cs61^10 + 5,476283208331487*^-19*cs61^11 - 1,6707250195954992*^-21*cs61^12 + 2,997039568479893*^-24*cs61^13 - 3,04246384936468*^-27*cs61^14 + 1,3583462043734845*^-30*cs61^15</t>
  </si>
  <si>
    <t xml:space="preserve"> 879,0989271244755 - 103,65418188796012*cs61 + 4,934511873144558*cs61^2 - 0,1327105283434217*cs61^3 + 0,002254049570571947*cs61^4 - 0,000025227795619110834*cs61^5 + 1,8590378712666816*^-7*cs61^6 - 8,387793416638382*^-10*cs61^7 + 1,5515009595381004*^-12*cs61^8 + 5,442686052227567*^-15*cs61^9 - 3,931130044159314*^-17*cs61^10 + 4,3647980730294594*^-20*cs61^11 + 4,2336642151045134*^-22*cs61^12 - 2,2531818531197405*^-24*cs61^13 + 5,242483738612398*^-27*cs61^14 - 6,276997640730973*^-30*cs61^15 + 3,1536456922518804*^-33*cs61^16</t>
  </si>
  <si>
    <t xml:space="preserve"> 57,324971735902594 - 27,892491168287314*cs61 + 1,774490613437991*cs61^2 - 0,05408315550330109*cs61^3 + 0,0009612794485582169*cs61^4 - 0,000010592061845867001*cs61^5 + 7,169446572382204*^-8*cs61^6 - 2,5749872471630103*^-10*cs61^7 + 5,258722589174285*^-14*cs61^8 + 3,396693479703093*^-15*cs61^9 - 8,465198180644*^-18*cs61^10 - 3,1321101898255637*^-20*cs61^11 + 1,7260039424138597*^-22*cs61^12 + 1,2332546570326155*^-25*cs61^13 - 2,8728601196533498*^-27*cs61^14 + 9,120251046347766*^-30*cs61^15 - 1,29710120252299*^-32*cs61^16 + 7,328004302773014*^-36*cs61^17</t>
  </si>
  <si>
    <t xml:space="preserve"> -426,551897007548 + 15,279788837133461*cs61 + 0,044792199838533144*cs61^2 - 0,013165942439982887*cs61^3 + 0,00033121207574594467*cs61^4 - 4,068905844847759*^-6*cs61^5 + 2,7143513662461022*^-8*cs61^6 - 7,958498505675166*^-11*cs61^7 - 1,1947117895937938*^-13*cs61^8 + 1,3922611062039115*^-15*cs61^9 - 3,609412846141631*^-19*cs61^10 - 1,9004678879851255*^-20*cs61^11 + 1,7358033162727273*^-23*cs61^12 + 2,5789314141977944*^-25*cs61^13 - 4,5104828740210825*^-28*cs61^14 - 3,238945628362848*^-30*cs61^15 + 1,5534086240270192*^-32*cs61^16 - 2,6564000475259467*^-35*cs61^17 + 1,6893497613160524*^-38*cs61^18</t>
  </si>
  <si>
    <t xml:space="preserve"> -706,8349709472883 + 39,558430093412895*cs61 - 0,8931924792232022*cs61^2 + 0,008028712077543557*cs61^3 + 0,000023827202446121364*cs61^4 - 1,1407695996155965*^-6*cs61^5 + 9,588275250430953*^-9*cs61^6 - 2,6577643363741957*^-11*cs61^7 - 7,461976198686153*^-14*cs61^8 + 5,057044503712225*^-16*cs61^9 + 7,133070058047729*^-19*cs61^10 - 7,212407238054235*^-21*cs61^11 - 1,1636118555375759*^-23*cs61^12 + 9,627047452559522*^-26*cs61^13 + 2,0563878840340985*^-28*cs61^14 - 1,3483262293191675*^-30*cs61^15 - 2,6436418500041548*^-33*cs61^16 + 2,5245747536982937*^-35*cs61^17 - 5,303083320101512*^-38*cs61^18 + 3,8117568962202667*^-41*cs61^19</t>
  </si>
  <si>
    <t xml:space="preserve"> -862,7670607229118 + 52,70877454826775*cs61 - 1,3847682841304259*cs61^2 + 0,018682665513383018*cs61^3 - 0,00012242061855629365*cs61^4 + 1,4792381484681844*^-7*cs61^5 + 2,796566367075725*^-9*cs61^6 - 1,2133636331595945*^-11*cs61^7 - 2,6485028418925447*^-14*cs61^8 + 1,975330137635624*^-16*cs61^9 + 4,2483382985007906*^-19*cs61^10 - 2,4869235696444997*^-21*cs61^11 - 8,62719445444336*^-24*cs61^12 + 2,3313315053147384*^-26*cs61^13 + 1,532773600895975*^-28*cs61^14 - 1,1975298864790804*^-31*cs61^15 - 2,3486856591809856*^-33*cs61^16 + 2,5492286345036367*^-37*cs61^17 + 3,7198321516174725*^-38*cs61^18 - 1,0018108003275048*^-40*cs61^19 + 8,223367702985948*^-44*cs61^20</t>
  </si>
  <si>
    <t xml:space="preserve"> -942,086644848266 + 59,23752750743197*cs61 - 1,6216155775137422*cs61^2 + 0,023624233398886807*cs61^3 - 0,0001869071702259428*cs61^4 + 6,76022410404157*^-7*cs61^5 + 3,504033241404163*^-10*cs61^6 - 8,996769596422556*^-12*cs61^7 - 1,2054742324009215*^-15*cs61^8 + 1,1206009874913262*^-16*cs61^9 + 1,3373475772209868*^-19*cs61^10 - 1,209314793048761*^-21*cs61^11 - 3,943699786489838*^-24*cs61^12 + 7,19819295064363*^-27*cs61^13 + 6,731832740020234*^-29*cs61^14 + 6,081171860504256*^-32*cs61^15 - 7,674205013021402*^-34*cs61^16 - 2,4279221485300116*^-36*cs61^17 + 7,062170473722745*^-39*cs61^18 + 4,3090690370763025*^-41*cs61^19 - 1,6745807280970541*^-43*cs61^20 + 1,6155718312361626*^-46*cs61^21</t>
  </si>
  <si>
    <t>ax^8+bx^7+cx^6+dx^5+ex^4+fx^3+gx^2+hx+i</t>
  </si>
  <si>
    <t>^2</t>
  </si>
  <si>
    <t>^3</t>
  </si>
  <si>
    <t>^7</t>
  </si>
  <si>
    <t>^4</t>
  </si>
  <si>
    <t>^5</t>
  </si>
  <si>
    <t>^6</t>
  </si>
  <si>
    <t>^8</t>
  </si>
  <si>
    <t>^9</t>
  </si>
  <si>
    <t>^10</t>
  </si>
  <si>
    <t>^11</t>
  </si>
  <si>
    <t>^12</t>
  </si>
  <si>
    <t>^13</t>
  </si>
  <si>
    <t>^14</t>
  </si>
  <si>
    <t>^15</t>
  </si>
  <si>
    <t>^16</t>
  </si>
  <si>
    <t>^17</t>
  </si>
  <si>
    <t>^18</t>
  </si>
  <si>
    <t>^19</t>
  </si>
  <si>
    <t>^20</t>
  </si>
  <si>
    <t>^21</t>
  </si>
  <si>
    <t>^22</t>
  </si>
  <si>
    <t xml:space="preserve"> -974,0740569753997 + 61,81283982840491*cs61 - 1,712525016552237*cs61^2 + 0,025456091792044378*cs61^3 - 0,0002097222356495882*cs61^4 + 8,503881204167595*10^-7*cs61^5 - 3,5823393171761096*10^-10*cs61^6 - 8,672665057753797*10^-12*cs61^7 + 7,782268865369579*10^-15*cs61^8 + 9,660249751656043*10^-17*cs61^9 + 1,3240446987562582*10^-20*cs61^10 - 1,0248284192075756*10^-21*cs61^11 - 2,0581758221349453*10^-24*cs61^12 + 6,706367905234249*10^-27*cs61^13 + 3,8300816277772304*10^-29*cs61^14 + 2,2188760699917885*10^-32*cs61^15 - 3,656983243422924*10^-34*cs61^16 - 1,1792803111779983*10^-36*cs61^17 + 1,2434804689533443*10^-39*cs61^18 + 1,619443189336767*10^-41*cs61^19 + 1,229079829009264*10^-44*cs61^20 - 1,9532968575349412*10^-46*cs61^21 + 2,5071516555587976*10^-49*cs61^22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</si>
</sst>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"/>
    <numFmt numFmtId="165" formatCode="#,##0.000000"/>
    <numFmt numFmtId="166" formatCode="0.0000000"/>
    <numFmt numFmtId="167" formatCode="0.0"/>
    <numFmt numFmtId="168" formatCode="0.00000"/>
    <numFmt numFmtId="169" formatCode="0.0000"/>
    <numFmt numFmtId="170" formatCode="0.000000000"/>
    <numFmt numFmtId="171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1"/>
      <color theme="1"/>
      <name val="Source Sans Pro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71" fontId="3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horizontal="center" vertical="center"/>
    </xf>
    <xf numFmtId="16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5" fillId="0" borderId="0" xfId="0" quotePrefix="1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472C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7888721758877E-2"/>
          <c:y val="1.1502659026260461E-2"/>
          <c:w val="0.94463659553256007"/>
          <c:h val="0.976994681947479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Лист1!$CT$60</c:f>
              <c:strCache>
                <c:ptCount val="1"/>
                <c:pt idx="0">
                  <c:v>y=ax^2+bx</c:v>
                </c:pt>
              </c:strCache>
            </c:strRef>
          </c:tx>
          <c:spPr>
            <a:ln w="12700" cap="rnd">
              <a:solidFill>
                <a:schemeClr val="accent1"/>
              </a:solidFill>
            </a:ln>
            <a:effectLst/>
          </c:spPr>
          <c:marker>
            <c:symbol val="none"/>
          </c:marker>
          <c:dPt>
            <c:idx val="26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2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26"/>
              <c:layout>
                <c:manualLayout>
                  <c:x val="4.7836042981147395E-2"/>
                  <c:y val="6.4921465968586389E-2"/>
                </c:manualLayout>
              </c:layout>
              <c:tx>
                <c:rich>
                  <a:bodyPr rot="0" spcFirstLastPara="1" vertOverflow="clip" horzOverflow="clip" vert="horz" wrap="non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8A8FD4E-EC09-40B6-A50E-3B80330C95FD}" type="SERIESNAM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[ИМЯ РЯДА]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</a:t>
                    </a:r>
                    <a:br>
                      <a:rPr lang="en-US" baseline="0">
                        <a:solidFill>
                          <a:schemeClr val="bg1"/>
                        </a:solidFill>
                      </a:rPr>
                    </a:b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fld id="{88D44798-9AD2-4108-AA4B-613580224329}" type="X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[ЗНАЧЕНИЕ X]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814570EA-8844-4364-B3A6-70AFC0B93BD0}" type="Y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[ЗНАЧЕНИЕ Y]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9.0154320300097915E-2"/>
                      <c:h val="5.2803891660139345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8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4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4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4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</c:ext>
              </c:extLst>
            </c:dLbl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2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xVal>
            <c:numRef>
              <c:f>Лист1!$CS$61:$CS$205</c:f>
              <c:numCache>
                <c:formatCode>0.00</c:formatCode>
                <c:ptCount val="145"/>
                <c:pt idx="0">
                  <c:v>-260</c:v>
                </c:pt>
                <c:pt idx="1">
                  <c:v>-250</c:v>
                </c:pt>
                <c:pt idx="2">
                  <c:v>-240</c:v>
                </c:pt>
                <c:pt idx="3">
                  <c:v>-230</c:v>
                </c:pt>
                <c:pt idx="4">
                  <c:v>-220</c:v>
                </c:pt>
                <c:pt idx="5">
                  <c:v>-210</c:v>
                </c:pt>
                <c:pt idx="6">
                  <c:v>-200</c:v>
                </c:pt>
                <c:pt idx="7">
                  <c:v>-190</c:v>
                </c:pt>
                <c:pt idx="8">
                  <c:v>-180</c:v>
                </c:pt>
                <c:pt idx="9">
                  <c:v>-170</c:v>
                </c:pt>
                <c:pt idx="10">
                  <c:v>-160</c:v>
                </c:pt>
                <c:pt idx="11">
                  <c:v>-150</c:v>
                </c:pt>
                <c:pt idx="12">
                  <c:v>-140</c:v>
                </c:pt>
                <c:pt idx="13">
                  <c:v>-130</c:v>
                </c:pt>
                <c:pt idx="14">
                  <c:v>-120</c:v>
                </c:pt>
                <c:pt idx="15">
                  <c:v>-110</c:v>
                </c:pt>
                <c:pt idx="16">
                  <c:v>-100</c:v>
                </c:pt>
                <c:pt idx="17">
                  <c:v>-90</c:v>
                </c:pt>
                <c:pt idx="18">
                  <c:v>-80</c:v>
                </c:pt>
                <c:pt idx="19">
                  <c:v>-70</c:v>
                </c:pt>
                <c:pt idx="20">
                  <c:v>-60</c:v>
                </c:pt>
                <c:pt idx="21">
                  <c:v>-50</c:v>
                </c:pt>
                <c:pt idx="22">
                  <c:v>-40</c:v>
                </c:pt>
                <c:pt idx="23">
                  <c:v>-30</c:v>
                </c:pt>
                <c:pt idx="24">
                  <c:v>-20</c:v>
                </c:pt>
                <c:pt idx="25">
                  <c:v>-10</c:v>
                </c:pt>
                <c:pt idx="26">
                  <c:v>0</c:v>
                </c:pt>
                <c:pt idx="27">
                  <c:v>10</c:v>
                </c:pt>
                <c:pt idx="28">
                  <c:v>20</c:v>
                </c:pt>
                <c:pt idx="29">
                  <c:v>30</c:v>
                </c:pt>
                <c:pt idx="30">
                  <c:v>40</c:v>
                </c:pt>
                <c:pt idx="31">
                  <c:v>50</c:v>
                </c:pt>
                <c:pt idx="32">
                  <c:v>60</c:v>
                </c:pt>
                <c:pt idx="33">
                  <c:v>70</c:v>
                </c:pt>
                <c:pt idx="34">
                  <c:v>80</c:v>
                </c:pt>
                <c:pt idx="35">
                  <c:v>90</c:v>
                </c:pt>
                <c:pt idx="36">
                  <c:v>100</c:v>
                </c:pt>
                <c:pt idx="37">
                  <c:v>110</c:v>
                </c:pt>
                <c:pt idx="38">
                  <c:v>120</c:v>
                </c:pt>
                <c:pt idx="39">
                  <c:v>130</c:v>
                </c:pt>
                <c:pt idx="40">
                  <c:v>140</c:v>
                </c:pt>
                <c:pt idx="41">
                  <c:v>150</c:v>
                </c:pt>
                <c:pt idx="42">
                  <c:v>160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210</c:v>
                </c:pt>
                <c:pt idx="48">
                  <c:v>220</c:v>
                </c:pt>
                <c:pt idx="49">
                  <c:v>230</c:v>
                </c:pt>
                <c:pt idx="50">
                  <c:v>240</c:v>
                </c:pt>
                <c:pt idx="51">
                  <c:v>250</c:v>
                </c:pt>
                <c:pt idx="52">
                  <c:v>260</c:v>
                </c:pt>
                <c:pt idx="53">
                  <c:v>270</c:v>
                </c:pt>
                <c:pt idx="54">
                  <c:v>280</c:v>
                </c:pt>
                <c:pt idx="55">
                  <c:v>290</c:v>
                </c:pt>
                <c:pt idx="56">
                  <c:v>300</c:v>
                </c:pt>
                <c:pt idx="57">
                  <c:v>310</c:v>
                </c:pt>
                <c:pt idx="58">
                  <c:v>320</c:v>
                </c:pt>
                <c:pt idx="59">
                  <c:v>330</c:v>
                </c:pt>
                <c:pt idx="60">
                  <c:v>340</c:v>
                </c:pt>
                <c:pt idx="61">
                  <c:v>350</c:v>
                </c:pt>
                <c:pt idx="62">
                  <c:v>360</c:v>
                </c:pt>
                <c:pt idx="63">
                  <c:v>370</c:v>
                </c:pt>
                <c:pt idx="64">
                  <c:v>380</c:v>
                </c:pt>
                <c:pt idx="65">
                  <c:v>390</c:v>
                </c:pt>
                <c:pt idx="66">
                  <c:v>400</c:v>
                </c:pt>
                <c:pt idx="67">
                  <c:v>410</c:v>
                </c:pt>
                <c:pt idx="68">
                  <c:v>420</c:v>
                </c:pt>
                <c:pt idx="69">
                  <c:v>430</c:v>
                </c:pt>
                <c:pt idx="70">
                  <c:v>440</c:v>
                </c:pt>
                <c:pt idx="71">
                  <c:v>450</c:v>
                </c:pt>
                <c:pt idx="72">
                  <c:v>460</c:v>
                </c:pt>
              </c:numCache>
            </c:numRef>
          </c:xVal>
          <c:yVal>
            <c:numRef>
              <c:f>Лист1!$CT$61:$CT$205</c:f>
              <c:numCache>
                <c:formatCode>0.0000</c:formatCode>
                <c:ptCount val="145"/>
                <c:pt idx="0">
                  <c:v>-997.08056799999997</c:v>
                </c:pt>
                <c:pt idx="1">
                  <c:v>-950.31000000000006</c:v>
                </c:pt>
                <c:pt idx="2">
                  <c:v>-904.61476800000003</c:v>
                </c:pt>
                <c:pt idx="3">
                  <c:v>-859.99487199999999</c:v>
                </c:pt>
                <c:pt idx="4">
                  <c:v>-816.45031199999994</c:v>
                </c:pt>
                <c:pt idx="5">
                  <c:v>-773.981088</c:v>
                </c:pt>
                <c:pt idx="6">
                  <c:v>-732.58719999999994</c:v>
                </c:pt>
                <c:pt idx="7">
                  <c:v>-692.26864799999998</c:v>
                </c:pt>
                <c:pt idx="8">
                  <c:v>-653.02543200000002</c:v>
                </c:pt>
                <c:pt idx="9">
                  <c:v>-614.85755199999994</c:v>
                </c:pt>
                <c:pt idx="10">
                  <c:v>-577.76500799999997</c:v>
                </c:pt>
                <c:pt idx="11">
                  <c:v>-541.7478000000001</c:v>
                </c:pt>
                <c:pt idx="12">
                  <c:v>-506.80592799999999</c:v>
                </c:pt>
                <c:pt idx="13">
                  <c:v>-472.939392</c:v>
                </c:pt>
                <c:pt idx="14">
                  <c:v>-440.14819199999999</c:v>
                </c:pt>
                <c:pt idx="15">
                  <c:v>-408.43232799999998</c:v>
                </c:pt>
                <c:pt idx="16">
                  <c:v>-377.79179999999997</c:v>
                </c:pt>
                <c:pt idx="17">
                  <c:v>-348.226608</c:v>
                </c:pt>
                <c:pt idx="18">
                  <c:v>-319.73675200000002</c:v>
                </c:pt>
                <c:pt idx="19">
                  <c:v>-292.32223199999999</c:v>
                </c:pt>
                <c:pt idx="20">
                  <c:v>-265.983048</c:v>
                </c:pt>
                <c:pt idx="21">
                  <c:v>-240.7192</c:v>
                </c:pt>
                <c:pt idx="22">
                  <c:v>-216.530688</c:v>
                </c:pt>
                <c:pt idx="23">
                  <c:v>-193.41751199999999</c:v>
                </c:pt>
                <c:pt idx="24">
                  <c:v>-171.37967199999997</c:v>
                </c:pt>
                <c:pt idx="25">
                  <c:v>-150.417168</c:v>
                </c:pt>
                <c:pt idx="26">
                  <c:v>-130.53</c:v>
                </c:pt>
                <c:pt idx="27">
                  <c:v>-111.71816799999999</c:v>
                </c:pt>
                <c:pt idx="28">
                  <c:v>-93.981672000000003</c:v>
                </c:pt>
                <c:pt idx="29">
                  <c:v>-77.320512000000008</c:v>
                </c:pt>
                <c:pt idx="30">
                  <c:v>-61.734688000000006</c:v>
                </c:pt>
                <c:pt idx="31">
                  <c:v>-47.224199999999996</c:v>
                </c:pt>
                <c:pt idx="32">
                  <c:v>-33.789048000000008</c:v>
                </c:pt>
                <c:pt idx="33">
                  <c:v>-21.429232000000017</c:v>
                </c:pt>
                <c:pt idx="34">
                  <c:v>-10.144752000000011</c:v>
                </c:pt>
                <c:pt idx="35">
                  <c:v>6.4391999999998006E-2</c:v>
                </c:pt>
                <c:pt idx="36">
                  <c:v>9.1981999999999999</c:v>
                </c:pt>
                <c:pt idx="37">
                  <c:v>17.25667199999998</c:v>
                </c:pt>
                <c:pt idx="38">
                  <c:v>24.239807999999982</c:v>
                </c:pt>
                <c:pt idx="39">
                  <c:v>30.147607999999991</c:v>
                </c:pt>
                <c:pt idx="40">
                  <c:v>34.980071999999964</c:v>
                </c:pt>
                <c:pt idx="41">
                  <c:v>38.737200000000001</c:v>
                </c:pt>
                <c:pt idx="42">
                  <c:v>41.418991999999974</c:v>
                </c:pt>
                <c:pt idx="43">
                  <c:v>43.025448000000011</c:v>
                </c:pt>
                <c:pt idx="44">
                  <c:v>43.556567999999999</c:v>
                </c:pt>
                <c:pt idx="45">
                  <c:v>43.012351999999964</c:v>
                </c:pt>
                <c:pt idx="46">
                  <c:v>41.392800000000022</c:v>
                </c:pt>
                <c:pt idx="47">
                  <c:v>38.697911999999945</c:v>
                </c:pt>
                <c:pt idx="48">
                  <c:v>34.927687999999989</c:v>
                </c:pt>
                <c:pt idx="49">
                  <c:v>30.082128000000012</c:v>
                </c:pt>
                <c:pt idx="50">
                  <c:v>24.161231999999927</c:v>
                </c:pt>
                <c:pt idx="51">
                  <c:v>17.164999999999964</c:v>
                </c:pt>
                <c:pt idx="52">
                  <c:v>9.0934320000000071</c:v>
                </c:pt>
                <c:pt idx="53">
                  <c:v>-5.3471999999942454E-2</c:v>
                </c:pt>
                <c:pt idx="54">
                  <c:v>-10.275712000000055</c:v>
                </c:pt>
                <c:pt idx="55">
                  <c:v>-21.573287999999991</c:v>
                </c:pt>
                <c:pt idx="56">
                  <c:v>-33.946199999999976</c:v>
                </c:pt>
                <c:pt idx="57">
                  <c:v>-47.394448000000011</c:v>
                </c:pt>
                <c:pt idx="58">
                  <c:v>-61.918032000000039</c:v>
                </c:pt>
                <c:pt idx="59">
                  <c:v>-77.516951999999947</c:v>
                </c:pt>
                <c:pt idx="60">
                  <c:v>-94.191207999999961</c:v>
                </c:pt>
                <c:pt idx="61">
                  <c:v>-111.94079999999997</c:v>
                </c:pt>
                <c:pt idx="62">
                  <c:v>-130.76572799999997</c:v>
                </c:pt>
                <c:pt idx="63">
                  <c:v>-150.66599199999996</c:v>
                </c:pt>
                <c:pt idx="64">
                  <c:v>-171.64159200000006</c:v>
                </c:pt>
                <c:pt idx="65">
                  <c:v>-193.69252800000004</c:v>
                </c:pt>
                <c:pt idx="66">
                  <c:v>-216.81880000000001</c:v>
                </c:pt>
                <c:pt idx="67">
                  <c:v>-241.02040800000009</c:v>
                </c:pt>
                <c:pt idx="68">
                  <c:v>-266.29735200000005</c:v>
                </c:pt>
                <c:pt idx="69">
                  <c:v>-292.649632</c:v>
                </c:pt>
                <c:pt idx="70">
                  <c:v>-320.07724800000005</c:v>
                </c:pt>
                <c:pt idx="71">
                  <c:v>-348.5802000000001</c:v>
                </c:pt>
                <c:pt idx="72">
                  <c:v>-378.15848800000003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Лист1!$CW$60</c:f>
              <c:strCache>
                <c:ptCount val="1"/>
                <c:pt idx="0">
                  <c:v>ax^5+bx^4+cx^3+dx^2+ex+f</c:v>
                </c:pt>
              </c:strCache>
            </c:strRef>
          </c:tx>
          <c:spPr>
            <a:ln w="12700" cap="rnd">
              <a:solidFill>
                <a:schemeClr val="accent4"/>
              </a:solidFill>
            </a:ln>
            <a:effectLst/>
          </c:spPr>
          <c:marker>
            <c:symbol val="none"/>
          </c:marker>
          <c:dPt>
            <c:idx val="26"/>
            <c:marker>
              <c:symbol val="circle"/>
              <c:size val="3"/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12700" cap="rnd">
                <a:solidFill>
                  <a:schemeClr val="accent4"/>
                </a:solidFill>
              </a:ln>
              <a:effectLst/>
            </c:spPr>
          </c:dPt>
          <c:dLbls>
            <c:dLbl>
              <c:idx val="26"/>
              <c:layout>
                <c:manualLayout>
                  <c:x val="8.7471523058076761E-2"/>
                  <c:y val="1.6753926701570603E-2"/>
                </c:manualLayout>
              </c:layout>
              <c:tx>
                <c:rich>
                  <a:bodyPr rot="0" spcFirstLastPara="1" vertOverflow="clip" horzOverflow="clip" vert="horz" wrap="non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15000"/>
                            <a:lumOff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C0F781-1CE7-4038-837E-81FC81C87E3B}" type="SERIESNAME">
                      <a:rPr lang="en-US"/>
                      <a:pPr>
                        <a:defRPr/>
                      </a:pPr>
                      <a:t>[ИМЯ РЯДА]</a:t>
                    </a:fld>
                    <a:r>
                      <a:rPr lang="en-US" baseline="0"/>
                      <a:t>; </a:t>
                    </a:r>
                    <a:br>
                      <a:rPr lang="en-US" baseline="0"/>
                    </a:br>
                    <a:fld id="{82551A4F-A2C5-439C-B4BE-061FB9825B09}" type="XVALUE">
                      <a:rPr lang="en-US" baseline="0"/>
                      <a:pPr>
                        <a:defRPr/>
                      </a:pPr>
                      <a:t>[ЗНАЧЕНИЕ X]</a:t>
                    </a:fld>
                    <a:r>
                      <a:rPr lang="en-US" baseline="0"/>
                      <a:t>; </a:t>
                    </a:r>
                    <a:fld id="{AAC9308E-8E5C-4DC2-9CAC-D4FCB3ECC5DB}" type="YVALUE">
                      <a:rPr lang="en-US" baseline="0"/>
                      <a:pPr>
                        <a:defRPr/>
                      </a:pPr>
                      <a:t>[ЗНАЧЕНИЕ Y]</a:t>
                    </a:fld>
                    <a:endParaRPr lang="en-US" baseline="0"/>
                  </a:p>
                </c:rich>
              </c:tx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xVal>
            <c:numRef>
              <c:f>Лист1!$CS$61:$CS$133</c:f>
              <c:numCache>
                <c:formatCode>0.00</c:formatCode>
                <c:ptCount val="73"/>
                <c:pt idx="0">
                  <c:v>-260</c:v>
                </c:pt>
                <c:pt idx="1">
                  <c:v>-250</c:v>
                </c:pt>
                <c:pt idx="2">
                  <c:v>-240</c:v>
                </c:pt>
                <c:pt idx="3">
                  <c:v>-230</c:v>
                </c:pt>
                <c:pt idx="4">
                  <c:v>-220</c:v>
                </c:pt>
                <c:pt idx="5">
                  <c:v>-210</c:v>
                </c:pt>
                <c:pt idx="6">
                  <c:v>-200</c:v>
                </c:pt>
                <c:pt idx="7">
                  <c:v>-190</c:v>
                </c:pt>
                <c:pt idx="8">
                  <c:v>-180</c:v>
                </c:pt>
                <c:pt idx="9">
                  <c:v>-170</c:v>
                </c:pt>
                <c:pt idx="10">
                  <c:v>-160</c:v>
                </c:pt>
                <c:pt idx="11">
                  <c:v>-150</c:v>
                </c:pt>
                <c:pt idx="12">
                  <c:v>-140</c:v>
                </c:pt>
                <c:pt idx="13">
                  <c:v>-130</c:v>
                </c:pt>
                <c:pt idx="14">
                  <c:v>-120</c:v>
                </c:pt>
                <c:pt idx="15">
                  <c:v>-110</c:v>
                </c:pt>
                <c:pt idx="16">
                  <c:v>-100</c:v>
                </c:pt>
                <c:pt idx="17">
                  <c:v>-90</c:v>
                </c:pt>
                <c:pt idx="18">
                  <c:v>-80</c:v>
                </c:pt>
                <c:pt idx="19">
                  <c:v>-70</c:v>
                </c:pt>
                <c:pt idx="20">
                  <c:v>-60</c:v>
                </c:pt>
                <c:pt idx="21">
                  <c:v>-50</c:v>
                </c:pt>
                <c:pt idx="22">
                  <c:v>-40</c:v>
                </c:pt>
                <c:pt idx="23">
                  <c:v>-30</c:v>
                </c:pt>
                <c:pt idx="24">
                  <c:v>-20</c:v>
                </c:pt>
                <c:pt idx="25">
                  <c:v>-10</c:v>
                </c:pt>
                <c:pt idx="26">
                  <c:v>0</c:v>
                </c:pt>
                <c:pt idx="27">
                  <c:v>10</c:v>
                </c:pt>
                <c:pt idx="28">
                  <c:v>20</c:v>
                </c:pt>
                <c:pt idx="29">
                  <c:v>30</c:v>
                </c:pt>
                <c:pt idx="30">
                  <c:v>40</c:v>
                </c:pt>
                <c:pt idx="31">
                  <c:v>50</c:v>
                </c:pt>
                <c:pt idx="32">
                  <c:v>60</c:v>
                </c:pt>
                <c:pt idx="33">
                  <c:v>70</c:v>
                </c:pt>
                <c:pt idx="34">
                  <c:v>80</c:v>
                </c:pt>
                <c:pt idx="35">
                  <c:v>90</c:v>
                </c:pt>
                <c:pt idx="36">
                  <c:v>100</c:v>
                </c:pt>
                <c:pt idx="37">
                  <c:v>110</c:v>
                </c:pt>
                <c:pt idx="38">
                  <c:v>120</c:v>
                </c:pt>
                <c:pt idx="39">
                  <c:v>130</c:v>
                </c:pt>
                <c:pt idx="40">
                  <c:v>140</c:v>
                </c:pt>
                <c:pt idx="41">
                  <c:v>150</c:v>
                </c:pt>
                <c:pt idx="42">
                  <c:v>160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210</c:v>
                </c:pt>
                <c:pt idx="48">
                  <c:v>220</c:v>
                </c:pt>
                <c:pt idx="49">
                  <c:v>230</c:v>
                </c:pt>
                <c:pt idx="50">
                  <c:v>240</c:v>
                </c:pt>
                <c:pt idx="51">
                  <c:v>250</c:v>
                </c:pt>
                <c:pt idx="52">
                  <c:v>260</c:v>
                </c:pt>
                <c:pt idx="53">
                  <c:v>270</c:v>
                </c:pt>
                <c:pt idx="54">
                  <c:v>280</c:v>
                </c:pt>
                <c:pt idx="55">
                  <c:v>290</c:v>
                </c:pt>
                <c:pt idx="56">
                  <c:v>300</c:v>
                </c:pt>
                <c:pt idx="57">
                  <c:v>310</c:v>
                </c:pt>
                <c:pt idx="58">
                  <c:v>320</c:v>
                </c:pt>
                <c:pt idx="59">
                  <c:v>330</c:v>
                </c:pt>
                <c:pt idx="60">
                  <c:v>340</c:v>
                </c:pt>
                <c:pt idx="61">
                  <c:v>350</c:v>
                </c:pt>
                <c:pt idx="62">
                  <c:v>360</c:v>
                </c:pt>
                <c:pt idx="63">
                  <c:v>370</c:v>
                </c:pt>
                <c:pt idx="64">
                  <c:v>380</c:v>
                </c:pt>
                <c:pt idx="65">
                  <c:v>390</c:v>
                </c:pt>
                <c:pt idx="66">
                  <c:v>400</c:v>
                </c:pt>
                <c:pt idx="67">
                  <c:v>410</c:v>
                </c:pt>
                <c:pt idx="68">
                  <c:v>420</c:v>
                </c:pt>
                <c:pt idx="69">
                  <c:v>430</c:v>
                </c:pt>
                <c:pt idx="70">
                  <c:v>440</c:v>
                </c:pt>
                <c:pt idx="71">
                  <c:v>450</c:v>
                </c:pt>
                <c:pt idx="72">
                  <c:v>460</c:v>
                </c:pt>
              </c:numCache>
            </c:numRef>
          </c:xVal>
          <c:yVal>
            <c:numRef>
              <c:f>Лист1!$CW$61:$CW$133</c:f>
              <c:numCache>
                <c:formatCode>0.0000</c:formatCode>
                <c:ptCount val="73"/>
                <c:pt idx="0">
                  <c:v>1235.3031246400001</c:v>
                </c:pt>
                <c:pt idx="1">
                  <c:v>1032.0446406250001</c:v>
                </c:pt>
                <c:pt idx="2">
                  <c:v>850.50912064000011</c:v>
                </c:pt>
                <c:pt idx="3">
                  <c:v>689.10964601500018</c:v>
                </c:pt>
                <c:pt idx="4">
                  <c:v>546.33426544000008</c:v>
                </c:pt>
                <c:pt idx="5">
                  <c:v>420.74419196500003</c:v>
                </c:pt>
                <c:pt idx="6">
                  <c:v>310.97200000000004</c:v>
                </c:pt>
                <c:pt idx="7">
                  <c:v>215.71982231500004</c:v>
                </c:pt>
                <c:pt idx="8">
                  <c:v>133.75754704000002</c:v>
                </c:pt>
                <c:pt idx="9">
                  <c:v>63.921014664999987</c:v>
                </c:pt>
                <c:pt idx="10">
                  <c:v>5.1102150400000141</c:v>
                </c:pt>
                <c:pt idx="11">
                  <c:v>-43.712515624999995</c:v>
                </c:pt>
                <c:pt idx="12">
                  <c:v>-83.524297759999982</c:v>
                </c:pt>
                <c:pt idx="13">
                  <c:v>-115.24351143500004</c:v>
                </c:pt>
                <c:pt idx="14">
                  <c:v>-139.73159935999996</c:v>
                </c:pt>
                <c:pt idx="15">
                  <c:v>-157.79486988499997</c:v>
                </c:pt>
                <c:pt idx="16">
                  <c:v>-170.18629999999999</c:v>
                </c:pt>
                <c:pt idx="17">
                  <c:v>-177.60733833500004</c:v>
                </c:pt>
                <c:pt idx="18">
                  <c:v>-180.70970815999999</c:v>
                </c:pt>
                <c:pt idx="19">
                  <c:v>-180.09721038499998</c:v>
                </c:pt>
                <c:pt idx="20">
                  <c:v>-176.32752656000002</c:v>
                </c:pt>
                <c:pt idx="21">
                  <c:v>-169.914021875</c:v>
                </c:pt>
                <c:pt idx="22">
                  <c:v>-161.32754815999999</c:v>
                </c:pt>
                <c:pt idx="23">
                  <c:v>-150.99824688499999</c:v>
                </c:pt>
                <c:pt idx="24">
                  <c:v>-139.31735216000001</c:v>
                </c:pt>
                <c:pt idx="25">
                  <c:v>-126.638993735</c:v>
                </c:pt>
                <c:pt idx="26">
                  <c:v>-113.282</c:v>
                </c:pt>
                <c:pt idx="27">
                  <c:v>-99.531700985000001</c:v>
                </c:pt>
                <c:pt idx="28">
                  <c:v>-85.641731359999994</c:v>
                </c:pt>
                <c:pt idx="29">
                  <c:v>-71.835833434999998</c:v>
                </c:pt>
                <c:pt idx="30">
                  <c:v>-58.309660159999993</c:v>
                </c:pt>
                <c:pt idx="31">
                  <c:v>-45.232578124999989</c:v>
                </c:pt>
                <c:pt idx="32">
                  <c:v>-32.749470560000006</c:v>
                </c:pt>
                <c:pt idx="33">
                  <c:v>-20.982540334999999</c:v>
                </c:pt>
                <c:pt idx="34">
                  <c:v>-10.033112959999999</c:v>
                </c:pt>
                <c:pt idx="35">
                  <c:v>1.6560415000005824E-2</c:v>
                </c:pt>
                <c:pt idx="36">
                  <c:v>9.1015000000000192</c:v>
                </c:pt>
                <c:pt idx="37">
                  <c:v>17.172194364999985</c:v>
                </c:pt>
                <c:pt idx="38">
                  <c:v>24.192797439999989</c:v>
                </c:pt>
                <c:pt idx="39">
                  <c:v>30.139325514999989</c:v>
                </c:pt>
                <c:pt idx="40">
                  <c:v>34.997854240000002</c:v>
                </c:pt>
                <c:pt idx="41">
                  <c:v>38.762715624999984</c:v>
                </c:pt>
                <c:pt idx="42">
                  <c:v>41.434695040000008</c:v>
                </c:pt>
                <c:pt idx="43">
                  <c:v>43.019228215000012</c:v>
                </c:pt>
                <c:pt idx="44">
                  <c:v>43.524598240000039</c:v>
                </c:pt>
                <c:pt idx="45">
                  <c:v>42.960132565000038</c:v>
                </c:pt>
                <c:pt idx="46">
                  <c:v>41.334400000000059</c:v>
                </c:pt>
                <c:pt idx="47">
                  <c:v>38.653407715000064</c:v>
                </c:pt>
                <c:pt idx="48">
                  <c:v>34.918798239999987</c:v>
                </c:pt>
                <c:pt idx="49">
                  <c:v>30.126046465000002</c:v>
                </c:pt>
                <c:pt idx="50">
                  <c:v>24.262656639999989</c:v>
                </c:pt>
                <c:pt idx="51">
                  <c:v>17.306359375000056</c:v>
                </c:pt>
                <c:pt idx="52">
                  <c:v>9.2233086400000559</c:v>
                </c:pt>
                <c:pt idx="53">
                  <c:v>-3.3721234999944727E-2</c:v>
                </c:pt>
                <c:pt idx="54">
                  <c:v>-10.527138559999969</c:v>
                </c:pt>
                <c:pt idx="55">
                  <c:v>-22.3363372849999</c:v>
                </c:pt>
                <c:pt idx="56">
                  <c:v>-35.559500000000014</c:v>
                </c:pt>
                <c:pt idx="57">
                  <c:v>-50.315400935000014</c:v>
                </c:pt>
                <c:pt idx="58">
                  <c:v>-66.7452089599999</c:v>
                </c:pt>
                <c:pt idx="59">
                  <c:v>-85.014290585000026</c:v>
                </c:pt>
                <c:pt idx="60">
                  <c:v>-105.31401295999956</c:v>
                </c:pt>
                <c:pt idx="61">
                  <c:v>-127.86354687499977</c:v>
                </c:pt>
                <c:pt idx="62">
                  <c:v>-152.91166975999954</c:v>
                </c:pt>
                <c:pt idx="63">
                  <c:v>-180.73856868500002</c:v>
                </c:pt>
                <c:pt idx="64">
                  <c:v>-211.65764336000007</c:v>
                </c:pt>
                <c:pt idx="65">
                  <c:v>-246.01730913499978</c:v>
                </c:pt>
                <c:pt idx="66">
                  <c:v>-284.20280000000002</c:v>
                </c:pt>
                <c:pt idx="67">
                  <c:v>-326.63797158499983</c:v>
                </c:pt>
                <c:pt idx="68">
                  <c:v>-373.78710415999944</c:v>
                </c:pt>
                <c:pt idx="69">
                  <c:v>-426.15670563499998</c:v>
                </c:pt>
                <c:pt idx="70">
                  <c:v>-484.2973145599999</c:v>
                </c:pt>
                <c:pt idx="71">
                  <c:v>-548.80530312499968</c:v>
                </c:pt>
                <c:pt idx="72">
                  <c:v>-620.32468015999939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Лист1!$CX$60</c:f>
              <c:strCache>
                <c:ptCount val="1"/>
                <c:pt idx="0">
                  <c:v>ax^6+bx^5+cx^4+dx^3+ex^2+fx+g</c:v>
                </c:pt>
              </c:strCache>
            </c:strRef>
          </c:tx>
          <c:spPr>
            <a:ln w="12700" cap="rnd">
              <a:solidFill>
                <a:schemeClr val="accent2"/>
              </a:solidFill>
            </a:ln>
            <a:effectLst/>
          </c:spPr>
          <c:marker>
            <c:symbol val="none"/>
          </c:marker>
          <c:dPt>
            <c:idx val="26"/>
            <c:marker>
              <c:symbol val="circle"/>
              <c:size val="3"/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12700" cap="rnd">
                <a:solidFill>
                  <a:schemeClr val="accent2"/>
                </a:solidFill>
              </a:ln>
              <a:effectLst/>
            </c:spPr>
          </c:dPt>
          <c:dLbls>
            <c:dLbl>
              <c:idx val="26"/>
              <c:layout>
                <c:manualLayout>
                  <c:x val="0.121640086752638"/>
                  <c:y val="6.2827225130890049E-2"/>
                </c:manualLayout>
              </c:layout>
              <c:tx>
                <c:rich>
                  <a:bodyPr rot="0" spcFirstLastPara="1" vertOverflow="clip" horzOverflow="clip" vert="horz" wrap="non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15000"/>
                            <a:lumOff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628235-A232-42AC-9F27-186040553E3D}" type="SERIESNAME">
                      <a:rPr lang="en-US"/>
                      <a:pPr>
                        <a:defRPr sz="900" b="0" i="0" u="none" strike="noStrike" kern="1200" baseline="0">
                          <a:solidFill>
                            <a:schemeClr val="lt1">
                              <a:lumMod val="15000"/>
                              <a:lumOff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[ИМЯ РЯДА]</a:t>
                    </a:fld>
                    <a:r>
                      <a:rPr lang="en-US" baseline="0"/>
                      <a:t>; </a:t>
                    </a:r>
                    <a:br>
                      <a:rPr lang="en-US" baseline="0"/>
                    </a:br>
                    <a:fld id="{2749B57D-225D-4D37-A4BE-BD238F4F2553}" type="XVALUE">
                      <a:rPr lang="en-US" baseline="0"/>
                      <a:pPr>
                        <a:defRPr sz="900" b="0" i="0" u="none" strike="noStrike" kern="1200" baseline="0">
                          <a:solidFill>
                            <a:schemeClr val="lt1">
                              <a:lumMod val="15000"/>
                              <a:lumOff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[ЗНАЧЕНИЕ X]</a:t>
                    </a:fld>
                    <a:r>
                      <a:rPr lang="en-US" baseline="0"/>
                      <a:t>; </a:t>
                    </a:r>
                    <a:fld id="{D9EA8FCC-B931-408F-9FC0-BB10BAAD94A9}" type="YVALUE">
                      <a:rPr lang="en-US" baseline="0"/>
                      <a:pPr>
                        <a:defRPr sz="900" b="0" i="0" u="none" strike="noStrike" kern="1200" baseline="0">
                          <a:solidFill>
                            <a:schemeClr val="lt1">
                              <a:lumMod val="15000"/>
                              <a:lumOff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[ЗНАЧЕНИЕ Y]</a:t>
                    </a:fld>
                    <a:endParaRPr lang="en-US" baseline="0"/>
                  </a:p>
                </c:rich>
              </c:tx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2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Лист1!$CS$61:$CS$133</c:f>
              <c:numCache>
                <c:formatCode>0.00</c:formatCode>
                <c:ptCount val="73"/>
                <c:pt idx="0">
                  <c:v>-260</c:v>
                </c:pt>
                <c:pt idx="1">
                  <c:v>-250</c:v>
                </c:pt>
                <c:pt idx="2">
                  <c:v>-240</c:v>
                </c:pt>
                <c:pt idx="3">
                  <c:v>-230</c:v>
                </c:pt>
                <c:pt idx="4">
                  <c:v>-220</c:v>
                </c:pt>
                <c:pt idx="5">
                  <c:v>-210</c:v>
                </c:pt>
                <c:pt idx="6">
                  <c:v>-200</c:v>
                </c:pt>
                <c:pt idx="7">
                  <c:v>-190</c:v>
                </c:pt>
                <c:pt idx="8">
                  <c:v>-180</c:v>
                </c:pt>
                <c:pt idx="9">
                  <c:v>-170</c:v>
                </c:pt>
                <c:pt idx="10">
                  <c:v>-160</c:v>
                </c:pt>
                <c:pt idx="11">
                  <c:v>-150</c:v>
                </c:pt>
                <c:pt idx="12">
                  <c:v>-140</c:v>
                </c:pt>
                <c:pt idx="13">
                  <c:v>-130</c:v>
                </c:pt>
                <c:pt idx="14">
                  <c:v>-120</c:v>
                </c:pt>
                <c:pt idx="15">
                  <c:v>-110</c:v>
                </c:pt>
                <c:pt idx="16">
                  <c:v>-100</c:v>
                </c:pt>
                <c:pt idx="17">
                  <c:v>-90</c:v>
                </c:pt>
                <c:pt idx="18">
                  <c:v>-80</c:v>
                </c:pt>
                <c:pt idx="19">
                  <c:v>-70</c:v>
                </c:pt>
                <c:pt idx="20">
                  <c:v>-60</c:v>
                </c:pt>
                <c:pt idx="21">
                  <c:v>-50</c:v>
                </c:pt>
                <c:pt idx="22">
                  <c:v>-40</c:v>
                </c:pt>
                <c:pt idx="23">
                  <c:v>-30</c:v>
                </c:pt>
                <c:pt idx="24">
                  <c:v>-20</c:v>
                </c:pt>
                <c:pt idx="25">
                  <c:v>-10</c:v>
                </c:pt>
                <c:pt idx="26">
                  <c:v>0</c:v>
                </c:pt>
                <c:pt idx="27">
                  <c:v>10</c:v>
                </c:pt>
                <c:pt idx="28">
                  <c:v>20</c:v>
                </c:pt>
                <c:pt idx="29">
                  <c:v>30</c:v>
                </c:pt>
                <c:pt idx="30">
                  <c:v>40</c:v>
                </c:pt>
                <c:pt idx="31">
                  <c:v>50</c:v>
                </c:pt>
                <c:pt idx="32">
                  <c:v>60</c:v>
                </c:pt>
                <c:pt idx="33">
                  <c:v>70</c:v>
                </c:pt>
                <c:pt idx="34">
                  <c:v>80</c:v>
                </c:pt>
                <c:pt idx="35">
                  <c:v>90</c:v>
                </c:pt>
                <c:pt idx="36">
                  <c:v>100</c:v>
                </c:pt>
                <c:pt idx="37">
                  <c:v>110</c:v>
                </c:pt>
                <c:pt idx="38">
                  <c:v>120</c:v>
                </c:pt>
                <c:pt idx="39">
                  <c:v>130</c:v>
                </c:pt>
                <c:pt idx="40">
                  <c:v>140</c:v>
                </c:pt>
                <c:pt idx="41">
                  <c:v>150</c:v>
                </c:pt>
                <c:pt idx="42">
                  <c:v>160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210</c:v>
                </c:pt>
                <c:pt idx="48">
                  <c:v>220</c:v>
                </c:pt>
                <c:pt idx="49">
                  <c:v>230</c:v>
                </c:pt>
                <c:pt idx="50">
                  <c:v>240</c:v>
                </c:pt>
                <c:pt idx="51">
                  <c:v>250</c:v>
                </c:pt>
                <c:pt idx="52">
                  <c:v>260</c:v>
                </c:pt>
                <c:pt idx="53">
                  <c:v>270</c:v>
                </c:pt>
                <c:pt idx="54">
                  <c:v>280</c:v>
                </c:pt>
                <c:pt idx="55">
                  <c:v>290</c:v>
                </c:pt>
                <c:pt idx="56">
                  <c:v>300</c:v>
                </c:pt>
                <c:pt idx="57">
                  <c:v>310</c:v>
                </c:pt>
                <c:pt idx="58">
                  <c:v>320</c:v>
                </c:pt>
                <c:pt idx="59">
                  <c:v>330</c:v>
                </c:pt>
                <c:pt idx="60">
                  <c:v>340</c:v>
                </c:pt>
                <c:pt idx="61">
                  <c:v>350</c:v>
                </c:pt>
                <c:pt idx="62">
                  <c:v>360</c:v>
                </c:pt>
                <c:pt idx="63">
                  <c:v>370</c:v>
                </c:pt>
                <c:pt idx="64">
                  <c:v>380</c:v>
                </c:pt>
                <c:pt idx="65">
                  <c:v>390</c:v>
                </c:pt>
                <c:pt idx="66">
                  <c:v>400</c:v>
                </c:pt>
                <c:pt idx="67">
                  <c:v>410</c:v>
                </c:pt>
                <c:pt idx="68">
                  <c:v>420</c:v>
                </c:pt>
                <c:pt idx="69">
                  <c:v>430</c:v>
                </c:pt>
                <c:pt idx="70">
                  <c:v>440</c:v>
                </c:pt>
                <c:pt idx="71">
                  <c:v>450</c:v>
                </c:pt>
                <c:pt idx="72">
                  <c:v>460</c:v>
                </c:pt>
              </c:numCache>
            </c:numRef>
          </c:xVal>
          <c:yVal>
            <c:numRef>
              <c:f>Лист1!$CX$61:$CX$133</c:f>
              <c:numCache>
                <c:formatCode>0.00</c:formatCode>
                <c:ptCount val="73"/>
                <c:pt idx="0">
                  <c:v>121446.6876447104</c:v>
                </c:pt>
                <c:pt idx="1">
                  <c:v>105294.33226562501</c:v>
                </c:pt>
                <c:pt idx="2">
                  <c:v>90958.14821271041</c:v>
                </c:pt>
                <c:pt idx="3">
                  <c:v>78272.156963090601</c:v>
                </c:pt>
                <c:pt idx="4">
                  <c:v>67081.9534738816</c:v>
                </c:pt>
                <c:pt idx="5">
                  <c:v>57244.158414423408</c:v>
                </c:pt>
                <c:pt idx="6">
                  <c:v>48625.883600000008</c:v>
                </c:pt>
                <c:pt idx="7">
                  <c:v>41104.210627047396</c:v>
                </c:pt>
                <c:pt idx="8">
                  <c:v>34565.6827098496</c:v>
                </c:pt>
                <c:pt idx="9">
                  <c:v>28905.809718722601</c:v>
                </c:pt>
                <c:pt idx="10">
                  <c:v>24028.586419686402</c:v>
                </c:pt>
                <c:pt idx="11">
                  <c:v>19846.023915624999</c:v>
                </c:pt>
                <c:pt idx="12">
                  <c:v>16277.694288934401</c:v>
                </c:pt>
                <c:pt idx="13">
                  <c:v>13250.2884456586</c:v>
                </c:pt>
                <c:pt idx="14">
                  <c:v>10697.187161113599</c:v>
                </c:pt>
                <c:pt idx="15">
                  <c:v>8558.0453269993995</c:v>
                </c:pt>
                <c:pt idx="16">
                  <c:v>6778.3894000000009</c:v>
                </c:pt>
                <c:pt idx="17">
                  <c:v>5309.2280518713997</c:v>
                </c:pt>
                <c:pt idx="18">
                  <c:v>4106.6760210176008</c:v>
                </c:pt>
                <c:pt idx="19">
                  <c:v>3131.5911655545997</c:v>
                </c:pt>
                <c:pt idx="20">
                  <c:v>2349.2247178624002</c:v>
                </c:pt>
                <c:pt idx="21">
                  <c:v>1728.8847406249999</c:v>
                </c:pt>
                <c:pt idx="22">
                  <c:v>1243.6127843583999</c:v>
                </c:pt>
                <c:pt idx="23">
                  <c:v>869.87374642660018</c:v>
                </c:pt>
                <c:pt idx="24">
                  <c:v>587.25893154559992</c:v>
                </c:pt>
                <c:pt idx="25">
                  <c:v>378.2023137754</c:v>
                </c:pt>
                <c:pt idx="26">
                  <c:v>227.71</c:v>
                </c:pt>
                <c:pt idx="27">
                  <c:v>123.1028948954</c:v>
                </c:pt>
                <c:pt idx="28">
                  <c:v>53.772567385599999</c:v>
                </c:pt>
                <c:pt idx="29">
                  <c:v>10.950318586599991</c:v>
                </c:pt>
                <c:pt idx="30">
                  <c:v>-12.510548761600026</c:v>
                </c:pt>
                <c:pt idx="31">
                  <c:v>-22.339259375000026</c:v>
                </c:pt>
                <c:pt idx="32">
                  <c:v>-23.038893017600042</c:v>
                </c:pt>
                <c:pt idx="33">
                  <c:v>-18.064510605399914</c:v>
                </c:pt>
                <c:pt idx="34">
                  <c:v>-9.9880788223999275</c:v>
                </c:pt>
                <c:pt idx="35">
                  <c:v>-0.65019324860016958</c:v>
                </c:pt>
                <c:pt idx="36">
                  <c:v>8.7013999999999569</c:v>
                </c:pt>
                <c:pt idx="37">
                  <c:v>17.286484119399788</c:v>
                </c:pt>
                <c:pt idx="38">
                  <c:v>24.680252953599641</c:v>
                </c:pt>
                <c:pt idx="39">
                  <c:v>30.714393818599206</c:v>
                </c:pt>
                <c:pt idx="40">
                  <c:v>35.391371814400173</c:v>
                </c:pt>
                <c:pt idx="41">
                  <c:v>38.811915624999841</c:v>
                </c:pt>
                <c:pt idx="42">
                  <c:v>41.115704806400629</c:v>
                </c:pt>
                <c:pt idx="43">
                  <c:v>42.435258562600836</c:v>
                </c:pt>
                <c:pt idx="44">
                  <c:v>42.863026009599594</c:v>
                </c:pt>
                <c:pt idx="45">
                  <c:v>42.431677927400642</c:v>
                </c:pt>
                <c:pt idx="46">
                  <c:v>41.107600000002549</c:v>
                </c:pt>
                <c:pt idx="47">
                  <c:v>38.797587543402415</c:v>
                </c:pt>
                <c:pt idx="48">
                  <c:v>35.36874172159969</c:v>
                </c:pt>
                <c:pt idx="49">
                  <c:v>30.681567250600892</c:v>
                </c:pt>
                <c:pt idx="50">
                  <c:v>24.636271590397428</c:v>
                </c:pt>
                <c:pt idx="51">
                  <c:v>17.232265624999854</c:v>
                </c:pt>
                <c:pt idx="52">
                  <c:v>8.6408658303989796</c:v>
                </c:pt>
                <c:pt idx="53">
                  <c:v>-0.7088020693990984</c:v>
                </c:pt>
                <c:pt idx="54">
                  <c:v>-10.030697958396559</c:v>
                </c:pt>
                <c:pt idx="55">
                  <c:v>-18.069560696600092</c:v>
                </c:pt>
                <c:pt idx="56">
                  <c:v>-22.975399999997535</c:v>
                </c:pt>
                <c:pt idx="57">
                  <c:v>-22.164786832607206</c:v>
                </c:pt>
                <c:pt idx="58">
                  <c:v>-12.168942310385319</c:v>
                </c:pt>
                <c:pt idx="59">
                  <c:v>11.531374882611999</c:v>
                </c:pt>
                <c:pt idx="60">
                  <c:v>54.684182566397794</c:v>
                </c:pt>
                <c:pt idx="61">
                  <c:v>124.45779062499787</c:v>
                </c:pt>
                <c:pt idx="62">
                  <c:v>229.64551805440715</c:v>
                </c:pt>
                <c:pt idx="63">
                  <c:v>380.88361149862612</c:v>
                </c:pt>
                <c:pt idx="64">
                  <c:v>590.88236527363188</c:v>
                </c:pt>
                <c:pt idx="65">
                  <c:v>874.67044287941826</c:v>
                </c:pt>
                <c:pt idx="66">
                  <c:v>1249.8524000000325</c:v>
                </c:pt>
                <c:pt idx="67">
                  <c:v>1736.8794089914154</c:v>
                </c:pt>
                <c:pt idx="68">
                  <c:v>2359.3331848576054</c:v>
                </c:pt>
                <c:pt idx="69">
                  <c:v>3144.2231127145642</c:v>
                </c:pt>
                <c:pt idx="70">
                  <c:v>4122.2965767423739</c:v>
                </c:pt>
                <c:pt idx="71">
                  <c:v>5328.3624906250043</c:v>
                </c:pt>
                <c:pt idx="72">
                  <c:v>6801.6280294784228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Лист1!$CZ$60</c:f>
              <c:strCache>
                <c:ptCount val="1"/>
                <c:pt idx="0">
                  <c:v>ax^8+bx^7+cx^6+dx^5+ex^4+fx^3+gx^2+hx+i</c:v>
                </c:pt>
              </c:strCache>
            </c:strRef>
          </c:tx>
          <c:spPr>
            <a:ln w="12700" cap="rnd">
              <a:solidFill>
                <a:schemeClr val="accent6"/>
              </a:solidFill>
            </a:ln>
            <a:effectLst/>
          </c:spPr>
          <c:marker>
            <c:symbol val="none"/>
          </c:marker>
          <c:dPt>
            <c:idx val="26"/>
            <c:marker>
              <c:symbol val="circle"/>
              <c:size val="3"/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</c:marker>
            <c:bubble3D val="0"/>
          </c:dPt>
          <c:dLbls>
            <c:dLbl>
              <c:idx val="26"/>
              <c:layout>
                <c:manualLayout>
                  <c:x val="0.12027334420485555"/>
                  <c:y val="2.9319371727748671E-2"/>
                </c:manualLayout>
              </c:layout>
              <c:tx>
                <c:rich>
                  <a:bodyPr rot="0" spcFirstLastPara="1" vertOverflow="clip" horzOverflow="clip" vert="horz" wrap="non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15000"/>
                            <a:lumOff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662E4E6-54B5-4971-90E0-CF22FB5A47E2}" type="SERIESNAME">
                      <a:rPr lang="en-US"/>
                      <a:pPr>
                        <a:defRPr/>
                      </a:pPr>
                      <a:t>[ИМЯ РЯДА]</a:t>
                    </a:fld>
                    <a:r>
                      <a:rPr lang="en-US" baseline="0"/>
                      <a:t>;</a:t>
                    </a:r>
                    <a:br>
                      <a:rPr lang="en-US" baseline="0"/>
                    </a:br>
                    <a:r>
                      <a:rPr lang="en-US" baseline="0"/>
                      <a:t> </a:t>
                    </a:r>
                    <a:fld id="{30DED4D9-FA5E-4EF5-B727-002E95D99BD6}" type="XVALUE">
                      <a:rPr lang="en-US" baseline="0"/>
                      <a:pPr>
                        <a:defRPr/>
                      </a:pPr>
                      <a:t>[ЗНАЧЕНИЕ X]</a:t>
                    </a:fld>
                    <a:r>
                      <a:rPr lang="en-US" baseline="0"/>
                      <a:t>; </a:t>
                    </a:r>
                    <a:fld id="{28BC9A00-6BD6-4443-BE19-B97DD29435C1}" type="YVALUE">
                      <a:rPr lang="en-US" baseline="0"/>
                      <a:pPr>
                        <a:defRPr/>
                      </a:pPr>
                      <a:t>[ЗНАЧЕНИЕ Y]</a:t>
                    </a:fld>
                    <a:endParaRPr lang="en-US" baseline="0"/>
                  </a:p>
                </c:rich>
              </c:tx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Лист1!$CS$61:$CS$133</c:f>
              <c:numCache>
                <c:formatCode>0.00</c:formatCode>
                <c:ptCount val="73"/>
                <c:pt idx="0">
                  <c:v>-260</c:v>
                </c:pt>
                <c:pt idx="1">
                  <c:v>-250</c:v>
                </c:pt>
                <c:pt idx="2">
                  <c:v>-240</c:v>
                </c:pt>
                <c:pt idx="3">
                  <c:v>-230</c:v>
                </c:pt>
                <c:pt idx="4">
                  <c:v>-220</c:v>
                </c:pt>
                <c:pt idx="5">
                  <c:v>-210</c:v>
                </c:pt>
                <c:pt idx="6">
                  <c:v>-200</c:v>
                </c:pt>
                <c:pt idx="7">
                  <c:v>-190</c:v>
                </c:pt>
                <c:pt idx="8">
                  <c:v>-180</c:v>
                </c:pt>
                <c:pt idx="9">
                  <c:v>-170</c:v>
                </c:pt>
                <c:pt idx="10">
                  <c:v>-160</c:v>
                </c:pt>
                <c:pt idx="11">
                  <c:v>-150</c:v>
                </c:pt>
                <c:pt idx="12">
                  <c:v>-140</c:v>
                </c:pt>
                <c:pt idx="13">
                  <c:v>-130</c:v>
                </c:pt>
                <c:pt idx="14">
                  <c:v>-120</c:v>
                </c:pt>
                <c:pt idx="15">
                  <c:v>-110</c:v>
                </c:pt>
                <c:pt idx="16">
                  <c:v>-100</c:v>
                </c:pt>
                <c:pt idx="17">
                  <c:v>-90</c:v>
                </c:pt>
                <c:pt idx="18">
                  <c:v>-80</c:v>
                </c:pt>
                <c:pt idx="19">
                  <c:v>-70</c:v>
                </c:pt>
                <c:pt idx="20">
                  <c:v>-60</c:v>
                </c:pt>
                <c:pt idx="21">
                  <c:v>-50</c:v>
                </c:pt>
                <c:pt idx="22">
                  <c:v>-40</c:v>
                </c:pt>
                <c:pt idx="23">
                  <c:v>-30</c:v>
                </c:pt>
                <c:pt idx="24">
                  <c:v>-20</c:v>
                </c:pt>
                <c:pt idx="25">
                  <c:v>-10</c:v>
                </c:pt>
                <c:pt idx="26">
                  <c:v>0</c:v>
                </c:pt>
                <c:pt idx="27">
                  <c:v>10</c:v>
                </c:pt>
                <c:pt idx="28">
                  <c:v>20</c:v>
                </c:pt>
                <c:pt idx="29">
                  <c:v>30</c:v>
                </c:pt>
                <c:pt idx="30">
                  <c:v>40</c:v>
                </c:pt>
                <c:pt idx="31">
                  <c:v>50</c:v>
                </c:pt>
                <c:pt idx="32">
                  <c:v>60</c:v>
                </c:pt>
                <c:pt idx="33">
                  <c:v>70</c:v>
                </c:pt>
                <c:pt idx="34">
                  <c:v>80</c:v>
                </c:pt>
                <c:pt idx="35">
                  <c:v>90</c:v>
                </c:pt>
                <c:pt idx="36">
                  <c:v>100</c:v>
                </c:pt>
                <c:pt idx="37">
                  <c:v>110</c:v>
                </c:pt>
                <c:pt idx="38">
                  <c:v>120</c:v>
                </c:pt>
                <c:pt idx="39">
                  <c:v>130</c:v>
                </c:pt>
                <c:pt idx="40">
                  <c:v>140</c:v>
                </c:pt>
                <c:pt idx="41">
                  <c:v>150</c:v>
                </c:pt>
                <c:pt idx="42">
                  <c:v>160</c:v>
                </c:pt>
                <c:pt idx="43">
                  <c:v>170</c:v>
                </c:pt>
                <c:pt idx="44">
                  <c:v>180</c:v>
                </c:pt>
                <c:pt idx="45">
                  <c:v>190</c:v>
                </c:pt>
                <c:pt idx="46">
                  <c:v>200</c:v>
                </c:pt>
                <c:pt idx="47">
                  <c:v>210</c:v>
                </c:pt>
                <c:pt idx="48">
                  <c:v>220</c:v>
                </c:pt>
                <c:pt idx="49">
                  <c:v>230</c:v>
                </c:pt>
                <c:pt idx="50">
                  <c:v>240</c:v>
                </c:pt>
                <c:pt idx="51">
                  <c:v>250</c:v>
                </c:pt>
                <c:pt idx="52">
                  <c:v>260</c:v>
                </c:pt>
                <c:pt idx="53">
                  <c:v>270</c:v>
                </c:pt>
                <c:pt idx="54">
                  <c:v>280</c:v>
                </c:pt>
                <c:pt idx="55">
                  <c:v>290</c:v>
                </c:pt>
                <c:pt idx="56">
                  <c:v>300</c:v>
                </c:pt>
                <c:pt idx="57">
                  <c:v>310</c:v>
                </c:pt>
                <c:pt idx="58">
                  <c:v>320</c:v>
                </c:pt>
                <c:pt idx="59">
                  <c:v>330</c:v>
                </c:pt>
                <c:pt idx="60">
                  <c:v>340</c:v>
                </c:pt>
                <c:pt idx="61">
                  <c:v>350</c:v>
                </c:pt>
                <c:pt idx="62">
                  <c:v>360</c:v>
                </c:pt>
                <c:pt idx="63">
                  <c:v>370</c:v>
                </c:pt>
                <c:pt idx="64">
                  <c:v>380</c:v>
                </c:pt>
                <c:pt idx="65">
                  <c:v>390</c:v>
                </c:pt>
                <c:pt idx="66">
                  <c:v>400</c:v>
                </c:pt>
                <c:pt idx="67">
                  <c:v>410</c:v>
                </c:pt>
                <c:pt idx="68">
                  <c:v>420</c:v>
                </c:pt>
                <c:pt idx="69">
                  <c:v>430</c:v>
                </c:pt>
                <c:pt idx="70">
                  <c:v>440</c:v>
                </c:pt>
                <c:pt idx="71">
                  <c:v>450</c:v>
                </c:pt>
                <c:pt idx="72">
                  <c:v>460</c:v>
                </c:pt>
              </c:numCache>
            </c:numRef>
          </c:xVal>
          <c:yVal>
            <c:numRef>
              <c:f>Лист1!$CZ$61:$CZ$133</c:f>
              <c:numCache>
                <c:formatCode>General</c:formatCode>
                <c:ptCount val="73"/>
                <c:pt idx="0">
                  <c:v>279302.25506059045</c:v>
                </c:pt>
                <c:pt idx="1">
                  <c:v>235732.73990039062</c:v>
                </c:pt>
                <c:pt idx="2">
                  <c:v>198225.2238025821</c:v>
                </c:pt>
                <c:pt idx="3">
                  <c:v>166039.29452584841</c:v>
                </c:pt>
                <c:pt idx="4">
                  <c:v>138512.14322512268</c:v>
                </c:pt>
                <c:pt idx="5">
                  <c:v>115051.82424408439</c:v>
                </c:pt>
                <c:pt idx="6">
                  <c:v>95130.972440000012</c:v>
                </c:pt>
                <c:pt idx="7">
                  <c:v>78280.956350802953</c:v>
                </c:pt>
                <c:pt idx="8">
                  <c:v>64086.446054735708</c:v>
                </c:pt>
                <c:pt idx="9">
                  <c:v>52180.37511329924</c:v>
                </c:pt>
                <c:pt idx="10">
                  <c:v>42239.276528682094</c:v>
                </c:pt>
                <c:pt idx="11">
                  <c:v>33978.973187265627</c:v>
                </c:pt>
                <c:pt idx="12">
                  <c:v>27150.603801227113</c:v>
                </c:pt>
                <c:pt idx="13">
                  <c:v>21536.965900687512</c:v>
                </c:pt>
                <c:pt idx="14">
                  <c:v>16949.157969276006</c:v>
                </c:pt>
                <c:pt idx="15">
                  <c:v>13223.503356408177</c:v>
                </c:pt>
                <c:pt idx="16">
                  <c:v>10218.73914</c:v>
                </c:pt>
                <c:pt idx="17">
                  <c:v>7813.4536537648719</c:v>
                </c:pt>
                <c:pt idx="18">
                  <c:v>5903.7569336658944</c:v>
                </c:pt>
                <c:pt idx="19">
                  <c:v>4401.1688785208626</c:v>
                </c:pt>
                <c:pt idx="20">
                  <c:v>3230.7104601823744</c:v>
                </c:pt>
                <c:pt idx="21">
                  <c:v>2329.1838591406254</c:v>
                </c:pt>
                <c:pt idx="22">
                  <c:v>1643.6279418215427</c:v>
                </c:pt>
                <c:pt idx="23">
                  <c:v>1129.9360362779676</c:v>
                </c:pt>
                <c:pt idx="24">
                  <c:v>751.62350339671048</c:v>
                </c:pt>
                <c:pt idx="25">
                  <c:v>478.73314116938349</c:v>
                </c:pt>
                <c:pt idx="26">
                  <c:v>286.86700000000002</c:v>
                </c:pt>
                <c:pt idx="27">
                  <c:v>156.3337274474234</c:v>
                </c:pt>
                <c:pt idx="28">
                  <c:v>71.401101225830459</c:v>
                </c:pt>
                <c:pt idx="29">
                  <c:v>19.643949711447455</c:v>
                </c:pt>
                <c:pt idx="30">
                  <c:v>-8.6218003710974767</c:v>
                </c:pt>
                <c:pt idx="31">
                  <c:v>-20.827668984374945</c:v>
                </c:pt>
                <c:pt idx="32">
                  <c:v>-22.571940012185511</c:v>
                </c:pt>
                <c:pt idx="33">
                  <c:v>-17.977389743416644</c:v>
                </c:pt>
                <c:pt idx="34">
                  <c:v>-9.994525232025282</c:v>
                </c:pt>
                <c:pt idx="35">
                  <c:v>-0.65689073436857315</c:v>
                </c:pt>
                <c:pt idx="36">
                  <c:v>8.7055400000000329</c:v>
                </c:pt>
                <c:pt idx="37">
                  <c:v>17.289408233015756</c:v>
                </c:pt>
                <c:pt idx="38">
                  <c:v>24.672514612326559</c:v>
                </c:pt>
                <c:pt idx="39">
                  <c:v>30.695466914192263</c:v>
                </c:pt>
                <c:pt idx="40">
                  <c:v>35.366575079270234</c:v>
                </c:pt>
                <c:pt idx="41">
                  <c:v>38.786677890624603</c:v>
                </c:pt>
                <c:pt idx="42">
                  <c:v>41.091126068328663</c:v>
                </c:pt>
                <c:pt idx="43">
                  <c:v>42.406686980161027</c:v>
                </c:pt>
                <c:pt idx="44">
                  <c:v>42.821676592997306</c:v>
                </c:pt>
                <c:pt idx="45">
                  <c:v>42.368164714523061</c:v>
                </c:pt>
                <c:pt idx="46">
                  <c:v>41.015639999998882</c:v>
                </c:pt>
                <c:pt idx="47">
                  <c:v>38.676061624044735</c:v>
                </c:pt>
                <c:pt idx="48">
                  <c:v>35.22076494218345</c:v>
                </c:pt>
                <c:pt idx="49">
                  <c:v>30.510228892299438</c:v>
                </c:pt>
                <c:pt idx="50">
                  <c:v>24.438253311080189</c:v>
                </c:pt>
                <c:pt idx="51">
                  <c:v>16.992634765621915</c:v>
                </c:pt>
                <c:pt idx="52">
                  <c:v>8.3349699254786174</c:v>
                </c:pt>
                <c:pt idx="53">
                  <c:v>-1.0972440745049425</c:v>
                </c:pt>
                <c:pt idx="54">
                  <c:v>-10.462502405019222</c:v>
                </c:pt>
                <c:pt idx="55">
                  <c:v>-18.356928146349674</c:v>
                </c:pt>
                <c:pt idx="56">
                  <c:v>-22.620860000013636</c:v>
                </c:pt>
                <c:pt idx="57">
                  <c:v>-20.105060957084788</c:v>
                </c:pt>
                <c:pt idx="58">
                  <c:v>-6.3906763477862114</c:v>
                </c:pt>
                <c:pt idx="59">
                  <c:v>24.543470728960529</c:v>
                </c:pt>
                <c:pt idx="60">
                  <c:v>80.713199021956825</c:v>
                </c:pt>
                <c:pt idx="61">
                  <c:v>172.58839664063635</c:v>
                </c:pt>
                <c:pt idx="62">
                  <c:v>313.62758974164171</c:v>
                </c:pt>
                <c:pt idx="63">
                  <c:v>520.89622608934587</c:v>
                </c:pt>
                <c:pt idx="64">
                  <c:v>815.77778761718946</c:v>
                </c:pt>
                <c:pt idx="65">
                  <c:v>1224.7873865406291</c:v>
                </c:pt>
                <c:pt idx="66">
                  <c:v>1780.4980399999622</c:v>
                </c:pt>
                <c:pt idx="67">
                  <c:v>2522.5903586321074</c:v>
                </c:pt>
                <c:pt idx="68">
                  <c:v>3499.0369248991046</c:v>
                </c:pt>
                <c:pt idx="69">
                  <c:v>4767.4331774273014</c:v>
                </c:pt>
                <c:pt idx="70">
                  <c:v>6396.4871580293402</c:v>
                </c:pt>
                <c:pt idx="71">
                  <c:v>8467.6810185156646</c:v>
                </c:pt>
                <c:pt idx="72">
                  <c:v>11077.117724819225</c:v>
                </c:pt>
              </c:numCache>
            </c:numRef>
          </c:yVal>
          <c:smooth val="1"/>
        </c:ser>
        <c:ser>
          <c:idx val="2"/>
          <c:order val="4"/>
          <c:tx>
            <c:v>data</c:v>
          </c:tx>
          <c:spPr>
            <a:ln w="9525" cap="rnd">
              <a:solidFill>
                <a:schemeClr val="accent3"/>
              </a:solidFill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601365860084091E-2"/>
                  <c:y val="9.0052356020942331E-2"/>
                </c:manualLayout>
              </c:layout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-1.0022662901080863E-16"/>
                  <c:y val="-5.0261780104712044E-2"/>
                </c:manualLayout>
              </c:layout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4"/>
              <c:layout>
                <c:manualLayout>
                  <c:x val="-7.1070612484687476E-2"/>
                  <c:y val="0.12146596858638743"/>
                </c:manualLayout>
              </c:layout>
              <c:spPr>
                <a:solidFill>
                  <a:sysClr val="windowText" lastClr="000000">
                    <a:lumMod val="65000"/>
                    <a:lumOff val="35000"/>
                  </a:sys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Лист1!$CQ$61:$CQ$75</c:f>
              <c:numCache>
                <c:formatCode>0.0000</c:formatCode>
                <c:ptCount val="15"/>
                <c:pt idx="0">
                  <c:v>77.670503834057186</c:v>
                </c:pt>
                <c:pt idx="1">
                  <c:v>88.780481148559375</c:v>
                </c:pt>
                <c:pt idx="2">
                  <c:v>99.787573599806947</c:v>
                </c:pt>
                <c:pt idx="3">
                  <c:v>111.41510895546989</c:v>
                </c:pt>
                <c:pt idx="4">
                  <c:v>124.43165171290691</c:v>
                </c:pt>
                <c:pt idx="5">
                  <c:v>139.61844161596323</c:v>
                </c:pt>
                <c:pt idx="6">
                  <c:v>157.45866657166536</c:v>
                </c:pt>
                <c:pt idx="7">
                  <c:v>177.44189641688823</c:v>
                </c:pt>
                <c:pt idx="8">
                  <c:v>197.7094718535354</c:v>
                </c:pt>
                <c:pt idx="9">
                  <c:v>216.18701649168653</c:v>
                </c:pt>
                <c:pt idx="10">
                  <c:v>232.01459248387098</c:v>
                </c:pt>
                <c:pt idx="11">
                  <c:v>245.50208166378295</c:v>
                </c:pt>
                <c:pt idx="12">
                  <c:v>257.40153207680117</c:v>
                </c:pt>
                <c:pt idx="13">
                  <c:v>268.49457606893122</c:v>
                </c:pt>
                <c:pt idx="14">
                  <c:v>279.51165244986362</c:v>
                </c:pt>
              </c:numCache>
            </c:numRef>
          </c:xVal>
          <c:yVal>
            <c:numRef>
              <c:f>Лист1!$CM$61:$CM$75</c:f>
              <c:numCache>
                <c:formatCode>0.0000</c:formatCode>
                <c:ptCount val="15"/>
                <c:pt idx="0">
                  <c:v>-12.04052079386018</c:v>
                </c:pt>
                <c:pt idx="1">
                  <c:v>-1.7973551472602267</c:v>
                </c:pt>
                <c:pt idx="2">
                  <c:v>8.4887705865922598</c:v>
                </c:pt>
                <c:pt idx="3">
                  <c:v>18.425630070383978</c:v>
                </c:pt>
                <c:pt idx="4">
                  <c:v>27.546371185477906</c:v>
                </c:pt>
                <c:pt idx="5">
                  <c:v>35.22321722919262</c:v>
                </c:pt>
                <c:pt idx="6">
                  <c:v>40.627077912090584</c:v>
                </c:pt>
                <c:pt idx="7">
                  <c:v>42.881109099167055</c:v>
                </c:pt>
                <c:pt idx="8">
                  <c:v>41.513123362477444</c:v>
                </c:pt>
                <c:pt idx="9">
                  <c:v>36.818473759550741</c:v>
                </c:pt>
                <c:pt idx="10">
                  <c:v>29.62370109403356</c:v>
                </c:pt>
                <c:pt idx="11">
                  <c:v>20.796145877260283</c:v>
                </c:pt>
                <c:pt idx="12">
                  <c:v>11.014147899531801</c:v>
                </c:pt>
                <c:pt idx="13">
                  <c:v>0.77696421533625837</c:v>
                </c:pt>
                <c:pt idx="14">
                  <c:v>-9.5127964766194051</c:v>
                </c:pt>
              </c:numCache>
            </c:numRef>
          </c:yVal>
          <c:smooth val="1"/>
        </c:ser>
        <c:ser>
          <c:idx val="4"/>
          <c:order val="5"/>
          <c:tx>
            <c:v>0</c:v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658816"/>
        <c:axId val="637659992"/>
      </c:scatterChart>
      <c:valAx>
        <c:axId val="637658816"/>
        <c:scaling>
          <c:orientation val="minMax"/>
          <c:max val="460"/>
          <c:min val="-26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7659992"/>
        <c:crossesAt val="0"/>
        <c:crossBetween val="midCat"/>
      </c:valAx>
      <c:valAx>
        <c:axId val="637659992"/>
        <c:scaling>
          <c:orientation val="minMax"/>
          <c:max val="360"/>
          <c:min val="-36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7658816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6298556430446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4233814523184588E-2"/>
          <c:y val="8.3750000000000005E-2"/>
          <c:w val="0.847759186351706"/>
          <c:h val="0.77736111111111106"/>
        </c:manualLayout>
      </c:layout>
      <c:scatterChart>
        <c:scatterStyle val="smoothMarker"/>
        <c:varyColors val="0"/>
        <c:ser>
          <c:idx val="1"/>
          <c:order val="0"/>
          <c:tx>
            <c:v>Высота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Лист1!$CQ$61:$CQ$75</c:f>
              <c:numCache>
                <c:formatCode>0.0000</c:formatCode>
                <c:ptCount val="15"/>
                <c:pt idx="0">
                  <c:v>77.670503834057186</c:v>
                </c:pt>
                <c:pt idx="1">
                  <c:v>88.780481148559375</c:v>
                </c:pt>
                <c:pt idx="2">
                  <c:v>99.787573599806947</c:v>
                </c:pt>
                <c:pt idx="3">
                  <c:v>111.41510895546989</c:v>
                </c:pt>
                <c:pt idx="4">
                  <c:v>124.43165171290691</c:v>
                </c:pt>
                <c:pt idx="5">
                  <c:v>139.61844161596323</c:v>
                </c:pt>
                <c:pt idx="6">
                  <c:v>157.45866657166536</c:v>
                </c:pt>
                <c:pt idx="7">
                  <c:v>177.44189641688823</c:v>
                </c:pt>
                <c:pt idx="8">
                  <c:v>197.7094718535354</c:v>
                </c:pt>
                <c:pt idx="9">
                  <c:v>216.18701649168653</c:v>
                </c:pt>
                <c:pt idx="10">
                  <c:v>232.01459248387098</c:v>
                </c:pt>
                <c:pt idx="11">
                  <c:v>245.50208166378295</c:v>
                </c:pt>
                <c:pt idx="12">
                  <c:v>257.40153207680117</c:v>
                </c:pt>
                <c:pt idx="13">
                  <c:v>268.49457606893122</c:v>
                </c:pt>
                <c:pt idx="14">
                  <c:v>279.51165244986362</c:v>
                </c:pt>
              </c:numCache>
            </c:numRef>
          </c:xVal>
          <c:yVal>
            <c:numRef>
              <c:f>Лист1!$CM$61:$CM$75</c:f>
              <c:numCache>
                <c:formatCode>0.0000</c:formatCode>
                <c:ptCount val="15"/>
                <c:pt idx="0">
                  <c:v>-12.04052079386018</c:v>
                </c:pt>
                <c:pt idx="1">
                  <c:v>-1.7973551472602267</c:v>
                </c:pt>
                <c:pt idx="2">
                  <c:v>8.4887705865922598</c:v>
                </c:pt>
                <c:pt idx="3">
                  <c:v>18.425630070383978</c:v>
                </c:pt>
                <c:pt idx="4">
                  <c:v>27.546371185477906</c:v>
                </c:pt>
                <c:pt idx="5">
                  <c:v>35.22321722919262</c:v>
                </c:pt>
                <c:pt idx="6">
                  <c:v>40.627077912090584</c:v>
                </c:pt>
                <c:pt idx="7">
                  <c:v>42.881109099167055</c:v>
                </c:pt>
                <c:pt idx="8">
                  <c:v>41.513123362477444</c:v>
                </c:pt>
                <c:pt idx="9">
                  <c:v>36.818473759550741</c:v>
                </c:pt>
                <c:pt idx="10">
                  <c:v>29.62370109403356</c:v>
                </c:pt>
                <c:pt idx="11">
                  <c:v>20.796145877260283</c:v>
                </c:pt>
                <c:pt idx="12">
                  <c:v>11.014147899531801</c:v>
                </c:pt>
                <c:pt idx="13">
                  <c:v>0.77696421533625837</c:v>
                </c:pt>
                <c:pt idx="14">
                  <c:v>-9.5127964766194051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A90-4DB7-BE3E-EADB8000C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95720"/>
        <c:axId val="496435000"/>
      </c:scatterChart>
      <c:valAx>
        <c:axId val="241195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6435000"/>
        <c:crosses val="autoZero"/>
        <c:crossBetween val="midCat"/>
      </c:valAx>
      <c:valAx>
        <c:axId val="49643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1195720"/>
        <c:crossesAt val="60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1"/>
  <sheetViews>
    <sheetView tabSelected="1"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364381</xdr:colOff>
      <xdr:row>59</xdr:row>
      <xdr:rowOff>44823</xdr:rowOff>
    </xdr:from>
    <xdr:to>
      <xdr:col>88</xdr:col>
      <xdr:colOff>209982</xdr:colOff>
      <xdr:row>73</xdr:row>
      <xdr:rowOff>121023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P225"/>
  <sheetViews>
    <sheetView topLeftCell="CM55" zoomScaleNormal="100" workbookViewId="0">
      <selection activeCell="CY61" sqref="CY61"/>
    </sheetView>
  </sheetViews>
  <sheetFormatPr defaultRowHeight="15" customHeight="1" x14ac:dyDescent="0.25"/>
  <cols>
    <col min="1" max="1" width="6.42578125" style="1" customWidth="1"/>
    <col min="2" max="2" width="6.28515625" style="1" customWidth="1"/>
    <col min="3" max="3" width="6.140625" style="1" customWidth="1"/>
    <col min="4" max="4" width="6.42578125" style="1" customWidth="1"/>
    <col min="5" max="5" width="7.140625" style="1" customWidth="1"/>
    <col min="6" max="6" width="13.42578125" style="1" bestFit="1" customWidth="1"/>
    <col min="7" max="7" width="9.140625" style="1"/>
    <col min="8" max="8" width="6.7109375" style="1" customWidth="1"/>
    <col min="9" max="9" width="6.28515625" style="1" customWidth="1"/>
    <col min="10" max="10" width="5.42578125" style="1" customWidth="1"/>
    <col min="11" max="11" width="11.7109375" style="1" customWidth="1"/>
    <col min="12" max="12" width="10.140625" style="1" customWidth="1"/>
    <col min="13" max="13" width="9.140625" style="1" customWidth="1"/>
    <col min="14" max="14" width="11.28515625" style="1" customWidth="1"/>
    <col min="15" max="15" width="11.42578125" style="1" bestFit="1" customWidth="1"/>
    <col min="16" max="16" width="9.140625" style="1"/>
    <col min="17" max="17" width="13.28515625" style="1" customWidth="1"/>
    <col min="18" max="18" width="13.5703125" style="1" customWidth="1"/>
    <col min="19" max="19" width="11.7109375" style="1" customWidth="1"/>
    <col min="20" max="20" width="10.5703125" style="1" bestFit="1" customWidth="1"/>
    <col min="21" max="28" width="10.5703125" style="1" customWidth="1"/>
    <col min="29" max="29" width="10.5703125" style="3" customWidth="1"/>
    <col min="30" max="30" width="6.42578125" style="1" customWidth="1"/>
    <col min="31" max="31" width="6.140625" style="1" customWidth="1"/>
    <col min="32" max="32" width="6.42578125" style="1" customWidth="1"/>
    <col min="33" max="33" width="7.140625" style="1" customWidth="1"/>
    <col min="34" max="34" width="9.140625" style="1"/>
    <col min="35" max="35" width="10.7109375" style="1" customWidth="1"/>
    <col min="36" max="39" width="9.140625" style="1"/>
    <col min="40" max="40" width="14.140625" style="1" customWidth="1"/>
    <col min="41" max="41" width="12.7109375" style="1" bestFit="1" customWidth="1"/>
    <col min="42" max="42" width="11.85546875" style="1" customWidth="1"/>
    <col min="43" max="45" width="9.140625" style="1"/>
    <col min="46" max="46" width="10.28515625" style="1" bestFit="1" customWidth="1"/>
    <col min="47" max="49" width="9.140625" style="1"/>
    <col min="50" max="50" width="8.5703125" style="1" customWidth="1"/>
    <col min="51" max="51" width="13.42578125" style="1" customWidth="1"/>
    <col min="52" max="52" width="11.140625" style="1" customWidth="1"/>
    <col min="53" max="53" width="10.85546875" style="1" customWidth="1"/>
    <col min="54" max="55" width="11.42578125" style="1" customWidth="1"/>
    <col min="56" max="56" width="12.140625" style="1" bestFit="1" customWidth="1"/>
    <col min="57" max="57" width="9.140625" style="1"/>
    <col min="58" max="58" width="10.5703125" style="1" bestFit="1" customWidth="1"/>
    <col min="59" max="59" width="9.140625" style="1"/>
    <col min="60" max="60" width="7.5703125" style="1" customWidth="1"/>
    <col min="61" max="61" width="13" style="1" customWidth="1"/>
    <col min="62" max="62" width="15.28515625" style="1" customWidth="1"/>
    <col min="63" max="74" width="9.140625" style="1"/>
    <col min="75" max="75" width="10.85546875" style="1" customWidth="1"/>
    <col min="76" max="76" width="7" style="1" customWidth="1"/>
    <col min="77" max="77" width="11.28515625" style="1" customWidth="1"/>
    <col min="78" max="78" width="9.7109375" style="1" customWidth="1"/>
    <col min="79" max="79" width="11" style="1" customWidth="1"/>
    <col min="80" max="80" width="6" style="1" customWidth="1"/>
    <col min="81" max="81" width="9" style="1" customWidth="1"/>
    <col min="82" max="82" width="10.42578125" style="1" customWidth="1"/>
    <col min="83" max="83" width="8.42578125" style="1" customWidth="1"/>
    <col min="84" max="84" width="8.140625" style="1" customWidth="1"/>
    <col min="85" max="85" width="7.5703125" style="10" customWidth="1"/>
    <col min="86" max="86" width="7.85546875" style="10" customWidth="1"/>
    <col min="87" max="87" width="9" style="10" customWidth="1"/>
    <col min="88" max="88" width="10.140625" style="10" customWidth="1"/>
    <col min="89" max="89" width="8.5703125" style="10" customWidth="1"/>
    <col min="90" max="90" width="8.140625" style="10" customWidth="1"/>
    <col min="91" max="91" width="10.5703125" style="10" customWidth="1"/>
    <col min="92" max="92" width="10.85546875" style="10" customWidth="1"/>
    <col min="93" max="97" width="9.5703125" style="10" customWidth="1"/>
    <col min="98" max="100" width="15.7109375" style="10" customWidth="1"/>
    <col min="101" max="102" width="15.7109375" style="1" customWidth="1"/>
    <col min="103" max="104" width="20" style="1" customWidth="1"/>
    <col min="105" max="105" width="11.28515625" style="1" bestFit="1" customWidth="1"/>
    <col min="106" max="107" width="9.42578125" style="1" bestFit="1" customWidth="1"/>
    <col min="108" max="108" width="9.140625" style="1"/>
    <col min="109" max="109" width="12.7109375" style="1" customWidth="1"/>
    <col min="110" max="110" width="11.5703125" style="1" customWidth="1"/>
    <col min="111" max="111" width="10.85546875" style="1" customWidth="1"/>
    <col min="112" max="112" width="9.140625" style="1"/>
    <col min="113" max="113" width="16.85546875" style="1" customWidth="1"/>
    <col min="114" max="114" width="16.7109375" style="1" customWidth="1"/>
    <col min="115" max="115" width="17.7109375" style="1" customWidth="1"/>
    <col min="116" max="16384" width="9.140625" style="1"/>
  </cols>
  <sheetData>
    <row r="1" spans="2:102" s="39" customFormat="1" ht="15" customHeight="1" x14ac:dyDescent="0.25"/>
    <row r="2" spans="2:102" s="39" customFormat="1" ht="15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02" s="39" customFormat="1" ht="15" customHeight="1" x14ac:dyDescent="0.25">
      <c r="AC3" s="42"/>
      <c r="AD3" s="42"/>
      <c r="AE3" s="42"/>
      <c r="AF3" s="42"/>
      <c r="AG3" s="42"/>
      <c r="AH3" s="42"/>
      <c r="AJ3" s="26"/>
      <c r="AX3" s="42"/>
      <c r="AY3" s="42"/>
      <c r="AZ3" s="42"/>
      <c r="BA3" s="42"/>
      <c r="BB3" s="42"/>
      <c r="BC3" s="42"/>
      <c r="BD3" s="42"/>
      <c r="BE3" s="42"/>
      <c r="BF3" s="42"/>
      <c r="BN3" s="26"/>
      <c r="CG3" s="42"/>
      <c r="CH3" s="42"/>
    </row>
    <row r="4" spans="2:102" s="39" customFormat="1" ht="15" customHeight="1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2"/>
      <c r="AY4" s="42"/>
      <c r="BA4" s="42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11"/>
    </row>
    <row r="5" spans="2:102" s="39" customFormat="1" ht="15" customHeight="1" x14ac:dyDescent="0.25">
      <c r="B5" s="45"/>
      <c r="C5" s="45"/>
      <c r="D5" s="45"/>
      <c r="H5" s="45"/>
      <c r="I5" s="45"/>
      <c r="J5" s="45"/>
      <c r="K5" s="45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AC5" s="45"/>
      <c r="AD5" s="45"/>
      <c r="AE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2"/>
      <c r="AY5" s="42"/>
      <c r="BA5" s="42"/>
      <c r="BB5" s="45"/>
      <c r="BC5" s="45"/>
      <c r="BG5" s="45"/>
      <c r="BH5" s="45"/>
      <c r="BI5" s="45"/>
      <c r="BJ5" s="45"/>
      <c r="BK5" s="45"/>
      <c r="BL5" s="45"/>
      <c r="BM5" s="45"/>
      <c r="BN5" s="45"/>
      <c r="BO5" s="45"/>
      <c r="BP5" s="11"/>
      <c r="BQ5" s="11"/>
      <c r="BR5" s="11"/>
      <c r="BS5" s="11"/>
      <c r="BT5" s="11"/>
      <c r="BU5" s="11"/>
      <c r="BV5" s="45"/>
      <c r="BW5" s="45"/>
      <c r="BX5" s="45"/>
      <c r="BY5" s="45"/>
      <c r="BZ5" s="45"/>
      <c r="CD5" s="45"/>
      <c r="CE5" s="45"/>
      <c r="CI5" s="45"/>
      <c r="CJ5" s="45"/>
      <c r="CK5" s="45"/>
      <c r="CL5" s="45"/>
      <c r="CM5" s="45"/>
      <c r="CN5" s="45"/>
      <c r="CO5" s="45"/>
      <c r="CP5" s="45"/>
      <c r="CQ5" s="45"/>
      <c r="CR5" s="11"/>
      <c r="CS5" s="11"/>
      <c r="CT5" s="11"/>
      <c r="CU5" s="11"/>
      <c r="CV5" s="11"/>
      <c r="CW5" s="11"/>
    </row>
    <row r="6" spans="2:102" s="39" customFormat="1" ht="15" customHeight="1" x14ac:dyDescent="0.25">
      <c r="B6" s="45"/>
      <c r="C6" s="45"/>
      <c r="D6" s="45"/>
      <c r="H6" s="11"/>
      <c r="I6" s="45"/>
      <c r="J6" s="45"/>
      <c r="K6" s="11"/>
      <c r="L6" s="11"/>
      <c r="P6" s="11"/>
      <c r="Q6" s="11"/>
      <c r="R6" s="11"/>
      <c r="S6" s="11"/>
      <c r="T6" s="11"/>
      <c r="Z6" s="42"/>
      <c r="AA6" s="42"/>
      <c r="AB6" s="42"/>
      <c r="AC6" s="11"/>
      <c r="AD6" s="11"/>
      <c r="AE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45"/>
      <c r="BC6" s="45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45"/>
      <c r="BQ6" s="45"/>
      <c r="BR6" s="45"/>
      <c r="BS6" s="45"/>
      <c r="BT6" s="45"/>
      <c r="BU6" s="45"/>
      <c r="BV6" s="11"/>
      <c r="BW6" s="45"/>
      <c r="BX6" s="45"/>
      <c r="BY6" s="11"/>
      <c r="BZ6" s="11"/>
      <c r="CA6" s="45"/>
      <c r="CB6" s="45"/>
      <c r="CC6" s="45"/>
      <c r="CD6" s="11"/>
      <c r="CE6" s="11"/>
      <c r="CF6" s="45"/>
      <c r="CG6" s="45"/>
      <c r="CH6" s="45"/>
      <c r="CI6" s="11"/>
      <c r="CJ6" s="11"/>
      <c r="CK6" s="11"/>
      <c r="CL6" s="11"/>
      <c r="CM6" s="11"/>
      <c r="CN6" s="11"/>
      <c r="CO6" s="11"/>
      <c r="CP6" s="11"/>
      <c r="CQ6" s="11"/>
      <c r="CR6" s="45"/>
      <c r="CS6" s="45"/>
      <c r="CT6" s="45"/>
      <c r="CU6" s="45"/>
      <c r="CV6" s="45"/>
      <c r="CW6" s="45"/>
      <c r="CX6" s="11"/>
    </row>
    <row r="7" spans="2:102" s="39" customFormat="1" ht="15" customHeight="1" x14ac:dyDescent="0.2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6"/>
      <c r="Q7" s="46"/>
      <c r="R7" s="46"/>
      <c r="S7" s="46"/>
      <c r="T7" s="46"/>
      <c r="U7" s="47"/>
      <c r="V7" s="47"/>
      <c r="W7" s="47"/>
      <c r="X7" s="47"/>
      <c r="Y7" s="47"/>
      <c r="Z7" s="47"/>
      <c r="AA7" s="47"/>
      <c r="AB7" s="47"/>
      <c r="AC7" s="42"/>
      <c r="AD7" s="42"/>
      <c r="AE7" s="42"/>
      <c r="AF7" s="42"/>
      <c r="AG7" s="42"/>
      <c r="AH7" s="42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11"/>
    </row>
    <row r="8" spans="2:102" s="39" customFormat="1" ht="15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</row>
    <row r="9" spans="2:102" s="39" customFormat="1" ht="15" customHeight="1" x14ac:dyDescent="0.25">
      <c r="H9" s="27"/>
      <c r="K9" s="27"/>
      <c r="O9" s="27"/>
      <c r="P9" s="27"/>
      <c r="Q9" s="30"/>
      <c r="T9" s="30"/>
      <c r="U9" s="30"/>
      <c r="V9" s="30"/>
      <c r="W9" s="30"/>
      <c r="X9" s="30"/>
      <c r="Y9" s="30"/>
      <c r="Z9" s="30"/>
      <c r="AA9" s="30"/>
      <c r="AB9" s="30"/>
      <c r="AZ9" s="30"/>
      <c r="BA9" s="27"/>
      <c r="BS9" s="27"/>
      <c r="BT9" s="27"/>
      <c r="CA9" s="40"/>
      <c r="CB9" s="40"/>
      <c r="CC9" s="27"/>
      <c r="CD9" s="30"/>
      <c r="CE9" s="30"/>
      <c r="CP9" s="32"/>
    </row>
    <row r="10" spans="2:102" s="39" customFormat="1" ht="15" customHeight="1" x14ac:dyDescent="0.25">
      <c r="B10" s="40"/>
      <c r="H10" s="27"/>
      <c r="K10" s="27"/>
      <c r="O10" s="27"/>
      <c r="P10" s="27"/>
      <c r="Q10" s="34"/>
      <c r="R10" s="35"/>
      <c r="S10" s="34"/>
      <c r="T10" s="31"/>
      <c r="U10" s="31"/>
      <c r="V10" s="31"/>
      <c r="W10" s="31"/>
      <c r="X10" s="31"/>
      <c r="Y10" s="31"/>
      <c r="Z10" s="31"/>
      <c r="AA10" s="31"/>
      <c r="AB10" s="31"/>
      <c r="AC10" s="40"/>
      <c r="AZ10" s="30"/>
      <c r="BA10" s="27"/>
      <c r="BS10" s="27"/>
      <c r="BT10" s="27"/>
      <c r="CA10" s="40"/>
      <c r="CB10" s="40"/>
      <c r="CC10" s="27"/>
      <c r="CD10" s="30"/>
      <c r="CE10" s="30"/>
      <c r="CP10" s="32"/>
    </row>
    <row r="11" spans="2:102" s="39" customFormat="1" ht="15" customHeight="1" x14ac:dyDescent="0.25">
      <c r="B11" s="40"/>
      <c r="H11" s="27"/>
      <c r="K11" s="27"/>
      <c r="O11" s="27"/>
      <c r="P11" s="27"/>
      <c r="Q11" s="34"/>
      <c r="R11" s="35"/>
      <c r="S11" s="34"/>
      <c r="T11" s="30"/>
      <c r="U11" s="43"/>
      <c r="V11" s="31"/>
      <c r="W11" s="31"/>
      <c r="X11" s="31"/>
      <c r="Y11" s="31"/>
      <c r="Z11" s="30"/>
      <c r="AA11" s="30"/>
      <c r="AB11" s="30"/>
      <c r="AC11" s="40"/>
      <c r="AZ11" s="30"/>
      <c r="BA11" s="27"/>
      <c r="BS11" s="27"/>
      <c r="BT11" s="27"/>
      <c r="CA11" s="40"/>
      <c r="CB11" s="40"/>
      <c r="CC11" s="27"/>
      <c r="CD11" s="30"/>
      <c r="CE11" s="30"/>
      <c r="CP11" s="32"/>
    </row>
    <row r="12" spans="2:102" s="39" customFormat="1" ht="15" customHeight="1" x14ac:dyDescent="0.25">
      <c r="B12" s="40"/>
      <c r="H12" s="27"/>
      <c r="K12" s="27"/>
      <c r="O12" s="27"/>
      <c r="P12" s="27"/>
      <c r="Q12" s="34"/>
      <c r="R12" s="35"/>
      <c r="S12" s="34"/>
      <c r="T12" s="30"/>
      <c r="U12" s="30"/>
      <c r="V12" s="30"/>
      <c r="W12" s="30"/>
      <c r="X12" s="30"/>
      <c r="Y12" s="26"/>
      <c r="Z12" s="30"/>
      <c r="AA12" s="30"/>
      <c r="AB12" s="30"/>
      <c r="AC12" s="40"/>
      <c r="AI12" s="26"/>
      <c r="AO12" s="20"/>
      <c r="AQ12" s="44"/>
      <c r="AY12" s="30"/>
      <c r="AZ12" s="30"/>
      <c r="BA12" s="30"/>
      <c r="BB12" s="30"/>
      <c r="BC12" s="30"/>
      <c r="BD12" s="40"/>
      <c r="BE12" s="40"/>
      <c r="BF12" s="27"/>
      <c r="BG12" s="26"/>
      <c r="BN12" s="26"/>
      <c r="BP12" s="40"/>
      <c r="BQ12" s="40"/>
      <c r="BR12" s="27"/>
      <c r="BS12" s="27"/>
      <c r="BT12" s="27"/>
      <c r="BU12" s="27"/>
      <c r="BV12" s="30"/>
      <c r="BW12" s="41"/>
      <c r="BX12" s="30"/>
      <c r="BY12" s="31"/>
      <c r="BZ12" s="31"/>
      <c r="CA12" s="41"/>
      <c r="CB12" s="41"/>
      <c r="CC12" s="33"/>
      <c r="CD12" s="31"/>
      <c r="CE12" s="31"/>
      <c r="CF12" s="40"/>
      <c r="CG12" s="40"/>
      <c r="CH12" s="27"/>
      <c r="CM12" s="30"/>
      <c r="CP12" s="32"/>
      <c r="CR12" s="27"/>
      <c r="CS12" s="27"/>
      <c r="CT12" s="27"/>
      <c r="CU12" s="27"/>
      <c r="CV12" s="27"/>
      <c r="CW12" s="27"/>
    </row>
    <row r="13" spans="2:102" s="39" customFormat="1" ht="15" customHeight="1" x14ac:dyDescent="0.25">
      <c r="B13" s="40"/>
      <c r="H13" s="27"/>
      <c r="K13" s="27"/>
      <c r="O13" s="27"/>
      <c r="P13" s="27"/>
      <c r="Q13" s="34"/>
      <c r="R13" s="35"/>
      <c r="S13" s="34"/>
      <c r="T13" s="31"/>
      <c r="U13" s="36"/>
      <c r="V13" s="30"/>
      <c r="W13" s="30"/>
      <c r="X13" s="30"/>
      <c r="Y13" s="26"/>
      <c r="Z13" s="31"/>
      <c r="AA13" s="31"/>
      <c r="AB13" s="31"/>
      <c r="AC13" s="40"/>
      <c r="AI13" s="26"/>
      <c r="AO13" s="32"/>
      <c r="AZ13" s="30"/>
      <c r="BA13" s="30"/>
      <c r="BG13" s="26"/>
      <c r="BN13" s="26"/>
      <c r="BP13" s="40"/>
      <c r="BQ13" s="40"/>
      <c r="BR13" s="27"/>
      <c r="BS13" s="27"/>
      <c r="BT13" s="27"/>
      <c r="BU13" s="27"/>
      <c r="BV13" s="27"/>
      <c r="BW13" s="27"/>
      <c r="BX13" s="27"/>
      <c r="BY13" s="27"/>
      <c r="BZ13" s="27"/>
      <c r="CA13" s="40"/>
      <c r="CB13" s="40"/>
      <c r="CC13" s="27"/>
      <c r="CD13" s="30"/>
      <c r="CE13" s="30"/>
      <c r="CF13" s="27"/>
      <c r="CG13" s="27"/>
      <c r="CP13" s="32"/>
    </row>
    <row r="14" spans="2:102" s="39" customFormat="1" ht="15" customHeight="1" x14ac:dyDescent="0.25">
      <c r="B14" s="40"/>
      <c r="H14" s="27"/>
      <c r="K14" s="27"/>
      <c r="O14" s="27"/>
      <c r="P14" s="27"/>
      <c r="Q14" s="34"/>
      <c r="R14" s="35"/>
      <c r="S14" s="34"/>
      <c r="T14" s="31"/>
      <c r="U14" s="36"/>
      <c r="V14" s="30"/>
      <c r="W14" s="30"/>
      <c r="X14" s="30"/>
      <c r="Y14" s="26"/>
      <c r="Z14" s="31"/>
      <c r="AA14" s="31"/>
      <c r="AB14" s="31"/>
      <c r="AC14" s="40"/>
      <c r="AI14" s="26"/>
      <c r="AO14" s="30"/>
      <c r="AZ14" s="30"/>
      <c r="BA14" s="30"/>
      <c r="BG14" s="26"/>
      <c r="BN14" s="26"/>
      <c r="BP14" s="40"/>
      <c r="BQ14" s="40"/>
      <c r="BR14" s="27"/>
      <c r="BS14" s="27"/>
      <c r="BT14" s="27"/>
      <c r="BU14" s="27"/>
      <c r="CA14" s="40"/>
      <c r="CB14" s="40"/>
      <c r="CC14" s="27"/>
      <c r="CD14" s="30"/>
      <c r="CE14" s="30"/>
      <c r="CM14" s="30"/>
      <c r="CP14" s="32"/>
    </row>
    <row r="15" spans="2:102" s="39" customFormat="1" ht="15" customHeight="1" x14ac:dyDescent="0.25">
      <c r="B15" s="40"/>
      <c r="H15" s="27"/>
      <c r="K15" s="27"/>
      <c r="O15" s="27"/>
      <c r="P15" s="27"/>
      <c r="Q15" s="34"/>
      <c r="R15" s="35"/>
      <c r="S15" s="34"/>
      <c r="T15" s="31"/>
      <c r="U15" s="43"/>
      <c r="V15" s="31"/>
      <c r="W15" s="31"/>
      <c r="X15" s="31"/>
      <c r="Y15" s="31"/>
      <c r="Z15" s="31"/>
      <c r="AA15" s="31"/>
      <c r="AB15" s="31"/>
      <c r="AC15" s="40"/>
      <c r="AI15" s="26"/>
      <c r="AO15" s="20"/>
      <c r="AQ15" s="30"/>
      <c r="AY15" s="30"/>
      <c r="AZ15" s="30"/>
      <c r="BA15" s="30"/>
      <c r="BB15" s="30"/>
      <c r="BC15" s="30"/>
      <c r="BD15" s="40"/>
      <c r="BE15" s="40"/>
      <c r="BF15" s="27"/>
      <c r="BG15" s="26"/>
      <c r="BN15" s="26"/>
      <c r="BP15" s="40"/>
      <c r="BQ15" s="40"/>
      <c r="BR15" s="27"/>
      <c r="BS15" s="27"/>
      <c r="BT15" s="27"/>
      <c r="BU15" s="27"/>
      <c r="BV15" s="30"/>
      <c r="BW15" s="41"/>
      <c r="BX15" s="30"/>
      <c r="BY15" s="31"/>
      <c r="BZ15" s="31"/>
      <c r="CA15" s="41"/>
      <c r="CB15" s="41"/>
      <c r="CC15" s="33"/>
      <c r="CD15" s="31"/>
      <c r="CE15" s="31"/>
      <c r="CF15" s="40"/>
      <c r="CG15" s="40"/>
      <c r="CH15" s="27"/>
      <c r="CM15" s="30"/>
      <c r="CP15" s="32"/>
      <c r="CR15" s="27"/>
      <c r="CS15" s="27"/>
      <c r="CT15" s="27"/>
      <c r="CU15" s="27"/>
      <c r="CV15" s="27"/>
      <c r="CW15" s="27"/>
      <c r="CX15" s="27"/>
    </row>
    <row r="16" spans="2:102" s="39" customFormat="1" ht="15" customHeight="1" x14ac:dyDescent="0.25">
      <c r="B16" s="40"/>
      <c r="H16" s="27"/>
      <c r="K16" s="27"/>
      <c r="O16" s="27"/>
      <c r="P16" s="27"/>
      <c r="Q16" s="34"/>
      <c r="R16" s="35"/>
      <c r="S16" s="34"/>
      <c r="T16" s="31"/>
      <c r="U16" s="36"/>
      <c r="V16" s="30"/>
      <c r="W16" s="30"/>
      <c r="X16" s="30"/>
      <c r="Y16" s="30"/>
      <c r="Z16" s="31"/>
      <c r="AA16" s="31"/>
      <c r="AB16" s="31"/>
      <c r="AC16" s="40"/>
      <c r="AI16" s="26"/>
      <c r="AO16" s="20"/>
      <c r="AQ16" s="30"/>
      <c r="AY16" s="30"/>
      <c r="AZ16" s="30"/>
      <c r="BA16" s="30"/>
      <c r="BB16" s="30"/>
      <c r="BC16" s="30"/>
      <c r="BD16" s="40"/>
      <c r="BE16" s="40"/>
      <c r="BF16" s="27"/>
      <c r="BG16" s="26"/>
      <c r="BN16" s="26"/>
      <c r="BP16" s="40"/>
      <c r="BQ16" s="40"/>
      <c r="BR16" s="27"/>
      <c r="BS16" s="27"/>
      <c r="BT16" s="27"/>
      <c r="BU16" s="27"/>
      <c r="BV16" s="30"/>
      <c r="BW16" s="41"/>
      <c r="BX16" s="30"/>
      <c r="BY16" s="31"/>
      <c r="BZ16" s="31"/>
      <c r="CA16" s="41"/>
      <c r="CB16" s="41"/>
      <c r="CC16" s="33"/>
      <c r="CD16" s="31"/>
      <c r="CE16" s="31"/>
      <c r="CF16" s="40"/>
      <c r="CG16" s="40"/>
      <c r="CH16" s="27"/>
      <c r="CM16" s="30"/>
      <c r="CP16" s="32"/>
      <c r="CR16" s="27"/>
      <c r="CS16" s="27"/>
      <c r="CT16" s="27"/>
      <c r="CU16" s="27"/>
      <c r="CV16" s="27"/>
      <c r="CW16" s="27"/>
      <c r="CX16" s="27"/>
    </row>
    <row r="17" spans="2:102" s="39" customFormat="1" ht="15" customHeight="1" x14ac:dyDescent="0.25">
      <c r="B17" s="40"/>
      <c r="H17" s="27"/>
      <c r="K17" s="27"/>
      <c r="O17" s="27"/>
      <c r="P17" s="27"/>
      <c r="Q17" s="34"/>
      <c r="R17" s="35"/>
      <c r="S17" s="34"/>
      <c r="T17" s="30"/>
      <c r="U17" s="36"/>
      <c r="V17" s="30"/>
      <c r="W17" s="30"/>
      <c r="X17" s="30"/>
      <c r="Y17" s="30"/>
      <c r="Z17" s="30"/>
      <c r="AA17" s="30"/>
      <c r="AB17" s="30"/>
      <c r="AC17" s="40"/>
      <c r="AI17" s="26"/>
      <c r="AO17" s="20"/>
      <c r="AQ17" s="30"/>
      <c r="AY17" s="30"/>
      <c r="AZ17" s="30"/>
      <c r="BA17" s="30"/>
      <c r="BB17" s="30"/>
      <c r="BC17" s="30"/>
      <c r="BD17" s="40"/>
      <c r="BE17" s="40"/>
      <c r="BF17" s="27"/>
      <c r="BG17" s="26"/>
      <c r="BN17" s="26"/>
      <c r="BP17" s="40"/>
      <c r="BQ17" s="40"/>
      <c r="BR17" s="27"/>
      <c r="BS17" s="27"/>
      <c r="BT17" s="27"/>
      <c r="BU17" s="27"/>
      <c r="BV17" s="30"/>
      <c r="BW17" s="41"/>
      <c r="BX17" s="30"/>
      <c r="BY17" s="31"/>
      <c r="BZ17" s="31"/>
      <c r="CA17" s="41"/>
      <c r="CB17" s="41"/>
      <c r="CC17" s="33"/>
      <c r="CD17" s="31"/>
      <c r="CE17" s="31"/>
      <c r="CF17" s="40"/>
      <c r="CG17" s="40"/>
      <c r="CH17" s="27"/>
      <c r="CM17" s="30"/>
      <c r="CP17" s="32"/>
      <c r="CR17" s="27"/>
      <c r="CS17" s="27"/>
      <c r="CT17" s="27"/>
      <c r="CU17" s="27"/>
      <c r="CV17" s="27"/>
      <c r="CW17" s="27"/>
      <c r="CX17" s="27"/>
    </row>
    <row r="18" spans="2:102" s="39" customFormat="1" ht="15" customHeight="1" x14ac:dyDescent="0.25">
      <c r="B18" s="40"/>
      <c r="H18" s="27"/>
      <c r="K18" s="27"/>
      <c r="O18" s="27"/>
      <c r="P18" s="27"/>
      <c r="Q18" s="34"/>
      <c r="R18" s="35"/>
      <c r="S18" s="34"/>
      <c r="T18" s="30"/>
      <c r="U18" s="36"/>
      <c r="V18" s="30"/>
      <c r="W18" s="30"/>
      <c r="X18" s="30"/>
      <c r="Y18" s="30"/>
      <c r="Z18" s="30"/>
      <c r="AA18" s="30"/>
      <c r="AB18" s="30"/>
      <c r="AC18" s="40"/>
      <c r="AI18" s="26"/>
      <c r="AO18" s="20"/>
      <c r="AQ18" s="30"/>
      <c r="AY18" s="30"/>
      <c r="AZ18" s="30"/>
      <c r="BA18" s="30"/>
      <c r="BB18" s="30"/>
      <c r="BC18" s="30"/>
      <c r="BD18" s="40"/>
      <c r="BE18" s="40"/>
      <c r="BF18" s="27"/>
      <c r="BG18" s="26"/>
      <c r="BN18" s="26"/>
      <c r="BP18" s="40"/>
      <c r="BQ18" s="40"/>
      <c r="BR18" s="27"/>
      <c r="BS18" s="27"/>
      <c r="BT18" s="27"/>
      <c r="BU18" s="27"/>
      <c r="BV18" s="30"/>
      <c r="BW18" s="41"/>
      <c r="BX18" s="30"/>
      <c r="BY18" s="31"/>
      <c r="BZ18" s="31"/>
      <c r="CA18" s="41"/>
      <c r="CB18" s="41"/>
      <c r="CC18" s="33"/>
      <c r="CD18" s="31"/>
      <c r="CE18" s="31"/>
      <c r="CF18" s="40"/>
      <c r="CG18" s="40"/>
      <c r="CH18" s="27"/>
      <c r="CM18" s="30"/>
      <c r="CP18" s="32"/>
      <c r="CR18" s="27"/>
      <c r="CS18" s="27"/>
      <c r="CT18" s="27"/>
      <c r="CU18" s="27"/>
      <c r="CV18" s="27"/>
      <c r="CW18" s="27"/>
      <c r="CX18" s="27"/>
    </row>
    <row r="19" spans="2:102" s="39" customFormat="1" ht="15" customHeight="1" x14ac:dyDescent="0.25">
      <c r="B19" s="40"/>
      <c r="H19" s="27"/>
      <c r="K19" s="27"/>
      <c r="O19" s="27"/>
      <c r="P19" s="27"/>
      <c r="Q19" s="34"/>
      <c r="R19" s="35"/>
      <c r="S19" s="34"/>
      <c r="T19" s="30"/>
      <c r="U19" s="36"/>
      <c r="V19" s="30"/>
      <c r="W19" s="30"/>
      <c r="X19" s="30"/>
      <c r="Y19" s="30"/>
      <c r="Z19" s="30"/>
      <c r="AA19" s="30"/>
      <c r="AB19" s="30"/>
      <c r="AC19" s="40"/>
      <c r="AI19" s="26"/>
      <c r="AO19" s="20"/>
      <c r="AQ19" s="30"/>
      <c r="AY19" s="30"/>
      <c r="AZ19" s="30"/>
      <c r="BA19" s="30"/>
      <c r="BB19" s="30"/>
      <c r="BC19" s="30"/>
      <c r="BD19" s="40"/>
      <c r="BE19" s="40"/>
      <c r="BF19" s="27"/>
      <c r="BG19" s="26"/>
      <c r="BN19" s="26"/>
      <c r="BP19" s="40"/>
      <c r="BQ19" s="40"/>
      <c r="BR19" s="27"/>
      <c r="BS19" s="27"/>
      <c r="BT19" s="27"/>
      <c r="BU19" s="27"/>
      <c r="BV19" s="30"/>
      <c r="BW19" s="41"/>
      <c r="BX19" s="30"/>
      <c r="BY19" s="31"/>
      <c r="BZ19" s="31"/>
      <c r="CA19" s="41"/>
      <c r="CB19" s="41"/>
      <c r="CC19" s="33"/>
      <c r="CD19" s="31"/>
      <c r="CE19" s="31"/>
      <c r="CF19" s="40"/>
      <c r="CG19" s="40"/>
      <c r="CH19" s="27"/>
      <c r="CM19" s="30"/>
      <c r="CP19" s="32"/>
      <c r="CR19" s="27"/>
      <c r="CS19" s="27"/>
      <c r="CT19" s="27"/>
      <c r="CU19" s="27"/>
      <c r="CV19" s="27"/>
      <c r="CW19" s="27"/>
      <c r="CX19" s="27"/>
    </row>
    <row r="20" spans="2:102" s="39" customFormat="1" ht="15" customHeight="1" x14ac:dyDescent="0.25">
      <c r="B20" s="40"/>
      <c r="H20" s="27"/>
      <c r="K20" s="27"/>
      <c r="O20" s="27"/>
      <c r="P20" s="27"/>
      <c r="Q20" s="34"/>
      <c r="R20" s="35"/>
      <c r="S20" s="34"/>
      <c r="T20" s="30"/>
      <c r="U20" s="36"/>
      <c r="V20" s="30"/>
      <c r="W20" s="30"/>
      <c r="X20" s="30"/>
      <c r="Y20" s="30"/>
      <c r="Z20" s="30"/>
      <c r="AA20" s="30"/>
      <c r="AB20" s="30"/>
      <c r="AC20" s="40"/>
      <c r="AI20" s="26"/>
      <c r="AO20" s="20"/>
      <c r="AQ20" s="30"/>
      <c r="AY20" s="30"/>
      <c r="AZ20" s="30"/>
      <c r="BA20" s="30"/>
      <c r="BB20" s="30"/>
      <c r="BC20" s="30"/>
      <c r="BD20" s="40"/>
      <c r="BE20" s="40"/>
      <c r="BF20" s="27"/>
      <c r="BG20" s="26"/>
      <c r="BN20" s="26"/>
      <c r="BP20" s="40"/>
      <c r="BQ20" s="40"/>
      <c r="BR20" s="27"/>
      <c r="BS20" s="27"/>
      <c r="BT20" s="27"/>
      <c r="BU20" s="27"/>
      <c r="BV20" s="30"/>
      <c r="BW20" s="41"/>
      <c r="BX20" s="30"/>
      <c r="BY20" s="31"/>
      <c r="BZ20" s="31"/>
      <c r="CA20" s="41"/>
      <c r="CB20" s="41"/>
      <c r="CC20" s="33"/>
      <c r="CD20" s="31"/>
      <c r="CE20" s="31"/>
      <c r="CF20" s="40"/>
      <c r="CG20" s="40"/>
      <c r="CH20" s="27"/>
      <c r="CM20" s="30"/>
      <c r="CP20" s="32"/>
      <c r="CR20" s="27"/>
      <c r="CS20" s="27"/>
      <c r="CT20" s="27"/>
      <c r="CU20" s="27"/>
      <c r="CV20" s="27"/>
      <c r="CW20" s="27"/>
      <c r="CX20" s="27"/>
    </row>
    <row r="21" spans="2:102" s="39" customFormat="1" ht="15" customHeight="1" x14ac:dyDescent="0.25">
      <c r="B21" s="40"/>
      <c r="H21" s="27"/>
      <c r="K21" s="27"/>
      <c r="O21" s="27"/>
      <c r="P21" s="27"/>
      <c r="Q21" s="34"/>
      <c r="R21" s="35"/>
      <c r="S21" s="34"/>
      <c r="T21" s="31"/>
      <c r="U21" s="36"/>
      <c r="V21" s="30"/>
      <c r="W21" s="30"/>
      <c r="X21" s="30"/>
      <c r="Y21" s="30"/>
      <c r="Z21" s="31"/>
      <c r="AA21" s="31"/>
      <c r="AB21" s="31"/>
      <c r="AC21" s="40"/>
      <c r="AI21" s="26"/>
      <c r="AO21" s="20"/>
      <c r="AQ21" s="30"/>
      <c r="AY21" s="30"/>
      <c r="AZ21" s="30"/>
      <c r="BA21" s="30"/>
      <c r="BB21" s="30"/>
      <c r="BC21" s="30"/>
      <c r="BD21" s="40"/>
      <c r="BE21" s="40"/>
      <c r="BF21" s="27"/>
      <c r="BG21" s="26"/>
      <c r="BN21" s="26"/>
      <c r="BP21" s="40"/>
      <c r="BQ21" s="40"/>
      <c r="BR21" s="27"/>
      <c r="BS21" s="27"/>
      <c r="BT21" s="27"/>
      <c r="BU21" s="27"/>
      <c r="BV21" s="30"/>
      <c r="BW21" s="41"/>
      <c r="BX21" s="30"/>
      <c r="BY21" s="31"/>
      <c r="BZ21" s="31"/>
      <c r="CA21" s="41"/>
      <c r="CB21" s="41"/>
      <c r="CC21" s="33"/>
      <c r="CD21" s="31"/>
      <c r="CE21" s="31"/>
      <c r="CF21" s="40"/>
      <c r="CG21" s="40"/>
      <c r="CH21" s="27"/>
      <c r="CM21" s="30"/>
      <c r="CP21" s="32"/>
      <c r="CR21" s="27"/>
      <c r="CS21" s="27"/>
      <c r="CT21" s="27"/>
      <c r="CU21" s="27"/>
      <c r="CV21" s="27"/>
      <c r="CW21" s="27"/>
      <c r="CX21" s="27"/>
    </row>
    <row r="22" spans="2:102" s="39" customFormat="1" ht="15" customHeight="1" x14ac:dyDescent="0.25">
      <c r="B22" s="40"/>
      <c r="H22" s="27"/>
      <c r="K22" s="27"/>
      <c r="O22" s="27"/>
      <c r="P22" s="27"/>
      <c r="Q22" s="34"/>
      <c r="R22" s="35"/>
      <c r="S22" s="34"/>
      <c r="T22" s="31"/>
      <c r="U22" s="36"/>
      <c r="V22" s="30"/>
      <c r="W22" s="30"/>
      <c r="X22" s="30"/>
      <c r="Y22" s="30"/>
      <c r="Z22" s="31"/>
      <c r="AA22" s="31"/>
      <c r="AB22" s="31"/>
      <c r="AC22" s="40"/>
      <c r="AI22" s="26"/>
      <c r="AO22" s="20"/>
      <c r="AQ22" s="30"/>
      <c r="AY22" s="30"/>
      <c r="AZ22" s="30"/>
      <c r="BA22" s="30"/>
      <c r="BB22" s="30"/>
      <c r="BC22" s="30"/>
      <c r="BD22" s="40"/>
      <c r="BE22" s="40"/>
      <c r="BF22" s="27"/>
      <c r="BG22" s="26"/>
      <c r="BN22" s="26"/>
      <c r="BP22" s="40"/>
      <c r="BQ22" s="40"/>
      <c r="BR22" s="27"/>
      <c r="BS22" s="27"/>
      <c r="BT22" s="27"/>
      <c r="BU22" s="27"/>
      <c r="BV22" s="30"/>
      <c r="BW22" s="41"/>
      <c r="BX22" s="30"/>
      <c r="BY22" s="31"/>
      <c r="BZ22" s="31"/>
      <c r="CA22" s="41"/>
      <c r="CB22" s="41"/>
      <c r="CC22" s="33"/>
      <c r="CD22" s="31"/>
      <c r="CE22" s="31"/>
      <c r="CF22" s="40"/>
      <c r="CG22" s="40"/>
      <c r="CH22" s="27"/>
      <c r="CM22" s="30"/>
      <c r="CP22" s="32"/>
      <c r="CR22" s="27"/>
      <c r="CS22" s="27"/>
      <c r="CT22" s="27"/>
      <c r="CU22" s="27"/>
      <c r="CV22" s="27"/>
      <c r="CW22" s="27"/>
      <c r="CX22" s="27"/>
    </row>
    <row r="23" spans="2:102" s="39" customFormat="1" ht="15" customHeight="1" x14ac:dyDescent="0.25">
      <c r="B23" s="40"/>
      <c r="H23" s="27"/>
      <c r="K23" s="27"/>
      <c r="O23" s="27"/>
      <c r="P23" s="27"/>
      <c r="Q23" s="34"/>
      <c r="R23" s="35"/>
      <c r="S23" s="34"/>
      <c r="T23" s="31"/>
      <c r="U23" s="36"/>
      <c r="V23" s="30"/>
      <c r="W23" s="30"/>
      <c r="X23" s="30"/>
      <c r="Y23" s="30"/>
      <c r="Z23" s="31"/>
      <c r="AA23" s="31"/>
      <c r="AB23" s="31"/>
      <c r="AC23" s="40"/>
      <c r="AI23" s="26"/>
      <c r="AO23" s="20"/>
      <c r="AQ23" s="30"/>
      <c r="AY23" s="30"/>
      <c r="AZ23" s="30"/>
      <c r="BA23" s="30"/>
      <c r="BB23" s="30"/>
      <c r="BC23" s="30"/>
      <c r="BD23" s="40"/>
      <c r="BE23" s="40"/>
      <c r="BF23" s="27"/>
      <c r="BG23" s="26"/>
      <c r="BN23" s="26"/>
      <c r="BP23" s="40"/>
      <c r="BQ23" s="40"/>
      <c r="BR23" s="27"/>
      <c r="BS23" s="27"/>
      <c r="BT23" s="27"/>
      <c r="BU23" s="27"/>
      <c r="BV23" s="30"/>
      <c r="BW23" s="41"/>
      <c r="BX23" s="30"/>
      <c r="BY23" s="31"/>
      <c r="BZ23" s="31"/>
      <c r="CA23" s="41"/>
      <c r="CB23" s="41"/>
      <c r="CC23" s="33"/>
      <c r="CD23" s="31"/>
      <c r="CE23" s="31"/>
      <c r="CF23" s="40"/>
      <c r="CG23" s="40"/>
      <c r="CH23" s="27"/>
      <c r="CM23" s="30"/>
      <c r="CP23" s="32"/>
      <c r="CR23" s="27"/>
      <c r="CS23" s="27"/>
      <c r="CT23" s="27"/>
      <c r="CU23" s="27"/>
      <c r="CV23" s="27"/>
      <c r="CW23" s="27"/>
      <c r="CX23" s="27"/>
    </row>
    <row r="24" spans="2:102" s="39" customFormat="1" ht="15" customHeight="1" x14ac:dyDescent="0.25">
      <c r="B24" s="40"/>
      <c r="H24" s="27"/>
      <c r="K24" s="27"/>
      <c r="O24" s="27"/>
      <c r="P24" s="27"/>
      <c r="Q24" s="34"/>
      <c r="R24" s="35"/>
      <c r="S24" s="34"/>
      <c r="T24" s="30"/>
      <c r="U24" s="36"/>
      <c r="V24" s="30"/>
      <c r="W24" s="30"/>
      <c r="X24" s="30"/>
      <c r="Y24" s="30"/>
      <c r="Z24" s="30"/>
      <c r="AA24" s="30"/>
      <c r="AB24" s="30"/>
      <c r="AC24" s="40"/>
      <c r="AI24" s="26"/>
      <c r="AO24" s="20"/>
      <c r="AQ24" s="30"/>
      <c r="AY24" s="30"/>
      <c r="AZ24" s="30"/>
      <c r="BA24" s="30"/>
      <c r="BB24" s="30"/>
      <c r="BC24" s="30"/>
      <c r="BD24" s="40"/>
      <c r="BE24" s="40"/>
      <c r="BF24" s="27"/>
      <c r="BG24" s="26"/>
      <c r="BN24" s="26"/>
      <c r="BP24" s="40"/>
      <c r="BQ24" s="40"/>
      <c r="BR24" s="27"/>
      <c r="BS24" s="27"/>
      <c r="BT24" s="27"/>
      <c r="BU24" s="27"/>
      <c r="BV24" s="30"/>
      <c r="BW24" s="41"/>
      <c r="BX24" s="30"/>
      <c r="BY24" s="31"/>
      <c r="BZ24" s="31"/>
      <c r="CA24" s="41"/>
      <c r="CB24" s="41"/>
      <c r="CC24" s="33"/>
      <c r="CD24" s="31"/>
      <c r="CE24" s="31"/>
      <c r="CF24" s="40"/>
      <c r="CG24" s="40"/>
      <c r="CH24" s="27"/>
      <c r="CM24" s="30"/>
      <c r="CP24" s="32"/>
      <c r="CR24" s="27"/>
      <c r="CS24" s="27"/>
      <c r="CT24" s="27"/>
      <c r="CU24" s="27"/>
      <c r="CV24" s="27"/>
      <c r="CW24" s="27"/>
      <c r="CX24" s="27"/>
    </row>
    <row r="25" spans="2:102" s="39" customFormat="1" ht="15" customHeight="1" x14ac:dyDescent="0.25">
      <c r="B25" s="40"/>
      <c r="H25" s="27"/>
      <c r="K25" s="27"/>
      <c r="O25" s="27"/>
      <c r="P25" s="27"/>
      <c r="Q25" s="34"/>
      <c r="R25" s="35"/>
      <c r="S25" s="34"/>
      <c r="T25" s="31"/>
      <c r="U25" s="36"/>
      <c r="V25" s="30"/>
      <c r="W25" s="30"/>
      <c r="X25" s="30"/>
      <c r="Y25" s="30"/>
      <c r="Z25" s="31"/>
      <c r="AA25" s="31"/>
      <c r="AB25" s="31"/>
      <c r="AC25" s="40"/>
      <c r="AI25" s="26"/>
      <c r="AO25" s="20"/>
      <c r="AQ25" s="30"/>
      <c r="AY25" s="30"/>
      <c r="AZ25" s="30"/>
      <c r="BA25" s="30"/>
      <c r="BB25" s="30"/>
      <c r="BC25" s="30"/>
      <c r="BD25" s="40"/>
      <c r="BE25" s="40"/>
      <c r="BF25" s="27"/>
      <c r="BG25" s="26"/>
      <c r="BN25" s="26"/>
      <c r="BP25" s="40"/>
      <c r="BQ25" s="40"/>
      <c r="BR25" s="27"/>
      <c r="BS25" s="27"/>
      <c r="BT25" s="27"/>
      <c r="BU25" s="27"/>
      <c r="BV25" s="30"/>
      <c r="BW25" s="41"/>
      <c r="BX25" s="30"/>
      <c r="BY25" s="31"/>
      <c r="BZ25" s="31"/>
      <c r="CA25" s="41"/>
      <c r="CB25" s="41"/>
      <c r="CC25" s="33"/>
      <c r="CD25" s="31"/>
      <c r="CE25" s="31"/>
      <c r="CF25" s="40"/>
      <c r="CG25" s="40"/>
      <c r="CH25" s="27"/>
      <c r="CM25" s="30"/>
      <c r="CP25" s="32"/>
      <c r="CR25" s="27"/>
      <c r="CS25" s="27"/>
      <c r="CT25" s="27"/>
      <c r="CU25" s="27"/>
      <c r="CV25" s="27"/>
      <c r="CW25" s="27"/>
      <c r="CX25" s="27"/>
    </row>
    <row r="26" spans="2:102" s="39" customFormat="1" ht="15" customHeight="1" x14ac:dyDescent="0.25">
      <c r="B26" s="40"/>
      <c r="H26" s="27"/>
      <c r="K26" s="27"/>
      <c r="O26" s="27"/>
      <c r="P26" s="27"/>
      <c r="Q26" s="34"/>
      <c r="R26" s="35"/>
      <c r="S26" s="34"/>
      <c r="T26" s="30"/>
      <c r="U26" s="36"/>
      <c r="V26" s="30"/>
      <c r="W26" s="30"/>
      <c r="X26" s="30"/>
      <c r="Y26" s="30"/>
      <c r="Z26" s="30"/>
      <c r="AA26" s="30"/>
      <c r="AB26" s="30"/>
      <c r="AC26" s="40"/>
      <c r="AI26" s="26"/>
      <c r="AO26" s="20"/>
      <c r="AQ26" s="30"/>
      <c r="AY26" s="30"/>
      <c r="AZ26" s="30"/>
      <c r="BA26" s="30"/>
      <c r="BB26" s="30"/>
      <c r="BC26" s="30"/>
      <c r="BD26" s="40"/>
      <c r="BE26" s="40"/>
      <c r="BF26" s="27"/>
      <c r="BG26" s="26"/>
      <c r="BN26" s="26"/>
      <c r="BP26" s="40"/>
      <c r="BQ26" s="40"/>
      <c r="BR26" s="27"/>
      <c r="BS26" s="27"/>
      <c r="BT26" s="27"/>
      <c r="BU26" s="27"/>
      <c r="BV26" s="30"/>
      <c r="BW26" s="41"/>
      <c r="BX26" s="30"/>
      <c r="BY26" s="31"/>
      <c r="BZ26" s="31"/>
      <c r="CA26" s="41"/>
      <c r="CB26" s="41"/>
      <c r="CC26" s="33"/>
      <c r="CD26" s="31"/>
      <c r="CE26" s="31"/>
      <c r="CF26" s="40"/>
      <c r="CG26" s="40"/>
      <c r="CH26" s="27"/>
      <c r="CM26" s="30"/>
      <c r="CP26" s="32"/>
      <c r="CR26" s="27"/>
      <c r="CS26" s="27"/>
      <c r="CT26" s="27"/>
      <c r="CU26" s="27"/>
      <c r="CV26" s="27"/>
      <c r="CW26" s="27"/>
      <c r="CX26" s="27"/>
    </row>
    <row r="27" spans="2:102" s="39" customFormat="1" ht="15" customHeight="1" x14ac:dyDescent="0.25">
      <c r="B27" s="40"/>
      <c r="H27" s="27"/>
      <c r="K27" s="27"/>
      <c r="O27" s="27"/>
      <c r="P27" s="27"/>
      <c r="Q27" s="34"/>
      <c r="R27" s="35"/>
      <c r="S27" s="34"/>
      <c r="T27" s="30"/>
      <c r="U27" s="36"/>
      <c r="V27" s="30"/>
      <c r="W27" s="30"/>
      <c r="X27" s="30"/>
      <c r="Y27" s="30"/>
      <c r="Z27" s="30"/>
      <c r="AA27" s="30"/>
      <c r="AB27" s="30"/>
      <c r="AC27" s="40"/>
      <c r="AI27" s="26"/>
      <c r="AO27" s="20"/>
      <c r="AQ27" s="30"/>
      <c r="AY27" s="30"/>
      <c r="AZ27" s="30"/>
      <c r="BA27" s="30"/>
      <c r="BB27" s="30"/>
      <c r="BC27" s="30"/>
      <c r="BD27" s="40"/>
      <c r="BE27" s="40"/>
      <c r="BF27" s="27"/>
      <c r="BG27" s="26"/>
      <c r="BN27" s="26"/>
      <c r="BP27" s="40"/>
      <c r="BQ27" s="40"/>
      <c r="BR27" s="27"/>
      <c r="BS27" s="27"/>
      <c r="BT27" s="27"/>
      <c r="BU27" s="27"/>
      <c r="BV27" s="30"/>
      <c r="BW27" s="41"/>
      <c r="BX27" s="30"/>
      <c r="BY27" s="31"/>
      <c r="BZ27" s="31"/>
      <c r="CA27" s="41"/>
      <c r="CB27" s="41"/>
      <c r="CC27" s="33"/>
      <c r="CD27" s="31"/>
      <c r="CE27" s="31"/>
      <c r="CF27" s="40"/>
      <c r="CG27" s="40"/>
      <c r="CH27" s="27"/>
      <c r="CM27" s="30"/>
      <c r="CP27" s="32"/>
      <c r="CR27" s="27"/>
      <c r="CS27" s="27"/>
      <c r="CT27" s="27"/>
      <c r="CU27" s="27"/>
      <c r="CV27" s="27"/>
      <c r="CW27" s="27"/>
      <c r="CX27" s="27"/>
    </row>
    <row r="28" spans="2:102" s="39" customFormat="1" ht="15" customHeight="1" x14ac:dyDescent="0.25">
      <c r="B28" s="40"/>
      <c r="H28" s="27"/>
      <c r="K28" s="27"/>
      <c r="O28" s="27"/>
      <c r="P28" s="27"/>
      <c r="Q28" s="34"/>
      <c r="R28" s="35"/>
      <c r="S28" s="34"/>
      <c r="T28" s="30"/>
      <c r="U28" s="36"/>
      <c r="V28" s="30"/>
      <c r="W28" s="30"/>
      <c r="X28" s="30"/>
      <c r="Y28" s="30"/>
      <c r="Z28" s="30"/>
      <c r="AA28" s="30"/>
      <c r="AB28" s="30"/>
      <c r="AC28" s="40"/>
      <c r="AI28" s="26"/>
      <c r="AM28" s="37"/>
      <c r="AO28" s="30"/>
      <c r="AQ28" s="30"/>
      <c r="AY28" s="30"/>
      <c r="AZ28" s="30"/>
      <c r="BA28" s="30"/>
      <c r="BB28" s="30"/>
      <c r="BC28" s="30"/>
      <c r="BD28" s="40"/>
      <c r="BE28" s="40"/>
      <c r="BF28" s="27"/>
      <c r="BG28" s="26"/>
      <c r="BN28" s="26"/>
      <c r="BP28" s="40"/>
      <c r="BQ28" s="40"/>
      <c r="BR28" s="27"/>
      <c r="BS28" s="27"/>
      <c r="BT28" s="27"/>
      <c r="BU28" s="27"/>
      <c r="BV28" s="30"/>
      <c r="BW28" s="41"/>
      <c r="BX28" s="30"/>
      <c r="BY28" s="31"/>
      <c r="BZ28" s="31"/>
      <c r="CA28" s="41"/>
      <c r="CB28" s="41"/>
      <c r="CC28" s="33"/>
      <c r="CD28" s="31"/>
      <c r="CE28" s="31"/>
      <c r="CF28" s="40"/>
      <c r="CG28" s="40"/>
      <c r="CH28" s="27"/>
      <c r="CM28" s="30"/>
      <c r="CP28" s="32"/>
      <c r="CR28" s="27"/>
      <c r="CS28" s="27"/>
      <c r="CT28" s="27"/>
      <c r="CU28" s="27"/>
      <c r="CV28" s="27"/>
      <c r="CW28" s="27"/>
      <c r="CX28" s="27"/>
    </row>
    <row r="29" spans="2:102" s="39" customFormat="1" ht="15" customHeight="1" x14ac:dyDescent="0.25">
      <c r="B29" s="40"/>
      <c r="H29" s="27"/>
      <c r="K29" s="27"/>
      <c r="O29" s="27"/>
      <c r="P29" s="27"/>
      <c r="Q29" s="34"/>
      <c r="R29" s="35"/>
      <c r="S29" s="34"/>
      <c r="T29" s="30"/>
      <c r="U29" s="36"/>
      <c r="V29" s="30"/>
      <c r="W29" s="30"/>
      <c r="X29" s="30"/>
      <c r="Y29" s="30"/>
      <c r="Z29" s="30"/>
      <c r="AA29" s="30"/>
      <c r="AB29" s="30"/>
      <c r="AC29" s="40"/>
      <c r="AI29" s="26"/>
      <c r="AM29" s="37"/>
      <c r="AO29" s="30"/>
      <c r="AQ29" s="30"/>
      <c r="AY29" s="30"/>
      <c r="AZ29" s="30"/>
      <c r="BA29" s="30"/>
      <c r="BB29" s="30"/>
      <c r="BC29" s="30"/>
      <c r="BD29" s="40"/>
      <c r="BE29" s="40"/>
      <c r="BF29" s="27"/>
      <c r="BG29" s="26"/>
      <c r="BN29" s="26"/>
      <c r="BP29" s="40"/>
      <c r="BQ29" s="40"/>
      <c r="BR29" s="27"/>
      <c r="BS29" s="27"/>
      <c r="BT29" s="27"/>
      <c r="BU29" s="27"/>
      <c r="BV29" s="30"/>
      <c r="BW29" s="41"/>
      <c r="BX29" s="30"/>
      <c r="BY29" s="31"/>
      <c r="BZ29" s="31"/>
      <c r="CA29" s="41"/>
      <c r="CB29" s="41"/>
      <c r="CC29" s="33"/>
      <c r="CD29" s="31"/>
      <c r="CE29" s="31"/>
      <c r="CF29" s="40"/>
      <c r="CG29" s="40"/>
      <c r="CH29" s="27"/>
      <c r="CM29" s="30"/>
      <c r="CP29" s="32"/>
      <c r="CR29" s="27"/>
      <c r="CS29" s="27"/>
      <c r="CT29" s="27"/>
      <c r="CU29" s="27"/>
      <c r="CV29" s="27"/>
      <c r="CW29" s="27"/>
      <c r="CX29" s="27"/>
    </row>
    <row r="30" spans="2:102" s="39" customFormat="1" ht="15" customHeight="1" x14ac:dyDescent="0.25">
      <c r="B30" s="40"/>
      <c r="H30" s="27"/>
      <c r="K30" s="27"/>
      <c r="O30" s="27"/>
      <c r="P30" s="27"/>
      <c r="Q30" s="34"/>
      <c r="R30" s="35"/>
      <c r="S30" s="34"/>
      <c r="T30" s="30"/>
      <c r="U30" s="36"/>
      <c r="V30" s="30"/>
      <c r="W30" s="30"/>
      <c r="X30" s="30"/>
      <c r="Y30" s="30"/>
      <c r="Z30" s="30"/>
      <c r="AA30" s="30"/>
      <c r="AB30" s="30"/>
      <c r="AC30" s="40"/>
      <c r="AI30" s="26"/>
      <c r="AM30" s="37"/>
      <c r="AO30" s="30"/>
      <c r="AQ30" s="30"/>
      <c r="AY30" s="30"/>
      <c r="AZ30" s="30"/>
      <c r="BA30" s="30"/>
      <c r="BB30" s="30"/>
      <c r="BC30" s="30"/>
      <c r="BD30" s="40"/>
      <c r="BE30" s="40"/>
      <c r="BF30" s="27"/>
      <c r="BG30" s="26"/>
      <c r="BN30" s="26"/>
      <c r="BP30" s="40"/>
      <c r="BQ30" s="40"/>
      <c r="BR30" s="27"/>
      <c r="BS30" s="27"/>
      <c r="BT30" s="27"/>
      <c r="BU30" s="27"/>
      <c r="BV30" s="30"/>
      <c r="BW30" s="41"/>
      <c r="BX30" s="30"/>
      <c r="BY30" s="31"/>
      <c r="BZ30" s="31"/>
      <c r="CA30" s="41"/>
      <c r="CB30" s="41"/>
      <c r="CC30" s="33"/>
      <c r="CD30" s="31"/>
      <c r="CE30" s="31"/>
      <c r="CF30" s="40"/>
      <c r="CG30" s="40"/>
      <c r="CH30" s="27"/>
      <c r="CM30" s="30"/>
      <c r="CP30" s="32"/>
      <c r="CR30" s="27"/>
      <c r="CS30" s="27"/>
      <c r="CT30" s="27"/>
      <c r="CU30" s="27"/>
      <c r="CV30" s="27"/>
      <c r="CW30" s="27"/>
      <c r="CX30" s="27"/>
    </row>
    <row r="31" spans="2:102" s="39" customFormat="1" ht="15" customHeight="1" x14ac:dyDescent="0.25">
      <c r="B31" s="40"/>
      <c r="H31" s="27"/>
      <c r="K31" s="27"/>
      <c r="O31" s="27"/>
      <c r="P31" s="27"/>
      <c r="Q31" s="34"/>
      <c r="R31" s="35"/>
      <c r="S31" s="34"/>
      <c r="T31" s="30"/>
      <c r="U31" s="36"/>
      <c r="V31" s="30"/>
      <c r="W31" s="30"/>
      <c r="X31" s="30"/>
      <c r="Y31" s="30"/>
      <c r="Z31" s="30"/>
      <c r="AA31" s="30"/>
      <c r="AB31" s="30"/>
      <c r="AC31" s="40"/>
      <c r="AI31" s="26"/>
      <c r="AM31" s="37"/>
      <c r="AO31" s="30"/>
      <c r="AQ31" s="30"/>
      <c r="AY31" s="30"/>
      <c r="AZ31" s="30"/>
      <c r="BA31" s="30"/>
      <c r="BB31" s="30"/>
      <c r="BC31" s="30"/>
      <c r="BD31" s="40"/>
      <c r="BE31" s="40"/>
      <c r="BF31" s="27"/>
      <c r="BG31" s="26"/>
      <c r="BN31" s="26"/>
      <c r="BP31" s="40"/>
      <c r="BQ31" s="40"/>
      <c r="BR31" s="27"/>
      <c r="BS31" s="27"/>
      <c r="BT31" s="27"/>
      <c r="BU31" s="27"/>
      <c r="BV31" s="30"/>
      <c r="BW31" s="41"/>
      <c r="BX31" s="30"/>
      <c r="BY31" s="31"/>
      <c r="BZ31" s="31"/>
      <c r="CA31" s="41"/>
      <c r="CB31" s="41"/>
      <c r="CC31" s="33"/>
      <c r="CD31" s="31"/>
      <c r="CE31" s="31"/>
      <c r="CF31" s="40"/>
      <c r="CG31" s="40"/>
      <c r="CH31" s="27"/>
      <c r="CM31" s="30"/>
      <c r="CP31" s="32"/>
      <c r="CR31" s="27"/>
      <c r="CS31" s="27"/>
      <c r="CT31" s="27"/>
      <c r="CU31" s="27"/>
      <c r="CV31" s="27"/>
      <c r="CW31" s="27"/>
      <c r="CX31" s="27"/>
    </row>
    <row r="32" spans="2:102" s="39" customFormat="1" ht="15" customHeight="1" x14ac:dyDescent="0.25">
      <c r="B32" s="40"/>
      <c r="H32" s="27"/>
      <c r="K32" s="27"/>
      <c r="O32" s="27"/>
      <c r="P32" s="27"/>
      <c r="Q32" s="34"/>
      <c r="R32" s="35"/>
      <c r="S32" s="34"/>
      <c r="T32" s="30"/>
      <c r="U32" s="36"/>
      <c r="V32" s="30"/>
      <c r="W32" s="30"/>
      <c r="X32" s="30"/>
      <c r="Y32" s="30"/>
      <c r="Z32" s="30"/>
      <c r="AA32" s="30"/>
      <c r="AB32" s="30"/>
      <c r="AC32" s="40"/>
      <c r="AI32" s="26"/>
      <c r="AM32" s="37"/>
      <c r="AO32" s="30"/>
      <c r="AQ32" s="30"/>
      <c r="AY32" s="30"/>
      <c r="AZ32" s="30"/>
      <c r="BA32" s="30"/>
      <c r="BB32" s="30"/>
      <c r="BC32" s="30"/>
      <c r="BD32" s="40"/>
      <c r="BE32" s="40"/>
      <c r="BF32" s="27"/>
      <c r="BG32" s="26"/>
      <c r="BN32" s="26"/>
      <c r="BP32" s="40"/>
      <c r="BQ32" s="40"/>
      <c r="BR32" s="27"/>
      <c r="BS32" s="27"/>
      <c r="BT32" s="27"/>
      <c r="BU32" s="27"/>
      <c r="BV32" s="30"/>
      <c r="BW32" s="41"/>
      <c r="BX32" s="30"/>
      <c r="BY32" s="31"/>
      <c r="BZ32" s="31"/>
      <c r="CA32" s="41"/>
      <c r="CB32" s="41"/>
      <c r="CC32" s="33"/>
      <c r="CD32" s="31"/>
      <c r="CE32" s="31"/>
      <c r="CF32" s="40"/>
      <c r="CG32" s="40"/>
      <c r="CH32" s="27"/>
      <c r="CM32" s="30"/>
      <c r="CP32" s="32"/>
      <c r="CR32" s="27"/>
      <c r="CS32" s="27"/>
      <c r="CT32" s="27"/>
      <c r="CU32" s="27"/>
      <c r="CV32" s="27"/>
      <c r="CW32" s="27"/>
      <c r="CX32" s="27"/>
    </row>
    <row r="33" spans="1:103" s="39" customFormat="1" ht="15" customHeight="1" x14ac:dyDescent="0.25">
      <c r="B33" s="40"/>
      <c r="H33" s="27"/>
      <c r="K33" s="27"/>
      <c r="O33" s="27"/>
      <c r="P33" s="27"/>
      <c r="Q33" s="34"/>
      <c r="R33" s="35"/>
      <c r="S33" s="34"/>
      <c r="T33" s="30"/>
      <c r="U33" s="36"/>
      <c r="V33" s="30"/>
      <c r="W33" s="30"/>
      <c r="X33" s="30"/>
      <c r="Y33" s="30"/>
      <c r="Z33" s="30"/>
      <c r="AA33" s="30"/>
      <c r="AB33" s="30"/>
      <c r="AC33" s="40"/>
      <c r="AI33" s="26"/>
      <c r="AM33" s="37"/>
      <c r="AO33" s="30"/>
      <c r="AQ33" s="30"/>
      <c r="AY33" s="30"/>
      <c r="AZ33" s="30"/>
      <c r="BA33" s="30"/>
      <c r="BB33" s="30"/>
      <c r="BC33" s="30"/>
      <c r="BD33" s="40"/>
      <c r="BE33" s="40"/>
      <c r="BF33" s="27"/>
      <c r="BG33" s="26"/>
      <c r="BN33" s="26"/>
      <c r="BP33" s="40"/>
      <c r="BQ33" s="40"/>
      <c r="BR33" s="27"/>
      <c r="BS33" s="27"/>
      <c r="BT33" s="27"/>
      <c r="BU33" s="27"/>
      <c r="BV33" s="30"/>
      <c r="BW33" s="41"/>
      <c r="BX33" s="30"/>
      <c r="BY33" s="31"/>
      <c r="BZ33" s="31"/>
      <c r="CA33" s="41"/>
      <c r="CB33" s="41"/>
      <c r="CC33" s="33"/>
      <c r="CD33" s="31"/>
      <c r="CE33" s="31"/>
      <c r="CF33" s="40"/>
      <c r="CG33" s="40"/>
      <c r="CH33" s="27"/>
      <c r="CM33" s="30"/>
      <c r="CP33" s="32"/>
      <c r="CR33" s="27"/>
      <c r="CS33" s="27"/>
      <c r="CT33" s="27"/>
      <c r="CU33" s="27"/>
      <c r="CV33" s="27"/>
      <c r="CW33" s="27"/>
      <c r="CX33" s="27"/>
    </row>
    <row r="34" spans="1:103" s="39" customFormat="1" ht="15" customHeight="1" x14ac:dyDescent="0.25">
      <c r="B34" s="40"/>
      <c r="H34" s="27"/>
      <c r="K34" s="27"/>
      <c r="O34" s="27"/>
      <c r="P34" s="27"/>
      <c r="Q34" s="34"/>
      <c r="R34" s="35"/>
      <c r="S34" s="34"/>
      <c r="T34" s="30"/>
      <c r="U34" s="36"/>
      <c r="V34" s="30"/>
      <c r="W34" s="30"/>
      <c r="X34" s="30"/>
      <c r="Y34" s="30"/>
      <c r="Z34" s="30"/>
      <c r="AA34" s="30"/>
      <c r="AB34" s="30"/>
      <c r="AC34" s="40"/>
      <c r="AI34" s="26"/>
      <c r="AM34" s="37"/>
      <c r="AO34" s="30"/>
      <c r="AQ34" s="30"/>
      <c r="AY34" s="30"/>
      <c r="AZ34" s="30"/>
      <c r="BA34" s="30"/>
      <c r="BB34" s="30"/>
      <c r="BC34" s="30"/>
      <c r="BD34" s="40"/>
      <c r="BE34" s="40"/>
      <c r="BF34" s="27"/>
      <c r="BG34" s="26"/>
      <c r="BN34" s="26"/>
      <c r="BP34" s="40"/>
      <c r="BQ34" s="40"/>
      <c r="BR34" s="27"/>
      <c r="BS34" s="27"/>
      <c r="BT34" s="27"/>
      <c r="BU34" s="27"/>
      <c r="BV34" s="30"/>
      <c r="BW34" s="41"/>
      <c r="BX34" s="30"/>
      <c r="BY34" s="31"/>
      <c r="BZ34" s="31"/>
      <c r="CA34" s="41"/>
      <c r="CB34" s="41"/>
      <c r="CC34" s="33"/>
      <c r="CD34" s="31"/>
      <c r="CE34" s="31"/>
      <c r="CF34" s="40"/>
      <c r="CG34" s="40"/>
      <c r="CH34" s="27"/>
      <c r="CM34" s="30"/>
      <c r="CP34" s="32"/>
      <c r="CR34" s="27"/>
      <c r="CS34" s="27"/>
      <c r="CT34" s="27"/>
      <c r="CU34" s="27"/>
      <c r="CV34" s="27"/>
      <c r="CW34" s="27"/>
      <c r="CY34" s="58"/>
    </row>
    <row r="35" spans="1:103" s="39" customFormat="1" ht="15" customHeight="1" x14ac:dyDescent="0.25">
      <c r="B35" s="40"/>
      <c r="H35" s="27"/>
      <c r="K35" s="27"/>
      <c r="O35" s="27"/>
      <c r="P35" s="27"/>
      <c r="Q35" s="34"/>
      <c r="R35" s="35"/>
      <c r="S35" s="34"/>
      <c r="T35" s="30"/>
      <c r="U35" s="36"/>
      <c r="V35" s="30"/>
      <c r="W35" s="30"/>
      <c r="X35" s="30"/>
      <c r="Y35" s="30"/>
      <c r="Z35" s="30"/>
      <c r="AA35" s="30"/>
      <c r="AB35" s="30"/>
      <c r="AC35" s="40"/>
      <c r="AI35" s="26"/>
      <c r="AM35" s="37"/>
      <c r="AO35" s="30"/>
      <c r="AQ35" s="30"/>
      <c r="AY35" s="30"/>
      <c r="AZ35" s="30"/>
      <c r="BA35" s="30"/>
      <c r="BB35" s="30"/>
      <c r="BC35" s="30"/>
      <c r="BD35" s="40"/>
      <c r="BE35" s="40"/>
      <c r="BF35" s="27"/>
      <c r="BG35" s="26"/>
      <c r="BN35" s="26"/>
      <c r="BP35" s="40"/>
      <c r="BQ35" s="40"/>
      <c r="BR35" s="27"/>
      <c r="BS35" s="27"/>
      <c r="BT35" s="27"/>
      <c r="BU35" s="27"/>
      <c r="BV35" s="30"/>
      <c r="BW35" s="41"/>
      <c r="BX35" s="30"/>
      <c r="BY35" s="31"/>
      <c r="BZ35" s="31"/>
      <c r="CA35" s="41"/>
      <c r="CB35" s="41"/>
      <c r="CC35" s="33"/>
      <c r="CD35" s="31"/>
      <c r="CE35" s="31"/>
      <c r="CF35" s="40"/>
      <c r="CG35" s="40"/>
      <c r="CH35" s="27"/>
      <c r="CM35" s="30"/>
      <c r="CP35" s="32"/>
      <c r="CR35" s="27"/>
      <c r="CS35" s="27"/>
      <c r="CT35" s="27"/>
      <c r="CU35" s="27"/>
      <c r="CV35" s="27"/>
      <c r="CW35" s="27"/>
      <c r="CX35" s="27" t="s">
        <v>28</v>
      </c>
      <c r="CY35" t="s">
        <v>7</v>
      </c>
    </row>
    <row r="36" spans="1:103" s="39" customFormat="1" ht="15" customHeight="1" x14ac:dyDescent="0.25">
      <c r="B36" s="40"/>
      <c r="H36" s="27"/>
      <c r="K36" s="27"/>
      <c r="O36" s="27"/>
      <c r="P36" s="27"/>
      <c r="Q36" s="34"/>
      <c r="R36" s="35"/>
      <c r="S36" s="34"/>
      <c r="T36" s="30"/>
      <c r="U36" s="36"/>
      <c r="V36" s="30"/>
      <c r="W36" s="30"/>
      <c r="X36" s="30"/>
      <c r="Y36" s="30"/>
      <c r="Z36" s="30"/>
      <c r="AA36" s="30"/>
      <c r="AB36" s="30"/>
      <c r="AC36" s="40"/>
      <c r="AI36" s="26"/>
      <c r="AM36" s="37"/>
      <c r="AO36" s="30"/>
      <c r="AQ36" s="30"/>
      <c r="AY36" s="30"/>
      <c r="AZ36" s="30"/>
      <c r="BA36" s="30"/>
      <c r="BB36" s="30"/>
      <c r="BC36" s="30"/>
      <c r="BD36" s="40"/>
      <c r="BE36" s="40"/>
      <c r="BF36" s="27"/>
      <c r="BG36" s="26"/>
      <c r="BN36" s="26"/>
      <c r="BP36" s="40"/>
      <c r="BQ36" s="40"/>
      <c r="BR36" s="27"/>
      <c r="BS36" s="27"/>
      <c r="BT36" s="27"/>
      <c r="BU36" s="27"/>
      <c r="BV36" s="30"/>
      <c r="BW36" s="41"/>
      <c r="BX36" s="30"/>
      <c r="BY36" s="31"/>
      <c r="BZ36" s="31"/>
      <c r="CA36" s="41"/>
      <c r="CB36" s="41"/>
      <c r="CC36" s="33"/>
      <c r="CD36" s="31"/>
      <c r="CE36" s="31"/>
      <c r="CF36" s="40"/>
      <c r="CG36" s="40"/>
      <c r="CH36" s="27"/>
      <c r="CM36" s="30"/>
      <c r="CP36" s="32"/>
      <c r="CR36" s="27"/>
      <c r="CS36" s="27"/>
      <c r="CT36" s="27"/>
      <c r="CU36" s="27"/>
      <c r="CV36" s="27"/>
      <c r="CW36" s="27"/>
      <c r="CX36" s="27" t="s">
        <v>29</v>
      </c>
      <c r="CY36" s="53" t="s">
        <v>8</v>
      </c>
    </row>
    <row r="37" spans="1:103" s="39" customFormat="1" ht="15" customHeight="1" x14ac:dyDescent="0.25">
      <c r="B37" s="40"/>
      <c r="H37" s="27"/>
      <c r="K37" s="27"/>
      <c r="O37" s="27"/>
      <c r="P37" s="27"/>
      <c r="Q37" s="34"/>
      <c r="R37" s="35"/>
      <c r="S37" s="34"/>
      <c r="T37" s="30"/>
      <c r="U37" s="36"/>
      <c r="V37" s="30"/>
      <c r="W37" s="30"/>
      <c r="X37" s="30"/>
      <c r="Y37" s="30"/>
      <c r="Z37" s="30"/>
      <c r="AA37" s="30"/>
      <c r="AB37" s="30"/>
      <c r="AC37" s="40"/>
      <c r="AI37" s="26"/>
      <c r="AM37" s="37"/>
      <c r="AO37" s="30"/>
      <c r="AQ37" s="30"/>
      <c r="AY37" s="30"/>
      <c r="AZ37" s="30"/>
      <c r="BA37" s="30"/>
      <c r="BB37" s="30"/>
      <c r="BC37" s="30"/>
      <c r="BD37" s="40"/>
      <c r="BE37" s="40"/>
      <c r="BF37" s="27"/>
      <c r="BG37" s="26"/>
      <c r="BN37" s="26"/>
      <c r="BP37" s="40"/>
      <c r="BQ37" s="40"/>
      <c r="BR37" s="27"/>
      <c r="BS37" s="27"/>
      <c r="BT37" s="27"/>
      <c r="BU37" s="27"/>
      <c r="BV37" s="30"/>
      <c r="BW37" s="41"/>
      <c r="BX37" s="30"/>
      <c r="BY37" s="31"/>
      <c r="BZ37" s="31"/>
      <c r="CA37" s="41"/>
      <c r="CB37" s="41"/>
      <c r="CC37" s="33"/>
      <c r="CD37" s="31"/>
      <c r="CE37" s="31"/>
      <c r="CF37" s="40"/>
      <c r="CG37" s="40"/>
      <c r="CH37" s="27"/>
      <c r="CM37" s="30"/>
      <c r="CP37" s="32"/>
      <c r="CR37" s="27"/>
      <c r="CS37" s="27"/>
      <c r="CT37" s="27"/>
      <c r="CU37" s="27"/>
      <c r="CV37" s="27"/>
      <c r="CW37" s="27"/>
      <c r="CX37" s="27" t="s">
        <v>31</v>
      </c>
      <c r="CY37" s="53" t="s">
        <v>9</v>
      </c>
    </row>
    <row r="38" spans="1:103" s="39" customFormat="1" ht="15" customHeight="1" x14ac:dyDescent="0.25">
      <c r="B38" s="40"/>
      <c r="H38" s="27"/>
      <c r="K38" s="27"/>
      <c r="O38" s="27"/>
      <c r="P38" s="27"/>
      <c r="Q38" s="34"/>
      <c r="R38" s="35"/>
      <c r="S38" s="34"/>
      <c r="T38" s="30"/>
      <c r="U38" s="36"/>
      <c r="V38" s="30"/>
      <c r="W38" s="30"/>
      <c r="X38" s="30"/>
      <c r="Y38" s="30"/>
      <c r="Z38" s="30"/>
      <c r="AA38" s="30"/>
      <c r="AB38" s="30"/>
      <c r="AC38" s="40"/>
      <c r="AI38" s="26"/>
      <c r="AM38" s="37"/>
      <c r="AO38" s="30"/>
      <c r="AQ38" s="30"/>
      <c r="AY38" s="30"/>
      <c r="AZ38" s="30"/>
      <c r="BA38" s="30"/>
      <c r="BB38" s="30"/>
      <c r="BC38" s="30"/>
      <c r="BD38" s="40"/>
      <c r="BE38" s="40"/>
      <c r="BF38" s="27"/>
      <c r="BG38" s="26"/>
      <c r="BN38" s="26"/>
      <c r="BP38" s="40"/>
      <c r="BQ38" s="40"/>
      <c r="BR38" s="27"/>
      <c r="BS38" s="27"/>
      <c r="BT38" s="27"/>
      <c r="BU38" s="27"/>
      <c r="BV38" s="30"/>
      <c r="BW38" s="41"/>
      <c r="BX38" s="30"/>
      <c r="BY38" s="31"/>
      <c r="BZ38" s="31"/>
      <c r="CA38" s="41"/>
      <c r="CB38" s="41"/>
      <c r="CC38" s="33"/>
      <c r="CD38" s="31"/>
      <c r="CE38" s="31"/>
      <c r="CF38" s="40"/>
      <c r="CG38" s="40"/>
      <c r="CH38" s="27"/>
      <c r="CM38" s="30"/>
      <c r="CP38" s="32"/>
      <c r="CR38" s="27"/>
      <c r="CS38" s="27"/>
      <c r="CT38" s="27"/>
      <c r="CU38" s="27"/>
      <c r="CV38" s="27"/>
      <c r="CW38" s="27"/>
      <c r="CX38" s="27" t="s">
        <v>32</v>
      </c>
      <c r="CY38" s="53" t="s">
        <v>10</v>
      </c>
    </row>
    <row r="39" spans="1:103" s="39" customFormat="1" ht="15" customHeight="1" x14ac:dyDescent="0.25">
      <c r="B39" s="40"/>
      <c r="H39" s="27"/>
      <c r="K39" s="27"/>
      <c r="O39" s="27"/>
      <c r="P39" s="27"/>
      <c r="Q39" s="34"/>
      <c r="R39" s="35"/>
      <c r="S39" s="34"/>
      <c r="T39" s="30"/>
      <c r="U39" s="36"/>
      <c r="V39" s="30"/>
      <c r="W39" s="30"/>
      <c r="X39" s="30"/>
      <c r="Y39" s="30"/>
      <c r="Z39" s="30"/>
      <c r="AA39" s="30"/>
      <c r="AB39" s="30"/>
      <c r="AC39" s="40"/>
      <c r="AI39" s="26"/>
      <c r="AM39" s="37"/>
      <c r="AO39" s="30"/>
      <c r="AQ39" s="30"/>
      <c r="AY39" s="30"/>
      <c r="AZ39" s="30"/>
      <c r="BA39" s="30"/>
      <c r="BB39" s="30"/>
      <c r="BC39" s="30"/>
      <c r="BD39" s="40"/>
      <c r="BE39" s="40"/>
      <c r="BF39" s="27"/>
      <c r="BG39" s="26"/>
      <c r="BN39" s="26"/>
      <c r="BP39" s="40"/>
      <c r="BQ39" s="40"/>
      <c r="BR39" s="27"/>
      <c r="BS39" s="27"/>
      <c r="BT39" s="27"/>
      <c r="BU39" s="27"/>
      <c r="BV39" s="30"/>
      <c r="BW39" s="41"/>
      <c r="BX39" s="30"/>
      <c r="BY39" s="31"/>
      <c r="BZ39" s="31"/>
      <c r="CA39" s="41"/>
      <c r="CB39" s="41"/>
      <c r="CC39" s="33"/>
      <c r="CD39" s="31"/>
      <c r="CE39" s="31"/>
      <c r="CF39" s="40"/>
      <c r="CG39" s="40"/>
      <c r="CH39" s="27"/>
      <c r="CM39" s="30"/>
      <c r="CP39" s="32"/>
      <c r="CR39" s="27"/>
      <c r="CS39" s="27"/>
      <c r="CT39" s="27"/>
      <c r="CU39" s="27"/>
      <c r="CV39" s="27"/>
      <c r="CW39" s="27"/>
      <c r="CX39" s="27" t="s">
        <v>33</v>
      </c>
      <c r="CY39" s="53" t="s">
        <v>11</v>
      </c>
    </row>
    <row r="40" spans="1:103" s="39" customFormat="1" ht="15" customHeight="1" x14ac:dyDescent="0.25">
      <c r="B40" s="40"/>
      <c r="H40" s="27"/>
      <c r="K40" s="27"/>
      <c r="O40" s="27"/>
      <c r="P40" s="27"/>
      <c r="Q40" s="34"/>
      <c r="R40" s="35"/>
      <c r="S40" s="34"/>
      <c r="T40" s="30"/>
      <c r="U40" s="36"/>
      <c r="V40" s="30"/>
      <c r="W40" s="30"/>
      <c r="X40" s="30"/>
      <c r="Y40" s="30"/>
      <c r="Z40" s="30"/>
      <c r="AA40" s="30"/>
      <c r="AB40" s="30"/>
      <c r="AC40" s="40"/>
      <c r="AF40" s="42"/>
      <c r="AG40" s="42"/>
      <c r="AH40" s="42"/>
      <c r="AI40" s="26"/>
      <c r="AM40" s="37"/>
      <c r="AO40" s="30"/>
      <c r="AQ40" s="30"/>
      <c r="AY40" s="30"/>
      <c r="AZ40" s="30"/>
      <c r="BA40" s="30"/>
      <c r="BB40" s="30"/>
      <c r="BC40" s="30"/>
      <c r="BD40" s="40"/>
      <c r="BE40" s="40"/>
      <c r="BF40" s="27"/>
      <c r="BG40" s="26"/>
      <c r="BN40" s="26"/>
      <c r="BP40" s="40"/>
      <c r="BQ40" s="40"/>
      <c r="BR40" s="27"/>
      <c r="BS40" s="27"/>
      <c r="BT40" s="27"/>
      <c r="BU40" s="27"/>
      <c r="BV40" s="30"/>
      <c r="BW40" s="41"/>
      <c r="BX40" s="30"/>
      <c r="BY40" s="31"/>
      <c r="BZ40" s="31"/>
      <c r="CA40" s="41"/>
      <c r="CB40" s="41"/>
      <c r="CC40" s="33"/>
      <c r="CD40" s="31"/>
      <c r="CE40" s="31"/>
      <c r="CF40" s="40"/>
      <c r="CG40" s="40"/>
      <c r="CH40" s="27"/>
      <c r="CM40" s="30"/>
      <c r="CP40" s="32"/>
      <c r="CR40" s="27"/>
      <c r="CS40" s="27"/>
      <c r="CT40" s="27"/>
      <c r="CU40" s="27"/>
      <c r="CV40" s="27"/>
      <c r="CW40" s="27"/>
      <c r="CX40" s="27" t="s">
        <v>30</v>
      </c>
      <c r="CY40" s="53" t="s">
        <v>12</v>
      </c>
    </row>
    <row r="41" spans="1:103" s="4" customFormat="1" ht="15" customHeight="1" x14ac:dyDescent="0.25">
      <c r="A41" s="39"/>
      <c r="B41" s="40"/>
      <c r="C41" s="39"/>
      <c r="D41" s="39"/>
      <c r="E41" s="39"/>
      <c r="F41" s="39"/>
      <c r="G41" s="39"/>
      <c r="H41" s="27"/>
      <c r="I41" s="39"/>
      <c r="J41" s="39"/>
      <c r="K41" s="27"/>
      <c r="L41" s="39"/>
      <c r="M41" s="39"/>
      <c r="N41" s="39"/>
      <c r="O41" s="27"/>
      <c r="P41" s="27"/>
      <c r="Q41" s="34"/>
      <c r="R41" s="35"/>
      <c r="S41" s="34"/>
      <c r="T41" s="30"/>
      <c r="U41" s="36"/>
      <c r="V41" s="30"/>
      <c r="W41" s="30"/>
      <c r="X41" s="30"/>
      <c r="Y41" s="30"/>
      <c r="Z41" s="30"/>
      <c r="AA41" s="30"/>
      <c r="AB41" s="30"/>
      <c r="AC41" s="28"/>
      <c r="AD41" s="25"/>
      <c r="AE41" s="25"/>
      <c r="AF41" s="40"/>
      <c r="AG41" s="40"/>
      <c r="AH41" s="40"/>
      <c r="AI41" s="41"/>
      <c r="AJ41" s="25"/>
      <c r="AK41" s="25"/>
      <c r="AL41" s="25"/>
      <c r="AM41" s="37"/>
      <c r="AN41" s="25"/>
      <c r="AO41" s="30"/>
      <c r="AP41" s="25"/>
      <c r="AQ41" s="30"/>
      <c r="AR41" s="25"/>
      <c r="AS41" s="25"/>
      <c r="AT41" s="25"/>
      <c r="AU41" s="25"/>
      <c r="AV41" s="25"/>
      <c r="AW41" s="25"/>
      <c r="AX41" s="25"/>
      <c r="AY41" s="30"/>
      <c r="AZ41" s="30"/>
      <c r="BA41" s="30"/>
      <c r="BB41" s="30"/>
      <c r="BC41" s="30"/>
      <c r="BD41" s="28"/>
      <c r="BE41" s="28"/>
      <c r="BF41" s="27"/>
      <c r="BG41" s="26"/>
      <c r="BH41" s="25"/>
      <c r="BI41" s="25"/>
      <c r="BJ41" s="25"/>
      <c r="BK41" s="25"/>
      <c r="BL41" s="25"/>
      <c r="BM41" s="25"/>
      <c r="BN41" s="26"/>
      <c r="BO41" s="25"/>
      <c r="BP41" s="28"/>
      <c r="BQ41" s="28"/>
      <c r="BR41" s="27"/>
      <c r="BS41" s="27"/>
      <c r="BT41" s="27"/>
      <c r="BU41" s="27"/>
      <c r="BV41" s="30"/>
      <c r="BW41" s="29"/>
      <c r="BX41" s="30"/>
      <c r="BY41" s="31"/>
      <c r="BZ41" s="31"/>
      <c r="CA41" s="29"/>
      <c r="CB41" s="29"/>
      <c r="CC41" s="33"/>
      <c r="CD41" s="31"/>
      <c r="CE41" s="31"/>
      <c r="CF41" s="28"/>
      <c r="CG41" s="28"/>
      <c r="CH41" s="27"/>
      <c r="CI41" s="25"/>
      <c r="CJ41" s="25"/>
      <c r="CK41" s="25"/>
      <c r="CL41" s="25"/>
      <c r="CM41" s="30"/>
      <c r="CN41" s="25"/>
      <c r="CO41" s="25"/>
      <c r="CP41" s="32"/>
      <c r="CQ41" s="25"/>
      <c r="CR41" s="27"/>
      <c r="CS41" s="27"/>
      <c r="CT41" s="27"/>
      <c r="CU41" s="27"/>
      <c r="CV41" s="27"/>
      <c r="CW41" s="27"/>
      <c r="CX41" s="27" t="s">
        <v>34</v>
      </c>
      <c r="CY41" s="53" t="s">
        <v>13</v>
      </c>
    </row>
    <row r="42" spans="1:103" s="4" customFormat="1" ht="15" customHeight="1" x14ac:dyDescent="0.25">
      <c r="A42" s="39"/>
      <c r="B42" s="45"/>
      <c r="C42" s="45"/>
      <c r="D42" s="45"/>
      <c r="E42" s="11"/>
      <c r="F42" s="11"/>
      <c r="G42" s="11"/>
      <c r="H42" s="11"/>
      <c r="I42" s="42"/>
      <c r="J42" s="42"/>
      <c r="K42" s="39"/>
      <c r="L42" s="27"/>
      <c r="M42" s="39"/>
      <c r="N42" s="39"/>
      <c r="O42" s="27"/>
      <c r="P42" s="27"/>
      <c r="Q42" s="34"/>
      <c r="R42" s="35"/>
      <c r="S42" s="34"/>
      <c r="T42" s="30"/>
      <c r="U42" s="36"/>
      <c r="V42" s="30"/>
      <c r="W42" s="30"/>
      <c r="X42" s="30"/>
      <c r="Y42" s="30"/>
      <c r="Z42" s="30"/>
      <c r="AA42" s="30"/>
      <c r="AB42" s="30"/>
      <c r="AC42" s="28"/>
      <c r="AD42" s="25"/>
      <c r="AE42" s="25"/>
      <c r="AF42" s="40"/>
      <c r="AG42" s="40"/>
      <c r="AH42" s="40"/>
      <c r="AI42" s="41"/>
      <c r="AJ42" s="25"/>
      <c r="AK42" s="25"/>
      <c r="AL42" s="25"/>
      <c r="AM42" s="37"/>
      <c r="AN42" s="25"/>
      <c r="AO42" s="30"/>
      <c r="AP42" s="25"/>
      <c r="AQ42" s="30"/>
      <c r="AR42" s="25"/>
      <c r="AS42" s="25"/>
      <c r="AT42" s="25"/>
      <c r="AU42" s="25"/>
      <c r="AV42" s="25"/>
      <c r="AW42" s="25"/>
      <c r="AX42" s="25"/>
      <c r="AY42" s="30"/>
      <c r="AZ42" s="30"/>
      <c r="BA42" s="30"/>
      <c r="BB42" s="30"/>
      <c r="BC42" s="30"/>
      <c r="BD42" s="28"/>
      <c r="BE42" s="28"/>
      <c r="BF42" s="27"/>
      <c r="BG42" s="26"/>
      <c r="BH42" s="25"/>
      <c r="BI42" s="25"/>
      <c r="BJ42" s="25"/>
      <c r="BK42" s="25"/>
      <c r="BL42" s="25"/>
      <c r="BM42" s="25"/>
      <c r="BN42" s="26"/>
      <c r="BO42" s="25"/>
      <c r="BP42" s="28"/>
      <c r="BQ42" s="28"/>
      <c r="BR42" s="27"/>
      <c r="BS42" s="27"/>
      <c r="BT42" s="27"/>
      <c r="BU42" s="27"/>
      <c r="BV42" s="30"/>
      <c r="BW42" s="29"/>
      <c r="BX42" s="30"/>
      <c r="BY42" s="31"/>
      <c r="BZ42" s="31"/>
      <c r="CA42" s="29"/>
      <c r="CB42" s="29"/>
      <c r="CC42" s="33"/>
      <c r="CD42" s="31"/>
      <c r="CE42" s="31"/>
      <c r="CF42" s="28"/>
      <c r="CG42" s="28"/>
      <c r="CH42" s="27"/>
      <c r="CI42" s="25"/>
      <c r="CJ42" s="25"/>
      <c r="CK42" s="25"/>
      <c r="CL42" s="25"/>
      <c r="CM42" s="30"/>
      <c r="CN42" s="25"/>
      <c r="CO42" s="25"/>
      <c r="CP42" s="32"/>
      <c r="CQ42" s="25"/>
      <c r="CR42" s="27"/>
      <c r="CS42" s="27"/>
      <c r="CT42" s="27"/>
      <c r="CU42" s="27"/>
      <c r="CV42" s="27"/>
      <c r="CW42" s="27"/>
      <c r="CX42" s="27" t="s">
        <v>35</v>
      </c>
      <c r="CY42" s="53" t="s">
        <v>14</v>
      </c>
    </row>
    <row r="43" spans="1:103" s="4" customFormat="1" ht="15" customHeight="1" x14ac:dyDescent="0.25">
      <c r="A43" s="39"/>
      <c r="B43" s="45"/>
      <c r="C43" s="45"/>
      <c r="D43" s="45"/>
      <c r="E43" s="11"/>
      <c r="F43" s="11"/>
      <c r="G43" s="11"/>
      <c r="H43" s="11"/>
      <c r="I43" s="45"/>
      <c r="J43" s="45"/>
      <c r="K43" s="11"/>
      <c r="L43" s="39"/>
      <c r="M43" s="39"/>
      <c r="N43" s="39"/>
      <c r="O43" s="27"/>
      <c r="P43" s="27"/>
      <c r="Q43" s="34"/>
      <c r="R43" s="35"/>
      <c r="S43" s="34"/>
      <c r="T43" s="30"/>
      <c r="U43" s="36"/>
      <c r="V43" s="30"/>
      <c r="W43" s="30"/>
      <c r="X43" s="30"/>
      <c r="Y43" s="30"/>
      <c r="Z43" s="30"/>
      <c r="AA43" s="30"/>
      <c r="AB43" s="30"/>
      <c r="AC43" s="28"/>
      <c r="AD43" s="25"/>
      <c r="AE43" s="25"/>
      <c r="AF43" s="40"/>
      <c r="AG43" s="40"/>
      <c r="AH43" s="40"/>
      <c r="AI43" s="41"/>
      <c r="AJ43" s="25"/>
      <c r="AK43" s="25"/>
      <c r="AL43" s="25"/>
      <c r="AM43" s="37"/>
      <c r="AN43" s="25"/>
      <c r="AO43" s="30"/>
      <c r="AP43" s="25"/>
      <c r="AQ43" s="30"/>
      <c r="AR43" s="25"/>
      <c r="AS43" s="25"/>
      <c r="AT43" s="25"/>
      <c r="AU43" s="25"/>
      <c r="AV43" s="25"/>
      <c r="AW43" s="25"/>
      <c r="AX43" s="25"/>
      <c r="AY43" s="30"/>
      <c r="AZ43" s="30"/>
      <c r="BA43" s="30"/>
      <c r="BB43" s="30"/>
      <c r="BC43" s="30"/>
      <c r="BD43" s="28"/>
      <c r="BE43" s="28"/>
      <c r="BF43" s="27"/>
      <c r="BG43" s="26"/>
      <c r="BH43" s="25"/>
      <c r="BI43" s="25"/>
      <c r="BJ43" s="25"/>
      <c r="BK43" s="25"/>
      <c r="BL43" s="25"/>
      <c r="BM43" s="25"/>
      <c r="BN43" s="26"/>
      <c r="BO43" s="25"/>
      <c r="BP43" s="28"/>
      <c r="BQ43" s="28"/>
      <c r="BR43" s="27"/>
      <c r="BS43" s="27"/>
      <c r="BT43" s="27"/>
      <c r="BU43" s="27"/>
      <c r="BV43" s="30"/>
      <c r="BW43" s="29"/>
      <c r="BX43" s="30"/>
      <c r="BY43" s="31"/>
      <c r="BZ43" s="31"/>
      <c r="CA43" s="29"/>
      <c r="CB43" s="29"/>
      <c r="CC43" s="33"/>
      <c r="CD43" s="31"/>
      <c r="CE43" s="31"/>
      <c r="CF43" s="28"/>
      <c r="CG43" s="28"/>
      <c r="CH43" s="27"/>
      <c r="CI43" s="25"/>
      <c r="CJ43" s="25"/>
      <c r="CK43" s="25"/>
      <c r="CL43" s="25"/>
      <c r="CM43" s="30"/>
      <c r="CN43" s="25"/>
      <c r="CO43" s="25"/>
      <c r="CP43" s="32"/>
      <c r="CQ43" s="25"/>
      <c r="CR43" s="27"/>
      <c r="CS43" s="27"/>
      <c r="CT43" s="27"/>
      <c r="CU43" s="27"/>
      <c r="CV43" s="27"/>
      <c r="CW43" s="27"/>
      <c r="CX43" s="27" t="s">
        <v>36</v>
      </c>
      <c r="CY43" s="53" t="s">
        <v>15</v>
      </c>
    </row>
    <row r="44" spans="1:103" s="4" customFormat="1" ht="15" customHeight="1" x14ac:dyDescent="0.25">
      <c r="A44" s="39"/>
      <c r="B44" s="42"/>
      <c r="C44" s="42"/>
      <c r="D44" s="42"/>
      <c r="E44" s="39"/>
      <c r="F44" s="39"/>
      <c r="G44" s="39"/>
      <c r="H44" s="27"/>
      <c r="I44" s="49"/>
      <c r="J44" s="49"/>
      <c r="K44" s="32"/>
      <c r="L44" s="39"/>
      <c r="M44" s="39"/>
      <c r="N44" s="39"/>
      <c r="O44" s="27"/>
      <c r="P44" s="27"/>
      <c r="Q44" s="34"/>
      <c r="R44" s="35"/>
      <c r="S44" s="34"/>
      <c r="T44" s="30"/>
      <c r="U44" s="36"/>
      <c r="V44" s="30"/>
      <c r="W44" s="30"/>
      <c r="X44" s="30"/>
      <c r="Y44" s="30"/>
      <c r="Z44" s="30"/>
      <c r="AA44" s="30"/>
      <c r="AB44" s="30"/>
      <c r="AC44" s="28"/>
      <c r="AD44" s="25"/>
      <c r="AE44" s="25"/>
      <c r="AF44" s="40"/>
      <c r="AG44" s="40"/>
      <c r="AH44" s="40"/>
      <c r="AI44" s="41"/>
      <c r="AJ44" s="25"/>
      <c r="AK44" s="25"/>
      <c r="AL44" s="25"/>
      <c r="AM44" s="37"/>
      <c r="AN44" s="25"/>
      <c r="AO44" s="30"/>
      <c r="AP44" s="25"/>
      <c r="AQ44" s="30"/>
      <c r="AR44" s="25"/>
      <c r="AS44" s="25"/>
      <c r="AT44" s="25"/>
      <c r="AU44" s="25"/>
      <c r="AV44" s="25"/>
      <c r="AW44" s="25"/>
      <c r="AX44" s="25"/>
      <c r="AY44" s="30"/>
      <c r="AZ44" s="30"/>
      <c r="BA44" s="30"/>
      <c r="BB44" s="30"/>
      <c r="BC44" s="30"/>
      <c r="BD44" s="28"/>
      <c r="BE44" s="28"/>
      <c r="BF44" s="27"/>
      <c r="BG44" s="26"/>
      <c r="BH44" s="25"/>
      <c r="BI44" s="25"/>
      <c r="BJ44" s="25"/>
      <c r="BK44" s="25"/>
      <c r="BL44" s="25"/>
      <c r="BM44" s="25"/>
      <c r="BN44" s="26"/>
      <c r="BO44" s="25"/>
      <c r="BP44" s="28"/>
      <c r="BQ44" s="28"/>
      <c r="BR44" s="27"/>
      <c r="BS44" s="27"/>
      <c r="BT44" s="27"/>
      <c r="BU44" s="27"/>
      <c r="BV44" s="30"/>
      <c r="BW44" s="29"/>
      <c r="BX44" s="30"/>
      <c r="BY44" s="31"/>
      <c r="BZ44" s="31"/>
      <c r="CA44" s="29"/>
      <c r="CB44" s="29"/>
      <c r="CC44" s="33"/>
      <c r="CD44" s="31"/>
      <c r="CE44" s="31"/>
      <c r="CF44" s="28"/>
      <c r="CG44" s="28"/>
      <c r="CH44" s="27"/>
      <c r="CI44" s="25"/>
      <c r="CJ44" s="25"/>
      <c r="CK44" s="25"/>
      <c r="CL44" s="25"/>
      <c r="CM44" s="30"/>
      <c r="CN44" s="25"/>
      <c r="CO44" s="25"/>
      <c r="CP44" s="32"/>
      <c r="CQ44" s="54"/>
      <c r="CR44" s="27"/>
      <c r="CS44" s="27"/>
      <c r="CT44" s="27"/>
      <c r="CU44" s="27"/>
      <c r="CV44" s="27"/>
      <c r="CW44" s="27"/>
      <c r="CX44" s="27" t="s">
        <v>37</v>
      </c>
      <c r="CY44" s="53" t="s">
        <v>16</v>
      </c>
    </row>
    <row r="45" spans="1:103" s="4" customFormat="1" ht="15" customHeight="1" x14ac:dyDescent="0.25">
      <c r="A45" s="39"/>
      <c r="B45" s="50"/>
      <c r="C45" s="50"/>
      <c r="D45" s="50"/>
      <c r="E45" s="40"/>
      <c r="F45" s="40"/>
      <c r="G45" s="39"/>
      <c r="H45" s="27"/>
      <c r="I45" s="42"/>
      <c r="J45" s="42"/>
      <c r="K45" s="27"/>
      <c r="L45" s="39"/>
      <c r="M45" s="39"/>
      <c r="N45" s="39"/>
      <c r="O45" s="27"/>
      <c r="P45" s="27"/>
      <c r="Q45" s="34"/>
      <c r="R45" s="35"/>
      <c r="S45" s="34"/>
      <c r="T45" s="30"/>
      <c r="U45" s="36"/>
      <c r="V45" s="30"/>
      <c r="W45" s="30"/>
      <c r="X45" s="30"/>
      <c r="Y45" s="30"/>
      <c r="Z45" s="30"/>
      <c r="AA45" s="30"/>
      <c r="AB45" s="30"/>
      <c r="AC45" s="28"/>
      <c r="AD45" s="25"/>
      <c r="AE45" s="25"/>
      <c r="AF45" s="40"/>
      <c r="AG45" s="40"/>
      <c r="AH45" s="40"/>
      <c r="AI45" s="41"/>
      <c r="AJ45" s="25"/>
      <c r="AK45" s="25"/>
      <c r="AL45" s="25"/>
      <c r="AM45" s="37"/>
      <c r="AN45" s="25"/>
      <c r="AO45" s="30"/>
      <c r="AP45" s="25"/>
      <c r="AQ45" s="30"/>
      <c r="AR45" s="25"/>
      <c r="AS45" s="25"/>
      <c r="AT45" s="25"/>
      <c r="AU45" s="25"/>
      <c r="AV45" s="25"/>
      <c r="AW45" s="25"/>
      <c r="AX45" s="25"/>
      <c r="AY45" s="30"/>
      <c r="AZ45" s="30"/>
      <c r="BA45" s="30"/>
      <c r="BB45" s="30"/>
      <c r="BC45" s="30"/>
      <c r="BD45" s="28"/>
      <c r="BE45" s="28"/>
      <c r="BF45" s="27"/>
      <c r="BG45" s="26"/>
      <c r="BH45" s="25"/>
      <c r="BI45" s="25"/>
      <c r="BJ45" s="25"/>
      <c r="BK45" s="25"/>
      <c r="BL45" s="25"/>
      <c r="BM45" s="25"/>
      <c r="BN45" s="26"/>
      <c r="BO45" s="25"/>
      <c r="BP45" s="28"/>
      <c r="BQ45" s="28"/>
      <c r="BR45" s="27"/>
      <c r="BS45" s="27"/>
      <c r="BT45" s="27"/>
      <c r="BU45" s="27"/>
      <c r="BV45" s="30"/>
      <c r="BW45" s="29"/>
      <c r="BX45" s="30"/>
      <c r="BY45" s="31"/>
      <c r="BZ45" s="31"/>
      <c r="CA45" s="29"/>
      <c r="CB45" s="29"/>
      <c r="CC45" s="33"/>
      <c r="CD45" s="31"/>
      <c r="CE45" s="31"/>
      <c r="CF45" s="28"/>
      <c r="CG45" s="28"/>
      <c r="CH45" s="27"/>
      <c r="CI45" s="25"/>
      <c r="CJ45" s="25"/>
      <c r="CK45" s="25"/>
      <c r="CL45" s="25"/>
      <c r="CM45" s="30"/>
      <c r="CN45" s="25"/>
      <c r="CO45" s="25"/>
      <c r="CP45" s="32"/>
      <c r="CQ45" s="54"/>
      <c r="CR45" s="27"/>
      <c r="CS45" s="27"/>
      <c r="CT45" s="27"/>
      <c r="CU45" s="27"/>
      <c r="CV45" s="27"/>
      <c r="CW45" s="27"/>
      <c r="CX45" s="27" t="s">
        <v>38</v>
      </c>
      <c r="CY45" s="53" t="s">
        <v>17</v>
      </c>
    </row>
    <row r="46" spans="1:103" s="4" customFormat="1" ht="15" customHeight="1" x14ac:dyDescent="0.25">
      <c r="A46" s="39"/>
      <c r="B46" s="50"/>
      <c r="C46" s="50"/>
      <c r="D46" s="50"/>
      <c r="E46" s="50"/>
      <c r="F46" s="50"/>
      <c r="G46" s="50"/>
      <c r="H46" s="50"/>
      <c r="I46" s="42"/>
      <c r="J46" s="42"/>
      <c r="K46" s="42"/>
      <c r="L46" s="39"/>
      <c r="M46" s="39"/>
      <c r="N46" s="39"/>
      <c r="O46" s="27"/>
      <c r="P46" s="27"/>
      <c r="Q46" s="34"/>
      <c r="R46" s="35"/>
      <c r="S46" s="34"/>
      <c r="T46" s="30"/>
      <c r="U46" s="36"/>
      <c r="V46" s="30"/>
      <c r="W46" s="30"/>
      <c r="X46" s="30"/>
      <c r="Y46" s="30"/>
      <c r="Z46" s="30"/>
      <c r="AA46" s="30"/>
      <c r="AB46" s="30"/>
      <c r="AC46" s="28"/>
      <c r="AD46" s="25"/>
      <c r="AE46" s="25"/>
      <c r="AF46" s="40"/>
      <c r="AG46" s="40"/>
      <c r="AH46" s="40"/>
      <c r="AI46" s="41"/>
      <c r="AJ46" s="25"/>
      <c r="AK46" s="25"/>
      <c r="AL46" s="25"/>
      <c r="AM46" s="37"/>
      <c r="AN46" s="25"/>
      <c r="AO46" s="30"/>
      <c r="AP46" s="25"/>
      <c r="AQ46" s="30"/>
      <c r="AR46" s="25"/>
      <c r="AS46" s="25"/>
      <c r="AT46" s="25"/>
      <c r="AU46" s="25"/>
      <c r="AV46" s="25"/>
      <c r="AW46" s="25"/>
      <c r="AX46" s="25"/>
      <c r="AY46" s="30"/>
      <c r="AZ46" s="30"/>
      <c r="BA46" s="30"/>
      <c r="BB46" s="30"/>
      <c r="BC46" s="30"/>
      <c r="BD46" s="28"/>
      <c r="BE46" s="28"/>
      <c r="BF46" s="27"/>
      <c r="BG46" s="26"/>
      <c r="BH46" s="25"/>
      <c r="BI46" s="25"/>
      <c r="BJ46" s="25"/>
      <c r="BK46" s="25"/>
      <c r="BL46" s="25"/>
      <c r="BM46" s="25"/>
      <c r="BN46" s="26"/>
      <c r="BO46" s="25"/>
      <c r="BP46" s="28"/>
      <c r="BQ46" s="28"/>
      <c r="BR46" s="27"/>
      <c r="BS46" s="27"/>
      <c r="BT46" s="27"/>
      <c r="BU46" s="27"/>
      <c r="BV46" s="30"/>
      <c r="BW46" s="29"/>
      <c r="BX46" s="30"/>
      <c r="BY46" s="31"/>
      <c r="BZ46" s="31"/>
      <c r="CA46" s="29"/>
      <c r="CB46" s="29"/>
      <c r="CC46" s="33"/>
      <c r="CD46" s="31"/>
      <c r="CE46" s="31"/>
      <c r="CF46" s="28"/>
      <c r="CG46" s="28"/>
      <c r="CH46" s="27"/>
      <c r="CI46" s="25"/>
      <c r="CJ46" s="25"/>
      <c r="CK46" s="25"/>
      <c r="CL46" s="25"/>
      <c r="CM46" s="30"/>
      <c r="CN46" s="25"/>
      <c r="CO46" s="25"/>
      <c r="CP46" s="32"/>
      <c r="CQ46" s="54"/>
      <c r="CR46" s="27"/>
      <c r="CS46" s="27"/>
      <c r="CT46" s="27"/>
      <c r="CU46" s="27"/>
      <c r="CV46" s="27"/>
      <c r="CW46" s="27"/>
      <c r="CX46" s="27" t="s">
        <v>39</v>
      </c>
      <c r="CY46" s="53" t="s">
        <v>18</v>
      </c>
    </row>
    <row r="47" spans="1:103" s="4" customFormat="1" ht="15" customHeight="1" x14ac:dyDescent="0.25">
      <c r="A47" s="39"/>
      <c r="B47" s="40"/>
      <c r="C47" s="39"/>
      <c r="D47" s="39"/>
      <c r="E47" s="39"/>
      <c r="F47" s="39"/>
      <c r="G47" s="39"/>
      <c r="H47" s="39"/>
      <c r="I47" s="39"/>
      <c r="J47" s="39"/>
      <c r="K47" s="27"/>
      <c r="L47" s="39"/>
      <c r="M47" s="39"/>
      <c r="N47" s="39"/>
      <c r="O47" s="27"/>
      <c r="P47" s="27"/>
      <c r="Q47" s="34"/>
      <c r="R47" s="35"/>
      <c r="S47" s="34"/>
      <c r="T47" s="30"/>
      <c r="U47" s="36"/>
      <c r="V47" s="30"/>
      <c r="W47" s="30"/>
      <c r="X47" s="30"/>
      <c r="Y47" s="30"/>
      <c r="Z47" s="30"/>
      <c r="AA47" s="30"/>
      <c r="AB47" s="30"/>
      <c r="AC47" s="28"/>
      <c r="AD47" s="25"/>
      <c r="AE47" s="25"/>
      <c r="AF47" s="40"/>
      <c r="AG47" s="40"/>
      <c r="AH47" s="40"/>
      <c r="AI47" s="41"/>
      <c r="AJ47" s="25"/>
      <c r="AK47" s="25"/>
      <c r="AL47" s="25"/>
      <c r="AM47" s="37"/>
      <c r="AN47" s="25"/>
      <c r="AO47" s="30"/>
      <c r="AP47" s="25"/>
      <c r="AQ47" s="30"/>
      <c r="AR47" s="25"/>
      <c r="AS47" s="25"/>
      <c r="AT47" s="25"/>
      <c r="AU47" s="25"/>
      <c r="AV47" s="25"/>
      <c r="AW47" s="25"/>
      <c r="AX47" s="25"/>
      <c r="AY47" s="30"/>
      <c r="AZ47" s="30"/>
      <c r="BA47" s="30"/>
      <c r="BB47" s="30"/>
      <c r="BC47" s="30"/>
      <c r="BD47" s="28"/>
      <c r="BE47" s="28"/>
      <c r="BF47" s="27"/>
      <c r="BG47" s="26"/>
      <c r="BH47" s="25"/>
      <c r="BI47" s="25"/>
      <c r="BJ47" s="25"/>
      <c r="BK47" s="25"/>
      <c r="BL47" s="25"/>
      <c r="BM47" s="25"/>
      <c r="BN47" s="26"/>
      <c r="BO47" s="25"/>
      <c r="BP47" s="28"/>
      <c r="BQ47" s="28"/>
      <c r="BR47" s="27"/>
      <c r="BS47" s="27"/>
      <c r="BT47" s="27"/>
      <c r="BU47" s="27"/>
      <c r="BV47" s="30"/>
      <c r="BW47" s="29"/>
      <c r="BX47" s="30"/>
      <c r="BY47" s="31"/>
      <c r="BZ47" s="31"/>
      <c r="CA47" s="29"/>
      <c r="CB47" s="29"/>
      <c r="CC47" s="33"/>
      <c r="CD47" s="31"/>
      <c r="CE47" s="31"/>
      <c r="CF47" s="28"/>
      <c r="CG47" s="28"/>
      <c r="CH47" s="27"/>
      <c r="CI47" s="25"/>
      <c r="CJ47" s="25"/>
      <c r="CK47" s="25"/>
      <c r="CL47" s="25"/>
      <c r="CM47" s="30"/>
      <c r="CN47" s="25"/>
      <c r="CO47" s="25"/>
      <c r="CP47" s="32"/>
      <c r="CQ47" s="54"/>
      <c r="CR47" s="27"/>
      <c r="CS47" s="27"/>
      <c r="CT47" s="27"/>
      <c r="CU47" s="27"/>
      <c r="CV47" s="27"/>
      <c r="CW47" s="27"/>
      <c r="CX47" s="27" t="s">
        <v>40</v>
      </c>
      <c r="CY47" s="53" t="s">
        <v>19</v>
      </c>
    </row>
    <row r="48" spans="1:103" s="4" customFormat="1" ht="15" customHeight="1" x14ac:dyDescent="0.25">
      <c r="A48" s="39"/>
      <c r="B48" s="40"/>
      <c r="C48" s="39"/>
      <c r="D48" s="39"/>
      <c r="E48" s="39"/>
      <c r="F48" s="39"/>
      <c r="G48" s="39"/>
      <c r="H48" s="27"/>
      <c r="I48" s="49"/>
      <c r="J48" s="49"/>
      <c r="K48" s="32"/>
      <c r="L48" s="39"/>
      <c r="M48" s="39"/>
      <c r="N48" s="39"/>
      <c r="O48" s="27"/>
      <c r="P48" s="27"/>
      <c r="Q48" s="34"/>
      <c r="R48" s="35"/>
      <c r="S48" s="34"/>
      <c r="T48" s="30"/>
      <c r="U48" s="36"/>
      <c r="V48" s="30"/>
      <c r="W48" s="30"/>
      <c r="X48" s="30"/>
      <c r="Y48" s="30"/>
      <c r="Z48" s="30"/>
      <c r="AA48" s="30"/>
      <c r="AB48" s="30"/>
      <c r="AC48" s="28"/>
      <c r="AD48" s="25"/>
      <c r="AE48" s="25"/>
      <c r="AF48" s="40"/>
      <c r="AG48" s="40"/>
      <c r="AH48" s="40"/>
      <c r="AI48" s="41"/>
      <c r="AJ48" s="25"/>
      <c r="AK48" s="25"/>
      <c r="AL48" s="25"/>
      <c r="AM48" s="37"/>
      <c r="AN48" s="25"/>
      <c r="AO48" s="30"/>
      <c r="AP48" s="25"/>
      <c r="AQ48" s="30"/>
      <c r="AR48" s="25"/>
      <c r="AS48" s="25"/>
      <c r="AT48" s="25"/>
      <c r="AU48" s="25"/>
      <c r="AV48" s="25"/>
      <c r="AW48" s="25"/>
      <c r="AX48" s="25"/>
      <c r="AY48" s="30"/>
      <c r="AZ48" s="30"/>
      <c r="BA48" s="30"/>
      <c r="BB48" s="30"/>
      <c r="BC48" s="30"/>
      <c r="BD48" s="28"/>
      <c r="BE48" s="28"/>
      <c r="BF48" s="27"/>
      <c r="BG48" s="26"/>
      <c r="BH48" s="25"/>
      <c r="BI48" s="25"/>
      <c r="BJ48" s="25"/>
      <c r="BK48" s="25"/>
      <c r="BL48" s="25"/>
      <c r="BM48" s="25"/>
      <c r="BN48" s="26"/>
      <c r="BO48" s="25"/>
      <c r="BP48" s="28"/>
      <c r="BQ48" s="28"/>
      <c r="BR48" s="27"/>
      <c r="BS48" s="27"/>
      <c r="BT48" s="27"/>
      <c r="BU48" s="27"/>
      <c r="BV48" s="30"/>
      <c r="BW48" s="29"/>
      <c r="BX48" s="30"/>
      <c r="BY48" s="31"/>
      <c r="BZ48" s="31"/>
      <c r="CA48" s="29"/>
      <c r="CB48" s="29"/>
      <c r="CC48" s="33"/>
      <c r="CD48" s="31"/>
      <c r="CE48" s="31"/>
      <c r="CF48" s="28"/>
      <c r="CG48" s="28"/>
      <c r="CH48" s="27"/>
      <c r="CI48" s="25"/>
      <c r="CJ48" s="25"/>
      <c r="CK48" s="25"/>
      <c r="CL48" s="25"/>
      <c r="CM48" s="30"/>
      <c r="CN48" s="25"/>
      <c r="CO48" s="25"/>
      <c r="CP48" s="32"/>
      <c r="CQ48" s="54"/>
      <c r="CR48" s="27"/>
      <c r="CS48" s="27"/>
      <c r="CT48" s="27"/>
      <c r="CU48" s="27"/>
      <c r="CV48" s="27"/>
      <c r="CW48" s="27"/>
      <c r="CX48" s="27" t="s">
        <v>41</v>
      </c>
      <c r="CY48" s="53" t="s">
        <v>20</v>
      </c>
    </row>
    <row r="49" spans="1:107" s="4" customFormat="1" ht="15" customHeight="1" x14ac:dyDescent="0.25">
      <c r="A49" s="39"/>
      <c r="B49" s="40"/>
      <c r="C49" s="39"/>
      <c r="D49" s="39"/>
      <c r="E49" s="40"/>
      <c r="F49" s="40"/>
      <c r="G49" s="39"/>
      <c r="H49" s="27"/>
      <c r="I49" s="42"/>
      <c r="J49" s="42"/>
      <c r="K49" s="27"/>
      <c r="L49" s="39"/>
      <c r="M49" s="39"/>
      <c r="N49" s="39"/>
      <c r="O49" s="27"/>
      <c r="P49" s="27"/>
      <c r="Q49" s="34"/>
      <c r="R49" s="35"/>
      <c r="S49" s="34"/>
      <c r="T49" s="30"/>
      <c r="U49" s="36"/>
      <c r="V49" s="30"/>
      <c r="W49" s="30"/>
      <c r="X49" s="30"/>
      <c r="Y49" s="30"/>
      <c r="Z49" s="30"/>
      <c r="AA49" s="30"/>
      <c r="AB49" s="30"/>
      <c r="AC49" s="28"/>
      <c r="AD49" s="25"/>
      <c r="AE49" s="25"/>
      <c r="AF49" s="40"/>
      <c r="AG49" s="40"/>
      <c r="AH49" s="40"/>
      <c r="AI49" s="41"/>
      <c r="AJ49" s="25"/>
      <c r="AK49" s="25"/>
      <c r="AL49" s="25"/>
      <c r="AM49" s="37"/>
      <c r="AN49" s="25"/>
      <c r="AO49" s="30"/>
      <c r="AP49" s="25"/>
      <c r="AQ49" s="30"/>
      <c r="AR49" s="25"/>
      <c r="AS49" s="25"/>
      <c r="AT49" s="25"/>
      <c r="AU49" s="25"/>
      <c r="AV49" s="25"/>
      <c r="AW49" s="25"/>
      <c r="AX49" s="25"/>
      <c r="AY49" s="30"/>
      <c r="AZ49" s="30"/>
      <c r="BA49" s="30"/>
      <c r="BB49" s="30"/>
      <c r="BC49" s="30"/>
      <c r="BD49" s="28"/>
      <c r="BE49" s="28"/>
      <c r="BF49" s="27"/>
      <c r="BG49" s="26"/>
      <c r="BH49" s="25"/>
      <c r="BI49" s="25"/>
      <c r="BJ49" s="25"/>
      <c r="BK49" s="25"/>
      <c r="BL49" s="25"/>
      <c r="BM49" s="25"/>
      <c r="BN49" s="26"/>
      <c r="BO49" s="25"/>
      <c r="BP49" s="28"/>
      <c r="BQ49" s="28"/>
      <c r="BR49" s="27"/>
      <c r="BS49" s="27"/>
      <c r="BT49" s="27"/>
      <c r="BU49" s="27"/>
      <c r="BV49" s="30"/>
      <c r="BW49" s="29"/>
      <c r="BX49" s="30"/>
      <c r="BY49" s="31"/>
      <c r="BZ49" s="31"/>
      <c r="CA49" s="29"/>
      <c r="CB49" s="29"/>
      <c r="CC49" s="33"/>
      <c r="CD49" s="31"/>
      <c r="CE49" s="31"/>
      <c r="CF49" s="28"/>
      <c r="CG49" s="28"/>
      <c r="CH49" s="27"/>
      <c r="CI49" s="25"/>
      <c r="CJ49" s="25"/>
      <c r="CK49" s="25"/>
      <c r="CL49" s="25"/>
      <c r="CM49" s="30"/>
      <c r="CN49" s="25"/>
      <c r="CO49" s="25"/>
      <c r="CP49" s="32"/>
      <c r="CQ49" s="54"/>
      <c r="CR49" s="27"/>
      <c r="CS49" s="27"/>
      <c r="CT49" s="27"/>
      <c r="CU49" s="27"/>
      <c r="CV49" s="27"/>
      <c r="CW49" s="27"/>
      <c r="CX49" s="27" t="s">
        <v>42</v>
      </c>
      <c r="CY49" s="53" t="s">
        <v>21</v>
      </c>
    </row>
    <row r="50" spans="1:107" s="4" customFormat="1" ht="15" customHeight="1" x14ac:dyDescent="0.25">
      <c r="A50" s="39"/>
      <c r="B50" s="40"/>
      <c r="C50" s="39"/>
      <c r="D50" s="39"/>
      <c r="E50" s="50"/>
      <c r="F50" s="50"/>
      <c r="G50" s="50"/>
      <c r="H50" s="50"/>
      <c r="I50" s="42"/>
      <c r="J50" s="42"/>
      <c r="K50" s="42"/>
      <c r="L50" s="39"/>
      <c r="M50" s="39"/>
      <c r="N50" s="39"/>
      <c r="O50" s="27"/>
      <c r="P50" s="27"/>
      <c r="Q50" s="34"/>
      <c r="R50" s="35"/>
      <c r="S50" s="34"/>
      <c r="T50" s="30"/>
      <c r="U50" s="36"/>
      <c r="V50" s="30"/>
      <c r="W50" s="30"/>
      <c r="X50" s="30"/>
      <c r="Y50" s="30"/>
      <c r="Z50" s="30"/>
      <c r="AA50" s="30"/>
      <c r="AB50" s="30"/>
      <c r="AC50" s="28"/>
      <c r="AD50" s="25"/>
      <c r="AE50" s="25"/>
      <c r="AF50" s="40"/>
      <c r="AG50" s="40"/>
      <c r="AH50" s="40"/>
      <c r="AI50" s="41"/>
      <c r="AJ50" s="25"/>
      <c r="AK50" s="25"/>
      <c r="AL50" s="25"/>
      <c r="AM50" s="37"/>
      <c r="AN50" s="25"/>
      <c r="AO50" s="30"/>
      <c r="AP50" s="25"/>
      <c r="AQ50" s="30"/>
      <c r="AR50" s="25"/>
      <c r="AS50" s="25"/>
      <c r="AT50" s="25"/>
      <c r="AU50" s="25"/>
      <c r="AV50" s="25"/>
      <c r="AW50" s="25"/>
      <c r="AX50" s="25"/>
      <c r="AY50" s="30"/>
      <c r="AZ50" s="30"/>
      <c r="BA50" s="30"/>
      <c r="BB50" s="30"/>
      <c r="BC50" s="30"/>
      <c r="BD50" s="28"/>
      <c r="BE50" s="28"/>
      <c r="BF50" s="27"/>
      <c r="BG50" s="26"/>
      <c r="BH50" s="25"/>
      <c r="BI50" s="25"/>
      <c r="BJ50" s="25"/>
      <c r="BK50" s="25"/>
      <c r="BL50" s="25"/>
      <c r="BM50" s="25"/>
      <c r="BN50" s="26"/>
      <c r="BO50" s="25"/>
      <c r="BP50" s="28"/>
      <c r="BQ50" s="28"/>
      <c r="BR50" s="27"/>
      <c r="BS50" s="27"/>
      <c r="BT50" s="27"/>
      <c r="BU50" s="27"/>
      <c r="BV50" s="30"/>
      <c r="BW50" s="29"/>
      <c r="BX50" s="30"/>
      <c r="BY50" s="31"/>
      <c r="BZ50" s="31"/>
      <c r="CA50" s="29"/>
      <c r="CB50" s="29"/>
      <c r="CC50" s="33"/>
      <c r="CD50" s="31"/>
      <c r="CE50" s="31"/>
      <c r="CF50" s="28"/>
      <c r="CG50" s="28"/>
      <c r="CH50" s="27"/>
      <c r="CI50" s="25"/>
      <c r="CJ50" s="25"/>
      <c r="CK50" s="25"/>
      <c r="CL50" s="25"/>
      <c r="CM50" s="30"/>
      <c r="CN50" s="25"/>
      <c r="CO50" s="25"/>
      <c r="CP50" s="32"/>
      <c r="CQ50" s="54"/>
      <c r="CR50" s="27"/>
      <c r="CS50" s="27"/>
      <c r="CT50" s="27"/>
      <c r="CU50" s="27"/>
      <c r="CV50" s="27"/>
      <c r="CW50" s="27"/>
      <c r="CX50" s="27" t="s">
        <v>43</v>
      </c>
      <c r="CY50" s="53" t="s">
        <v>22</v>
      </c>
    </row>
    <row r="51" spans="1:107" s="4" customFormat="1" ht="15" customHeight="1" x14ac:dyDescent="0.25">
      <c r="A51" s="39"/>
      <c r="B51" s="40"/>
      <c r="C51" s="39"/>
      <c r="D51" s="39"/>
      <c r="E51" s="39"/>
      <c r="F51" s="39"/>
      <c r="G51" s="39"/>
      <c r="H51" s="27"/>
      <c r="I51" s="39"/>
      <c r="J51" s="39"/>
      <c r="K51" s="27"/>
      <c r="L51" s="39"/>
      <c r="M51" s="39"/>
      <c r="N51" s="39"/>
      <c r="O51" s="27"/>
      <c r="P51" s="27"/>
      <c r="Q51" s="34"/>
      <c r="R51" s="35"/>
      <c r="S51" s="34"/>
      <c r="T51" s="30"/>
      <c r="U51" s="36"/>
      <c r="V51" s="30"/>
      <c r="W51" s="30"/>
      <c r="X51" s="30"/>
      <c r="Y51" s="30"/>
      <c r="Z51" s="30"/>
      <c r="AA51" s="30"/>
      <c r="AB51" s="30"/>
      <c r="AC51" s="28"/>
      <c r="AD51" s="25"/>
      <c r="AE51" s="25"/>
      <c r="AF51" s="40"/>
      <c r="AG51" s="40"/>
      <c r="AH51" s="40"/>
      <c r="AI51" s="41"/>
      <c r="AJ51" s="25"/>
      <c r="AK51" s="25"/>
      <c r="AL51" s="25"/>
      <c r="AM51" s="37"/>
      <c r="AN51" s="25"/>
      <c r="AO51" s="30"/>
      <c r="AP51" s="25"/>
      <c r="AQ51" s="30"/>
      <c r="AR51" s="25"/>
      <c r="AS51" s="25"/>
      <c r="AT51" s="25"/>
      <c r="AU51" s="25"/>
      <c r="AV51" s="25"/>
      <c r="AW51" s="25"/>
      <c r="AX51" s="25"/>
      <c r="AY51" s="30"/>
      <c r="AZ51" s="30"/>
      <c r="BA51" s="30"/>
      <c r="BB51" s="30"/>
      <c r="BC51" s="30"/>
      <c r="BD51" s="28"/>
      <c r="BE51" s="28"/>
      <c r="BF51" s="27"/>
      <c r="BG51" s="26"/>
      <c r="BH51" s="25"/>
      <c r="BI51" s="25"/>
      <c r="BJ51" s="25"/>
      <c r="BK51" s="25"/>
      <c r="BL51" s="25"/>
      <c r="BM51" s="25"/>
      <c r="BN51" s="26"/>
      <c r="BO51" s="25"/>
      <c r="BP51" s="28"/>
      <c r="BQ51" s="28"/>
      <c r="BR51" s="27"/>
      <c r="BS51" s="27"/>
      <c r="BT51" s="27"/>
      <c r="BU51" s="27"/>
      <c r="BV51" s="30"/>
      <c r="BW51" s="29"/>
      <c r="BX51" s="30"/>
      <c r="BY51" s="31"/>
      <c r="BZ51" s="31"/>
      <c r="CA51" s="29"/>
      <c r="CB51" s="29"/>
      <c r="CC51" s="33"/>
      <c r="CD51" s="31"/>
      <c r="CE51" s="31"/>
      <c r="CF51" s="28"/>
      <c r="CG51" s="28"/>
      <c r="CH51" s="27"/>
      <c r="CI51" s="25"/>
      <c r="CJ51" s="25"/>
      <c r="CK51" s="25"/>
      <c r="CL51" s="25"/>
      <c r="CM51" s="30"/>
      <c r="CN51" s="25"/>
      <c r="CO51" s="25"/>
      <c r="CP51" s="32"/>
      <c r="CQ51" s="54"/>
      <c r="CR51" s="27"/>
      <c r="CS51" s="27"/>
      <c r="CT51" s="27"/>
      <c r="CU51" s="27"/>
      <c r="CV51" s="27"/>
      <c r="CW51" s="27"/>
      <c r="CX51" s="27" t="s">
        <v>44</v>
      </c>
      <c r="CY51" s="53" t="s">
        <v>23</v>
      </c>
    </row>
    <row r="52" spans="1:107" s="4" customFormat="1" ht="15" customHeight="1" x14ac:dyDescent="0.25">
      <c r="A52" s="39"/>
      <c r="B52" s="40"/>
      <c r="C52" s="39"/>
      <c r="D52" s="39"/>
      <c r="E52" s="39"/>
      <c r="F52" s="39"/>
      <c r="G52" s="39"/>
      <c r="H52" s="27"/>
      <c r="I52" s="49"/>
      <c r="J52" s="49"/>
      <c r="K52" s="32"/>
      <c r="L52" s="39"/>
      <c r="M52" s="39"/>
      <c r="N52" s="39"/>
      <c r="O52" s="27"/>
      <c r="P52" s="27"/>
      <c r="Q52" s="34"/>
      <c r="R52" s="35"/>
      <c r="S52" s="34"/>
      <c r="T52" s="30"/>
      <c r="U52" s="36"/>
      <c r="V52" s="30"/>
      <c r="W52" s="30"/>
      <c r="X52" s="30"/>
      <c r="Y52" s="30"/>
      <c r="Z52" s="30"/>
      <c r="AA52" s="30"/>
      <c r="AB52" s="30"/>
      <c r="AC52" s="28"/>
      <c r="AD52" s="25"/>
      <c r="AE52" s="25"/>
      <c r="AF52" s="40"/>
      <c r="AG52" s="40"/>
      <c r="AH52" s="40"/>
      <c r="AI52" s="41"/>
      <c r="AJ52" s="25"/>
      <c r="AK52" s="25"/>
      <c r="AL52" s="25"/>
      <c r="AM52" s="37"/>
      <c r="AN52" s="25"/>
      <c r="AO52" s="30"/>
      <c r="AP52" s="25"/>
      <c r="AQ52" s="30"/>
      <c r="AR52" s="25"/>
      <c r="AS52" s="25"/>
      <c r="AT52" s="25"/>
      <c r="AU52" s="25"/>
      <c r="AV52" s="25"/>
      <c r="AW52" s="25"/>
      <c r="AX52" s="25"/>
      <c r="AY52" s="30"/>
      <c r="AZ52" s="30"/>
      <c r="BA52" s="30"/>
      <c r="BB52" s="30"/>
      <c r="BC52" s="30"/>
      <c r="BD52" s="28"/>
      <c r="BE52" s="28"/>
      <c r="BF52" s="27"/>
      <c r="BG52" s="26"/>
      <c r="BH52" s="25"/>
      <c r="BI52" s="25"/>
      <c r="BJ52" s="25"/>
      <c r="BK52" s="25"/>
      <c r="BL52" s="25"/>
      <c r="BM52" s="25"/>
      <c r="BN52" s="26"/>
      <c r="BO52" s="25"/>
      <c r="BP52" s="28"/>
      <c r="BQ52" s="28"/>
      <c r="BR52" s="27"/>
      <c r="BS52" s="27"/>
      <c r="BT52" s="27"/>
      <c r="BU52" s="27"/>
      <c r="BV52" s="30"/>
      <c r="BW52" s="29"/>
      <c r="BX52" s="30"/>
      <c r="BY52" s="31"/>
      <c r="BZ52" s="31"/>
      <c r="CA52" s="29"/>
      <c r="CB52" s="29"/>
      <c r="CC52" s="33"/>
      <c r="CD52" s="31"/>
      <c r="CE52" s="31"/>
      <c r="CF52" s="28"/>
      <c r="CG52" s="28"/>
      <c r="CH52" s="27"/>
      <c r="CI52" s="25"/>
      <c r="CJ52" s="25"/>
      <c r="CK52" s="25"/>
      <c r="CL52" s="25"/>
      <c r="CM52" s="30"/>
      <c r="CN52" s="25"/>
      <c r="CO52" s="25"/>
      <c r="CP52" s="32"/>
      <c r="CQ52" s="54"/>
      <c r="CR52" s="27"/>
      <c r="CS52" s="27"/>
      <c r="CT52" s="27"/>
      <c r="CU52" s="27"/>
      <c r="CV52" s="27"/>
      <c r="CW52" s="27"/>
      <c r="CX52" s="27" t="s">
        <v>45</v>
      </c>
      <c r="CY52" s="53" t="s">
        <v>24</v>
      </c>
    </row>
    <row r="53" spans="1:107" s="4" customFormat="1" ht="15" customHeight="1" x14ac:dyDescent="0.25">
      <c r="A53" s="39"/>
      <c r="B53" s="40"/>
      <c r="C53" s="39"/>
      <c r="D53" s="39"/>
      <c r="E53" s="40"/>
      <c r="F53" s="40"/>
      <c r="G53" s="39"/>
      <c r="H53" s="27"/>
      <c r="I53" s="42"/>
      <c r="J53" s="42"/>
      <c r="K53" s="27"/>
      <c r="L53" s="39"/>
      <c r="M53" s="39"/>
      <c r="N53" s="39"/>
      <c r="O53" s="27"/>
      <c r="P53" s="27"/>
      <c r="Q53" s="34"/>
      <c r="R53" s="35"/>
      <c r="S53" s="34"/>
      <c r="T53" s="30"/>
      <c r="U53" s="36"/>
      <c r="V53" s="30"/>
      <c r="W53" s="30"/>
      <c r="X53" s="30"/>
      <c r="Y53" s="30"/>
      <c r="Z53" s="30"/>
      <c r="AA53" s="30"/>
      <c r="AB53" s="30"/>
      <c r="AC53" s="28"/>
      <c r="AD53" s="25"/>
      <c r="AE53" s="25"/>
      <c r="AF53" s="40"/>
      <c r="AG53" s="40"/>
      <c r="AH53" s="40"/>
      <c r="AI53" s="41"/>
      <c r="AJ53" s="25"/>
      <c r="AK53" s="25"/>
      <c r="AL53" s="25"/>
      <c r="AM53" s="37"/>
      <c r="AN53" s="25"/>
      <c r="AO53" s="30"/>
      <c r="AP53" s="25"/>
      <c r="AQ53" s="30"/>
      <c r="AR53" s="25"/>
      <c r="AS53" s="25"/>
      <c r="AT53" s="25"/>
      <c r="AU53" s="25"/>
      <c r="AV53" s="25"/>
      <c r="AW53" s="25"/>
      <c r="AX53" s="25"/>
      <c r="AY53" s="30"/>
      <c r="AZ53" s="30"/>
      <c r="BA53" s="30"/>
      <c r="BB53" s="30"/>
      <c r="BC53" s="30"/>
      <c r="BD53" s="28"/>
      <c r="BE53" s="28"/>
      <c r="BF53" s="27"/>
      <c r="BG53" s="26"/>
      <c r="BH53" s="25"/>
      <c r="BI53" s="25"/>
      <c r="BJ53" s="25"/>
      <c r="BK53" s="25"/>
      <c r="BL53" s="25"/>
      <c r="BM53" s="25"/>
      <c r="BN53" s="26"/>
      <c r="BO53" s="25"/>
      <c r="BP53" s="28"/>
      <c r="BQ53" s="28"/>
      <c r="BR53" s="27"/>
      <c r="BS53" s="27"/>
      <c r="BT53" s="27"/>
      <c r="BU53" s="27"/>
      <c r="BV53" s="30"/>
      <c r="BW53" s="29"/>
      <c r="BX53" s="30"/>
      <c r="BY53" s="31"/>
      <c r="BZ53" s="31"/>
      <c r="CA53" s="29"/>
      <c r="CB53" s="29"/>
      <c r="CC53" s="33"/>
      <c r="CD53" s="31"/>
      <c r="CE53" s="31"/>
      <c r="CF53" s="28"/>
      <c r="CG53" s="28"/>
      <c r="CH53" s="27"/>
      <c r="CI53" s="25"/>
      <c r="CJ53" s="25"/>
      <c r="CK53" s="25"/>
      <c r="CL53" s="25"/>
      <c r="CM53" s="30"/>
      <c r="CN53" s="25"/>
      <c r="CO53" s="25"/>
      <c r="CP53" s="32"/>
      <c r="CQ53" s="54"/>
      <c r="CR53" s="27"/>
      <c r="CS53" s="27"/>
      <c r="CT53" s="27"/>
      <c r="CU53" s="27"/>
      <c r="CV53" s="27"/>
      <c r="CW53" s="27"/>
      <c r="CX53" s="27" t="s">
        <v>46</v>
      </c>
      <c r="CY53" s="53" t="s">
        <v>25</v>
      </c>
    </row>
    <row r="54" spans="1:107" s="4" customFormat="1" ht="15" customHeight="1" x14ac:dyDescent="0.25">
      <c r="A54" s="39"/>
      <c r="B54" s="40"/>
      <c r="C54" s="39"/>
      <c r="D54" s="39"/>
      <c r="E54" s="50"/>
      <c r="F54" s="50"/>
      <c r="G54" s="50"/>
      <c r="H54" s="50"/>
      <c r="I54" s="42"/>
      <c r="J54" s="42"/>
      <c r="K54" s="42"/>
      <c r="L54" s="39"/>
      <c r="M54" s="39"/>
      <c r="N54" s="39"/>
      <c r="O54" s="27"/>
      <c r="P54" s="27"/>
      <c r="Q54" s="34"/>
      <c r="R54" s="35"/>
      <c r="S54" s="34"/>
      <c r="T54" s="30"/>
      <c r="U54" s="36"/>
      <c r="V54" s="30"/>
      <c r="W54" s="30"/>
      <c r="X54" s="30"/>
      <c r="Y54" s="30"/>
      <c r="Z54" s="30"/>
      <c r="AA54" s="30"/>
      <c r="AB54" s="30"/>
      <c r="AC54" s="28"/>
      <c r="AD54" s="25"/>
      <c r="AE54" s="25"/>
      <c r="AF54" s="40"/>
      <c r="AG54" s="40"/>
      <c r="AH54" s="40"/>
      <c r="AI54" s="41"/>
      <c r="AJ54" s="25"/>
      <c r="AK54" s="25"/>
      <c r="AL54" s="25"/>
      <c r="AM54" s="37"/>
      <c r="AN54" s="25"/>
      <c r="AO54" s="30"/>
      <c r="AP54" s="25"/>
      <c r="AQ54" s="30"/>
      <c r="AR54" s="25"/>
      <c r="AS54" s="25"/>
      <c r="AT54" s="25"/>
      <c r="AU54" s="25"/>
      <c r="AV54" s="25"/>
      <c r="AW54" s="25"/>
      <c r="AX54" s="25"/>
      <c r="AY54" s="30"/>
      <c r="AZ54" s="30"/>
      <c r="BA54" s="30"/>
      <c r="BB54" s="30"/>
      <c r="BC54" s="30"/>
      <c r="BD54" s="28"/>
      <c r="BE54" s="28"/>
      <c r="BF54" s="27"/>
      <c r="BG54" s="26"/>
      <c r="BH54" s="25"/>
      <c r="BI54" s="25"/>
      <c r="BJ54" s="25"/>
      <c r="BK54" s="25"/>
      <c r="BL54" s="25"/>
      <c r="BM54" s="25"/>
      <c r="BN54" s="26"/>
      <c r="BO54" s="25"/>
      <c r="BP54" s="28"/>
      <c r="BQ54" s="28"/>
      <c r="BR54" s="27"/>
      <c r="BS54" s="27"/>
      <c r="BT54" s="27"/>
      <c r="BU54" s="27"/>
      <c r="BV54" s="30"/>
      <c r="BW54" s="29"/>
      <c r="BX54" s="30"/>
      <c r="BY54" s="31"/>
      <c r="BZ54" s="31"/>
      <c r="CA54" s="29"/>
      <c r="CB54" s="29"/>
      <c r="CC54" s="33"/>
      <c r="CD54" s="31"/>
      <c r="CE54" s="31"/>
      <c r="CF54" s="28"/>
      <c r="CG54" s="28"/>
      <c r="CH54" s="27"/>
      <c r="CI54" s="25"/>
      <c r="CJ54" s="25"/>
      <c r="CK54" s="25"/>
      <c r="CL54" s="25"/>
      <c r="CM54" s="30"/>
      <c r="CN54" s="25"/>
      <c r="CO54" s="25"/>
      <c r="CP54" s="32"/>
      <c r="CQ54" s="25"/>
      <c r="CR54" s="27"/>
      <c r="CS54" s="27"/>
      <c r="CT54" s="27"/>
      <c r="CU54" s="27"/>
      <c r="CV54" s="27"/>
      <c r="CW54" s="27"/>
      <c r="CX54" s="27" t="s">
        <v>47</v>
      </c>
      <c r="CY54" s="53" t="s">
        <v>26</v>
      </c>
    </row>
    <row r="55" spans="1:107" s="4" customFormat="1" ht="15" customHeight="1" x14ac:dyDescent="0.25">
      <c r="A55" s="39"/>
      <c r="B55" s="39"/>
      <c r="C55" s="39"/>
      <c r="D55" s="39"/>
      <c r="E55" s="39"/>
      <c r="F55" s="39"/>
      <c r="G55" s="39"/>
      <c r="H55" s="27"/>
      <c r="I55" s="39"/>
      <c r="J55" s="39"/>
      <c r="K55" s="27"/>
      <c r="L55" s="39"/>
      <c r="M55" s="39"/>
      <c r="N55" s="39"/>
      <c r="O55" s="27"/>
      <c r="P55" s="27"/>
      <c r="Q55" s="34"/>
      <c r="R55" s="35"/>
      <c r="S55" s="34"/>
      <c r="T55" s="30"/>
      <c r="U55" s="36"/>
      <c r="V55" s="30"/>
      <c r="W55" s="9"/>
      <c r="X55" s="9"/>
      <c r="Y55" s="9"/>
      <c r="Z55" s="9"/>
      <c r="AA55" s="9"/>
      <c r="AB55" s="9"/>
      <c r="AC55" s="7"/>
      <c r="AF55" s="40"/>
      <c r="AG55" s="40"/>
      <c r="AH55" s="40"/>
      <c r="AI55" s="41"/>
      <c r="AM55" s="13"/>
      <c r="AO55" s="9"/>
      <c r="AQ55" s="9"/>
      <c r="AY55" s="9"/>
      <c r="AZ55" s="6"/>
      <c r="BA55" s="6"/>
      <c r="BB55" s="9"/>
      <c r="BC55" s="9"/>
      <c r="BD55" s="7"/>
      <c r="BE55" s="7"/>
      <c r="BF55" s="6"/>
      <c r="BG55" s="5"/>
      <c r="BN55" s="5"/>
      <c r="BP55" s="7"/>
      <c r="BQ55" s="7"/>
      <c r="BR55" s="6"/>
      <c r="BS55" s="6"/>
      <c r="BT55" s="6"/>
      <c r="BU55" s="6"/>
      <c r="BV55" s="9"/>
      <c r="BW55" s="8"/>
      <c r="BX55" s="9"/>
      <c r="BY55" s="12"/>
      <c r="BZ55" s="12"/>
      <c r="CA55" s="12"/>
      <c r="CB55" s="12"/>
      <c r="CC55" s="12"/>
      <c r="CD55" s="14"/>
      <c r="CE55" s="14"/>
      <c r="CF55" s="7"/>
      <c r="CG55" s="7"/>
      <c r="CH55" s="6"/>
      <c r="CM55" s="9"/>
      <c r="CR55" s="6"/>
      <c r="CS55" s="6"/>
      <c r="CT55" s="6"/>
      <c r="CU55" s="6"/>
      <c r="CV55" s="6"/>
      <c r="CW55" s="6"/>
      <c r="CX55" s="27" t="s">
        <v>48</v>
      </c>
      <c r="CY55" s="53" t="s">
        <v>49</v>
      </c>
    </row>
    <row r="56" spans="1:107" s="4" customFormat="1" ht="15" customHeight="1" x14ac:dyDescent="0.25">
      <c r="A56" s="39"/>
      <c r="B56" s="39"/>
      <c r="C56" s="39"/>
      <c r="D56" s="39"/>
      <c r="E56" s="39"/>
      <c r="F56" s="39"/>
      <c r="G56" s="39"/>
      <c r="H56" s="27"/>
      <c r="I56" s="39"/>
      <c r="J56" s="39"/>
      <c r="K56" s="27"/>
      <c r="L56" s="39"/>
      <c r="M56" s="39"/>
      <c r="N56" s="39"/>
      <c r="O56" s="27"/>
      <c r="P56" s="27"/>
      <c r="Q56" s="34"/>
      <c r="R56" s="35"/>
      <c r="S56" s="34"/>
      <c r="T56" s="30"/>
      <c r="U56" s="36"/>
      <c r="V56" s="30"/>
      <c r="W56" s="9"/>
      <c r="X56" s="9"/>
      <c r="Y56" s="9"/>
      <c r="Z56" s="9"/>
      <c r="AA56" s="9"/>
      <c r="AB56" s="9"/>
      <c r="AC56" s="9"/>
      <c r="AD56" s="7"/>
      <c r="AN56" s="13"/>
      <c r="AP56" s="9"/>
      <c r="AR56" s="9"/>
      <c r="AX56" s="5"/>
      <c r="AZ56" s="9"/>
      <c r="BA56" s="6"/>
      <c r="BB56" s="6"/>
      <c r="BC56" s="6"/>
      <c r="BD56" s="9"/>
      <c r="BE56" s="7"/>
      <c r="BF56" s="7"/>
      <c r="BG56" s="6"/>
      <c r="BH56" s="5"/>
      <c r="BO56" s="5"/>
      <c r="BQ56" s="7"/>
      <c r="BR56" s="7"/>
      <c r="BS56" s="6"/>
      <c r="BT56" s="6"/>
      <c r="BU56" s="6"/>
      <c r="BV56" s="6"/>
      <c r="BW56" s="9"/>
      <c r="BX56" s="8"/>
      <c r="BY56" s="9"/>
      <c r="BZ56" s="9"/>
      <c r="CA56" s="12"/>
      <c r="CB56" s="12"/>
      <c r="CC56" s="12"/>
      <c r="CD56" s="12"/>
      <c r="CE56" s="12"/>
      <c r="CF56" s="14"/>
      <c r="CG56" s="7"/>
      <c r="CH56" s="7"/>
      <c r="CI56" s="6"/>
      <c r="CN56" s="9"/>
      <c r="CS56" s="6"/>
      <c r="CT56" s="6"/>
      <c r="CU56" s="6"/>
      <c r="CV56" s="6"/>
      <c r="CW56" s="6"/>
      <c r="CX56" s="5"/>
    </row>
    <row r="57" spans="1:107" s="4" customFormat="1" ht="15" customHeight="1" x14ac:dyDescent="0.25">
      <c r="A57" s="39"/>
      <c r="B57" s="39"/>
      <c r="C57" s="39"/>
      <c r="D57" s="39"/>
      <c r="E57" s="39"/>
      <c r="F57" s="39"/>
      <c r="G57" s="39"/>
      <c r="H57" s="27"/>
      <c r="I57" s="39"/>
      <c r="J57" s="39"/>
      <c r="K57" s="27"/>
      <c r="L57" s="39"/>
      <c r="M57" s="39"/>
      <c r="N57" s="39"/>
      <c r="O57" s="27"/>
      <c r="P57" s="27"/>
      <c r="Q57" s="34"/>
      <c r="R57" s="35"/>
      <c r="S57" s="34"/>
      <c r="T57" s="30"/>
      <c r="U57" s="36"/>
      <c r="V57" s="30"/>
      <c r="W57" s="9"/>
      <c r="X57" s="9"/>
      <c r="Y57" s="9"/>
      <c r="Z57" s="9"/>
      <c r="AA57" s="9"/>
      <c r="AB57" s="9"/>
      <c r="AC57" s="7"/>
      <c r="AD57" s="7"/>
      <c r="AN57" s="13"/>
      <c r="AP57" s="9"/>
      <c r="AR57" s="9"/>
      <c r="AX57" s="5"/>
      <c r="AZ57" s="9"/>
      <c r="BA57" s="6"/>
      <c r="BB57" s="6"/>
      <c r="BC57" s="6"/>
      <c r="BD57" s="9"/>
      <c r="BE57" s="7"/>
      <c r="BF57" s="7"/>
      <c r="BG57" s="6"/>
      <c r="BH57" s="5"/>
      <c r="BO57" s="5"/>
      <c r="BQ57" s="7"/>
      <c r="BR57" s="7"/>
      <c r="BS57" s="6"/>
      <c r="BT57" s="6"/>
      <c r="BU57" s="6"/>
      <c r="BV57" s="6"/>
      <c r="BW57" s="9"/>
      <c r="BX57" s="33"/>
      <c r="BY57" s="9"/>
      <c r="BZ57" s="22"/>
      <c r="CA57" s="23"/>
      <c r="CB57" s="23"/>
      <c r="CC57" s="23"/>
      <c r="CD57" s="12"/>
      <c r="CE57" s="24"/>
      <c r="CF57" s="14"/>
      <c r="CG57" s="7"/>
      <c r="CH57" s="7"/>
      <c r="CI57" s="39"/>
      <c r="CN57" s="9"/>
      <c r="CS57" s="6"/>
      <c r="CT57" s="6"/>
      <c r="CU57" s="6"/>
      <c r="CV57" s="6"/>
      <c r="CW57" s="6"/>
      <c r="CX57" s="5"/>
    </row>
    <row r="58" spans="1:107" s="4" customFormat="1" ht="15" customHeight="1" x14ac:dyDescent="0.25">
      <c r="A58" s="39"/>
      <c r="B58" s="39"/>
      <c r="C58" s="39"/>
      <c r="D58" s="39"/>
      <c r="E58" s="39"/>
      <c r="F58" s="39"/>
      <c r="G58" s="39"/>
      <c r="H58" s="27"/>
      <c r="I58" s="39"/>
      <c r="J58" s="39"/>
      <c r="K58" s="27"/>
      <c r="L58" s="39"/>
      <c r="M58" s="39"/>
      <c r="N58" s="39"/>
      <c r="O58" s="27"/>
      <c r="P58" s="27"/>
      <c r="Q58" s="34"/>
      <c r="R58" s="35"/>
      <c r="S58" s="34"/>
      <c r="T58" s="30"/>
      <c r="U58" s="36"/>
      <c r="V58" s="30"/>
      <c r="W58" s="9"/>
      <c r="X58" s="9"/>
      <c r="Y58" s="9"/>
      <c r="Z58" s="9"/>
      <c r="AA58" s="9"/>
      <c r="AB58" s="9"/>
      <c r="AC58" s="7"/>
      <c r="AD58" s="7"/>
      <c r="AN58" s="13"/>
      <c r="AP58" s="9"/>
      <c r="AR58" s="9"/>
      <c r="AX58" s="5"/>
      <c r="AZ58" s="9"/>
      <c r="BA58" s="6"/>
      <c r="BB58" s="6"/>
      <c r="BC58" s="6"/>
      <c r="BD58" s="9"/>
      <c r="BE58" s="7"/>
      <c r="BF58" s="7"/>
      <c r="BG58" s="6"/>
      <c r="BH58" s="5"/>
      <c r="BO58" s="5"/>
      <c r="BQ58" s="7"/>
      <c r="BR58" s="7"/>
      <c r="BS58" s="6"/>
      <c r="BT58" s="6"/>
      <c r="BU58" s="6"/>
      <c r="BV58" s="6"/>
      <c r="BW58" s="9"/>
      <c r="BX58" s="33"/>
      <c r="BY58" s="9"/>
      <c r="BZ58" s="22"/>
      <c r="CA58" s="23"/>
      <c r="CB58" s="23"/>
      <c r="CC58" s="23"/>
      <c r="CD58" s="12"/>
      <c r="CE58" s="24"/>
      <c r="CF58" s="14"/>
      <c r="CG58" s="7"/>
      <c r="CH58" s="7"/>
      <c r="CI58" s="39"/>
      <c r="CN58" s="9"/>
      <c r="CS58" s="6"/>
      <c r="CT58" s="6"/>
      <c r="CU58" s="6"/>
      <c r="CV58" s="6"/>
      <c r="CW58" s="6"/>
      <c r="CX58" s="5"/>
    </row>
    <row r="59" spans="1:107" s="4" customFormat="1" ht="15" customHeight="1" x14ac:dyDescent="0.25">
      <c r="A59" s="39"/>
      <c r="B59" s="39"/>
      <c r="C59" s="39"/>
      <c r="D59" s="39"/>
      <c r="E59" s="39"/>
      <c r="F59" s="39"/>
      <c r="G59" s="39"/>
      <c r="H59" s="27"/>
      <c r="I59" s="39"/>
      <c r="J59" s="39"/>
      <c r="K59" s="27"/>
      <c r="L59" s="39"/>
      <c r="M59" s="39"/>
      <c r="N59" s="39"/>
      <c r="O59" s="27"/>
      <c r="P59" s="27"/>
      <c r="Q59" s="34"/>
      <c r="R59" s="35"/>
      <c r="S59" s="34"/>
      <c r="T59" s="30"/>
      <c r="U59" s="36"/>
      <c r="V59" s="30"/>
      <c r="W59" s="30"/>
      <c r="X59" s="30"/>
      <c r="Y59" s="30"/>
      <c r="Z59" s="30"/>
      <c r="AA59" s="30"/>
      <c r="AB59" s="30"/>
      <c r="AC59" s="30"/>
      <c r="AD59" s="40"/>
      <c r="AE59" s="39"/>
      <c r="AF59" s="39"/>
      <c r="AG59" s="39"/>
      <c r="AH59" s="39"/>
      <c r="AI59" s="39"/>
      <c r="AJ59" s="39"/>
      <c r="AK59" s="39"/>
      <c r="AL59" s="39"/>
      <c r="AM59" s="39"/>
      <c r="AN59" s="32"/>
      <c r="AO59" s="39"/>
      <c r="AP59" s="30"/>
      <c r="AQ59" s="39"/>
      <c r="AR59" s="30"/>
      <c r="AX59" s="5"/>
      <c r="AZ59" s="9"/>
      <c r="BA59" s="6"/>
      <c r="BB59" s="6"/>
      <c r="BC59" s="6"/>
      <c r="BD59" s="9"/>
      <c r="BE59" s="7"/>
      <c r="BF59" s="7"/>
      <c r="BG59" s="6"/>
      <c r="BH59" s="5"/>
      <c r="BO59" s="5"/>
      <c r="BQ59" s="7"/>
      <c r="BR59" s="7"/>
      <c r="BS59" s="6"/>
      <c r="BT59" s="6"/>
      <c r="BU59" s="6"/>
      <c r="BV59" s="6"/>
      <c r="BW59" s="9"/>
      <c r="BX59" s="33"/>
      <c r="BY59" s="9"/>
      <c r="BZ59" s="9"/>
      <c r="CA59" s="12"/>
      <c r="CB59" s="12"/>
      <c r="CC59" s="12"/>
      <c r="CD59" s="12"/>
      <c r="CE59" s="12"/>
      <c r="CF59" s="14"/>
      <c r="CG59" s="7"/>
      <c r="CH59" s="7"/>
      <c r="CI59" s="6"/>
      <c r="CN59" s="9"/>
      <c r="CS59" s="6"/>
      <c r="CT59" s="6"/>
      <c r="CU59" s="6"/>
      <c r="CV59" s="6"/>
      <c r="CW59" s="6"/>
    </row>
    <row r="60" spans="1:107" s="4" customFormat="1" ht="44.25" customHeight="1" x14ac:dyDescent="0.25">
      <c r="A60" s="39"/>
      <c r="B60" s="40"/>
      <c r="C60" s="39"/>
      <c r="D60" s="39"/>
      <c r="E60" s="39"/>
      <c r="F60" s="39"/>
      <c r="G60" s="39"/>
      <c r="H60" s="27"/>
      <c r="I60" s="39"/>
      <c r="J60" s="39"/>
      <c r="K60" s="27"/>
      <c r="L60" s="39"/>
      <c r="M60" s="39"/>
      <c r="N60" s="39"/>
      <c r="O60" s="27"/>
      <c r="P60" s="27"/>
      <c r="Q60" s="21"/>
      <c r="R60" s="34"/>
      <c r="S60" s="34"/>
      <c r="T60" s="30"/>
      <c r="U60" s="36"/>
      <c r="V60" s="30"/>
      <c r="W60" s="30"/>
      <c r="X60" s="30"/>
      <c r="Y60" s="30"/>
      <c r="Z60" s="40"/>
      <c r="AA60" s="40"/>
      <c r="AB60" s="30"/>
      <c r="AC60" s="40"/>
      <c r="AD60" s="40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2"/>
      <c r="AQ60" s="39"/>
      <c r="AR60" s="30"/>
      <c r="AX60" s="5"/>
      <c r="AZ60" s="9"/>
      <c r="BA60" s="6"/>
      <c r="BB60" s="9"/>
      <c r="BC60" s="9"/>
      <c r="BD60" s="9"/>
      <c r="BE60" s="7"/>
      <c r="BF60" s="7"/>
      <c r="BG60" s="6"/>
      <c r="BH60" s="5"/>
      <c r="BP60" s="6"/>
      <c r="BQ60" s="6"/>
      <c r="BR60" s="20"/>
      <c r="BS60" s="6"/>
      <c r="BT60" s="6"/>
      <c r="BU60" s="20"/>
      <c r="BV60" s="6"/>
      <c r="BW60" s="13"/>
      <c r="BX60" s="27"/>
      <c r="BY60" s="9"/>
      <c r="BZ60" s="9"/>
      <c r="CA60" s="6"/>
      <c r="CB60" s="6"/>
      <c r="CC60" s="20"/>
      <c r="CD60" s="20"/>
      <c r="CE60" s="20"/>
      <c r="CF60" s="6"/>
      <c r="CG60" s="6"/>
      <c r="CI60" s="6"/>
      <c r="CK60" s="6"/>
      <c r="CM60" s="39"/>
      <c r="CN60" s="39"/>
      <c r="CO60" s="39"/>
      <c r="CP60" s="20"/>
      <c r="CQ60" s="20"/>
      <c r="CR60" s="6"/>
      <c r="CS60" s="55" t="s">
        <v>0</v>
      </c>
      <c r="CT60" s="56" t="s">
        <v>1</v>
      </c>
      <c r="CU60" s="56" t="s">
        <v>2</v>
      </c>
      <c r="CV60" s="56" t="s">
        <v>3</v>
      </c>
      <c r="CW60" s="56" t="s">
        <v>4</v>
      </c>
      <c r="CX60" s="56" t="s">
        <v>5</v>
      </c>
      <c r="CY60" s="57" t="s">
        <v>6</v>
      </c>
      <c r="CZ60" s="57" t="s">
        <v>27</v>
      </c>
    </row>
    <row r="61" spans="1:107" s="4" customFormat="1" ht="15" customHeight="1" x14ac:dyDescent="0.25">
      <c r="A61" s="39"/>
      <c r="B61" s="40"/>
      <c r="C61" s="39"/>
      <c r="D61" s="39"/>
      <c r="E61" s="39"/>
      <c r="F61" s="39"/>
      <c r="G61" s="39"/>
      <c r="H61" s="27"/>
      <c r="I61" s="39"/>
      <c r="J61" s="39"/>
      <c r="K61" s="27"/>
      <c r="L61" s="39"/>
      <c r="M61" s="39"/>
      <c r="N61" s="39"/>
      <c r="O61" s="27"/>
      <c r="P61" s="27"/>
      <c r="Q61" s="21"/>
      <c r="R61" s="34"/>
      <c r="S61" s="34"/>
      <c r="T61" s="30"/>
      <c r="U61" s="36"/>
      <c r="V61" s="30"/>
      <c r="W61" s="30"/>
      <c r="X61" s="30"/>
      <c r="Y61" s="30"/>
      <c r="Z61" s="40"/>
      <c r="AA61" s="40"/>
      <c r="AB61" s="30"/>
      <c r="AC61" s="40"/>
      <c r="AD61" s="40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2"/>
      <c r="AQ61" s="39"/>
      <c r="AR61" s="30"/>
      <c r="AS61" s="39"/>
      <c r="AT61" s="39"/>
      <c r="AU61" s="39"/>
      <c r="AV61" s="39"/>
      <c r="AW61" s="39"/>
      <c r="AX61" s="26"/>
      <c r="AY61" s="39"/>
      <c r="AZ61" s="30"/>
      <c r="BA61" s="27"/>
      <c r="BB61" s="30"/>
      <c r="BC61" s="30"/>
      <c r="BD61" s="30"/>
      <c r="BE61" s="40"/>
      <c r="BF61" s="40"/>
      <c r="BG61" s="27"/>
      <c r="BH61" s="26"/>
      <c r="BI61" s="39"/>
      <c r="BJ61" s="39"/>
      <c r="BK61" s="39"/>
      <c r="BL61" s="39"/>
      <c r="BM61" s="39"/>
      <c r="BN61" s="39"/>
      <c r="BO61" s="39"/>
      <c r="BP61" s="27"/>
      <c r="BQ61" s="6"/>
      <c r="BR61" s="20"/>
      <c r="BS61" s="6"/>
      <c r="BT61" s="6"/>
      <c r="BU61" s="20"/>
      <c r="BV61" s="6"/>
      <c r="BW61" s="13"/>
      <c r="BX61" s="27"/>
      <c r="BY61" s="9"/>
      <c r="BZ61" s="9"/>
      <c r="CA61" s="6"/>
      <c r="CB61" s="6"/>
      <c r="CC61" s="20"/>
      <c r="CD61" s="20"/>
      <c r="CE61" s="20"/>
      <c r="CF61" s="6"/>
      <c r="CG61" s="6"/>
      <c r="CI61" s="6"/>
      <c r="CK61" s="6"/>
      <c r="CM61" s="20">
        <v>-12.04052079386018</v>
      </c>
      <c r="CN61" s="20"/>
      <c r="CO61" s="20"/>
      <c r="CP61" s="20"/>
      <c r="CQ61" s="20">
        <v>77.670503834057186</v>
      </c>
      <c r="CR61" s="6"/>
      <c r="CS61" s="6">
        <v>-260</v>
      </c>
      <c r="CT61" s="20">
        <f>-130.53+1.93495*CS61-0.00537668*CS61^2</f>
        <v>-997.08056799999997</v>
      </c>
      <c r="CU61" s="6">
        <f>-129.042+1.9052*CS61-0.00519676*CS61^2-3.35921*10^-7*CS61^3</f>
        <v>-969.79082850400005</v>
      </c>
      <c r="CV61" s="6">
        <f>-130.516+1.94502*CS61-0.0055729*CS61^2+1.14613*10^-6*CS61^3-2.07515*10^-9*CS61^4</f>
        <v>-1042.576558344</v>
      </c>
      <c r="CW61" s="20">
        <f>-113.282+1.35985*CS61+0.00195332*CS61^2-0.0000448386*CS61^3+1.32064*10^-7*CS61^4-1.5025*10^-10*CS61^5</f>
        <v>1235.3031246400001</v>
      </c>
      <c r="CX61" s="6">
        <f>227.71-12.5617*CS61+0.228564*CS61^2-0.00193073*CS61^3+8.6186*10^-6*CS61^4-1.97944*10^-8*CS61^5+1.83354*10^-11*CS61^6</f>
        <v>121446.6876447104</v>
      </c>
      <c r="CZ61" s="4">
        <f>286.867-15.8271*CS61+0.30502*CS61^2-0.0029229*CS61^3+0.0000164302*CS61^4-5.80497*10^-8*CS61^5+1.32295*10^-10*CS61^6-1.89098*10^-13*CS61^7+1.34034*10^-16*CS61^8</f>
        <v>279302.25506059045</v>
      </c>
    </row>
    <row r="62" spans="1:107" s="4" customFormat="1" ht="15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21"/>
      <c r="R62" s="39"/>
      <c r="S62" s="39"/>
      <c r="T62" s="39"/>
      <c r="U62" s="39"/>
      <c r="V62" s="39"/>
      <c r="W62" s="39"/>
      <c r="X62" s="39"/>
      <c r="Y62" s="39"/>
      <c r="Z62" s="40"/>
      <c r="AA62" s="40"/>
      <c r="AB62" s="39"/>
      <c r="AC62" s="40"/>
      <c r="AD62" s="40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2"/>
      <c r="AQ62" s="39"/>
      <c r="AR62" s="30"/>
      <c r="AS62" s="39"/>
      <c r="AT62" s="39"/>
      <c r="AU62" s="39"/>
      <c r="AV62" s="39"/>
      <c r="AW62" s="39"/>
      <c r="AX62" s="26"/>
      <c r="AY62" s="39"/>
      <c r="AZ62" s="30"/>
      <c r="BA62" s="27"/>
      <c r="BB62" s="30"/>
      <c r="BC62" s="30"/>
      <c r="BD62" s="30"/>
      <c r="BE62" s="40"/>
      <c r="BF62" s="40"/>
      <c r="BG62" s="27"/>
      <c r="BH62" s="26"/>
      <c r="BI62" s="39"/>
      <c r="BJ62" s="39"/>
      <c r="BK62" s="39"/>
      <c r="BL62" s="39"/>
      <c r="BM62" s="39"/>
      <c r="BN62" s="39"/>
      <c r="BO62" s="39"/>
      <c r="BP62" s="27"/>
      <c r="BQ62" s="6"/>
      <c r="BR62" s="20"/>
      <c r="BS62" s="6"/>
      <c r="BT62" s="6"/>
      <c r="BU62" s="20"/>
      <c r="BV62" s="6"/>
      <c r="BW62" s="13"/>
      <c r="BX62" s="27"/>
      <c r="BY62" s="9"/>
      <c r="BZ62" s="9"/>
      <c r="CA62" s="6"/>
      <c r="CB62" s="6"/>
      <c r="CC62" s="20"/>
      <c r="CD62" s="20"/>
      <c r="CE62" s="20"/>
      <c r="CF62" s="6"/>
      <c r="CG62" s="6"/>
      <c r="CI62" s="6"/>
      <c r="CK62" s="6"/>
      <c r="CM62" s="20">
        <v>-1.7973551472602267</v>
      </c>
      <c r="CN62" s="20"/>
      <c r="CO62" s="20"/>
      <c r="CP62" s="20"/>
      <c r="CQ62" s="20">
        <v>88.780481148559375</v>
      </c>
      <c r="CR62" s="6"/>
      <c r="CS62" s="6">
        <f>CS61+10</f>
        <v>-250</v>
      </c>
      <c r="CT62" s="20">
        <f t="shared" ref="CT62:CT125" si="0">-130.53+1.93495*CS62-0.00537668*CS62^2</f>
        <v>-950.31000000000006</v>
      </c>
      <c r="CU62" s="27">
        <f t="shared" ref="CU62:CU125" si="1">-129.042+1.9052*CS62-0.00519676*CS62^2-3.35921*10^-7*CS62^3</f>
        <v>-924.89073437499997</v>
      </c>
      <c r="CV62" s="27">
        <f t="shared" ref="CV62:CV125" si="2">-130.516+1.94502*CS62-0.0055729*CS62^2+1.14613*10^-6*CS62^3-2.07515*10^-9*CS62^4</f>
        <v>-991.09158593749999</v>
      </c>
      <c r="CW62" s="20">
        <f t="shared" ref="CW62:CW125" si="3">-113.282+1.35985*CS62+0.00195332*CS62^2-0.0000448386*CS62^3+1.32064*10^-7*CS62^4-1.5025*10^-10*CS62^5</f>
        <v>1032.0446406250001</v>
      </c>
      <c r="CX62" s="27">
        <f t="shared" ref="CX62:CX125" si="4">227.71-12.5617*CS62+0.228564*CS62^2-0.00193073*CS62^3+8.6186*10^-6*CS62^4-1.97944*10^-8*CS62^5+1.83354*10^-11*CS62^6</f>
        <v>105294.33226562501</v>
      </c>
      <c r="CZ62" s="39">
        <f>286.867-15.8271*CS62+0.30502*CS62^2-0.0029229*CS62^3+0.0000164302*CS62^4-5.80497*10^-8*CS62^5+1.32295*10^-10*CS62^6-1.89098*10^-13*CS62^7+1.34034*10^-16*CS62^8</f>
        <v>235732.73990039062</v>
      </c>
    </row>
    <row r="63" spans="1:107" s="4" customFormat="1" ht="1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21"/>
      <c r="R63" s="39"/>
      <c r="S63" s="39"/>
      <c r="T63" s="39"/>
      <c r="U63" s="39"/>
      <c r="V63" s="39"/>
      <c r="W63" s="39"/>
      <c r="X63" s="39"/>
      <c r="Y63" s="39"/>
      <c r="Z63" s="40"/>
      <c r="AA63" s="40"/>
      <c r="AB63" s="39"/>
      <c r="AC63" s="40"/>
      <c r="AD63" s="40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26"/>
      <c r="AY63" s="39"/>
      <c r="AZ63" s="30"/>
      <c r="BA63" s="27"/>
      <c r="BB63" s="30"/>
      <c r="BC63" s="30"/>
      <c r="BD63" s="30"/>
      <c r="BE63" s="40"/>
      <c r="BF63" s="40"/>
      <c r="BG63" s="27"/>
      <c r="BH63" s="39"/>
      <c r="BI63" s="39"/>
      <c r="BJ63" s="39"/>
      <c r="BK63" s="39"/>
      <c r="BL63" s="39"/>
      <c r="BM63" s="39"/>
      <c r="BN63" s="39"/>
      <c r="BO63" s="39"/>
      <c r="BP63" s="27"/>
      <c r="BQ63" s="6"/>
      <c r="BR63" s="20"/>
      <c r="BS63" s="6"/>
      <c r="BT63" s="6"/>
      <c r="BU63" s="20"/>
      <c r="BW63" s="13"/>
      <c r="BX63" s="27"/>
      <c r="CA63" s="6"/>
      <c r="CB63" s="6"/>
      <c r="CC63" s="20"/>
      <c r="CD63" s="20"/>
      <c r="CE63" s="20"/>
      <c r="CF63" s="6"/>
      <c r="CG63" s="6"/>
      <c r="CI63" s="6"/>
      <c r="CK63" s="6"/>
      <c r="CM63" s="20">
        <v>8.4887705865922598</v>
      </c>
      <c r="CN63" s="20"/>
      <c r="CO63" s="20"/>
      <c r="CP63" s="20"/>
      <c r="CQ63" s="20">
        <v>99.787573599806947</v>
      </c>
      <c r="CR63" s="6"/>
      <c r="CS63" s="27">
        <f t="shared" ref="CS63:CS126" si="5">CS62+10</f>
        <v>-240</v>
      </c>
      <c r="CT63" s="20">
        <f t="shared" si="0"/>
        <v>-904.61476800000003</v>
      </c>
      <c r="CU63" s="27">
        <f t="shared" si="1"/>
        <v>-880.979604096</v>
      </c>
      <c r="CV63" s="27">
        <f t="shared" si="2"/>
        <v>-941.04879078399995</v>
      </c>
      <c r="CW63" s="20">
        <f t="shared" si="3"/>
        <v>850.50912064000011</v>
      </c>
      <c r="CX63" s="27">
        <f t="shared" si="4"/>
        <v>90958.14821271041</v>
      </c>
      <c r="CZ63" s="39">
        <f>286.867-15.8271*CS63+0.30502*CS63^2-0.0029229*CS63^3+0.0000164302*CS63^4-5.80497*10^-8*CS63^5+1.32295*10^-10*CS63^6-1.89098*10^-13*CS63^7+1.34034*10^-16*CS63^8</f>
        <v>198225.2238025821</v>
      </c>
      <c r="DC63" s="54"/>
    </row>
    <row r="64" spans="1:107" s="4" customFormat="1" ht="15" customHeigh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21"/>
      <c r="R64" s="39"/>
      <c r="S64" s="39"/>
      <c r="T64" s="39"/>
      <c r="U64" s="39"/>
      <c r="V64" s="39"/>
      <c r="W64" s="39"/>
      <c r="X64" s="39"/>
      <c r="Y64" s="39"/>
      <c r="Z64" s="40"/>
      <c r="AA64" s="40"/>
      <c r="AB64" s="39"/>
      <c r="AC64" s="40"/>
      <c r="AD64" s="40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26"/>
      <c r="AY64" s="39"/>
      <c r="AZ64" s="30"/>
      <c r="BA64" s="27"/>
      <c r="BB64" s="30"/>
      <c r="BC64" s="30"/>
      <c r="BD64" s="30"/>
      <c r="BE64" s="40"/>
      <c r="BF64" s="40"/>
      <c r="BG64" s="27"/>
      <c r="BH64" s="39"/>
      <c r="BI64" s="39"/>
      <c r="BJ64" s="39"/>
      <c r="BK64" s="39"/>
      <c r="BL64" s="39"/>
      <c r="BM64" s="39"/>
      <c r="BN64" s="39"/>
      <c r="BO64" s="39"/>
      <c r="BP64" s="27"/>
      <c r="BQ64" s="6"/>
      <c r="BR64" s="20"/>
      <c r="BS64" s="6"/>
      <c r="BT64" s="6"/>
      <c r="BU64" s="20"/>
      <c r="BW64" s="13"/>
      <c r="BX64" s="27"/>
      <c r="CA64" s="6"/>
      <c r="CB64" s="6"/>
      <c r="CC64" s="20"/>
      <c r="CD64" s="20"/>
      <c r="CE64" s="20"/>
      <c r="CF64" s="6"/>
      <c r="CG64" s="6"/>
      <c r="CI64" s="6"/>
      <c r="CK64" s="6"/>
      <c r="CM64" s="20">
        <v>18.425630070383978</v>
      </c>
      <c r="CN64" s="20"/>
      <c r="CO64" s="20"/>
      <c r="CP64" s="20"/>
      <c r="CQ64" s="20">
        <v>111.41510895546989</v>
      </c>
      <c r="CR64" s="6"/>
      <c r="CS64" s="27">
        <f t="shared" si="5"/>
        <v>-230</v>
      </c>
      <c r="CT64" s="20">
        <f t="shared" si="0"/>
        <v>-859.99487199999999</v>
      </c>
      <c r="CU64" s="27">
        <f t="shared" si="1"/>
        <v>-838.05945319300008</v>
      </c>
      <c r="CV64" s="27">
        <f t="shared" si="2"/>
        <v>-892.42909422150001</v>
      </c>
      <c r="CW64" s="20">
        <f t="shared" si="3"/>
        <v>689.10964601500018</v>
      </c>
      <c r="CX64" s="27">
        <f t="shared" si="4"/>
        <v>78272.156963090601</v>
      </c>
      <c r="CZ64" s="39">
        <f>286.867-15.8271*CS64+0.30502*CS64^2-0.0029229*CS64^3+0.0000164302*CS64^4-5.80497*10^-8*CS64^5+1.32295*10^-10*CS64^6-1.89098*10^-13*CS64^7+1.34034*10^-16*CS64^8</f>
        <v>166039.29452584841</v>
      </c>
      <c r="DC64" s="54"/>
    </row>
    <row r="65" spans="1:107" s="4" customFormat="1" ht="15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21"/>
      <c r="R65" s="39"/>
      <c r="S65" s="39"/>
      <c r="T65" s="39"/>
      <c r="U65" s="39"/>
      <c r="V65" s="39"/>
      <c r="W65" s="39"/>
      <c r="X65" s="39"/>
      <c r="Y65" s="39"/>
      <c r="Z65" s="40"/>
      <c r="AA65" s="40"/>
      <c r="AB65" s="39"/>
      <c r="AC65" s="40"/>
      <c r="AD65" s="40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26"/>
      <c r="AY65" s="39"/>
      <c r="AZ65" s="30"/>
      <c r="BA65" s="27"/>
      <c r="BB65" s="30"/>
      <c r="BC65" s="30"/>
      <c r="BD65" s="30"/>
      <c r="BE65" s="40"/>
      <c r="BF65" s="40"/>
      <c r="BG65" s="27"/>
      <c r="BH65" s="39"/>
      <c r="BI65" s="39"/>
      <c r="BJ65" s="39"/>
      <c r="BK65" s="39"/>
      <c r="BL65" s="39"/>
      <c r="BM65" s="39"/>
      <c r="BN65" s="39"/>
      <c r="BO65" s="39"/>
      <c r="BP65" s="27"/>
      <c r="BQ65" s="6"/>
      <c r="BR65" s="20"/>
      <c r="BS65" s="6"/>
      <c r="BT65" s="6"/>
      <c r="BU65" s="20"/>
      <c r="BW65" s="13"/>
      <c r="BX65" s="27"/>
      <c r="CA65" s="6"/>
      <c r="CB65" s="6"/>
      <c r="CC65" s="20"/>
      <c r="CD65" s="20"/>
      <c r="CE65" s="20"/>
      <c r="CF65" s="6"/>
      <c r="CG65" s="6"/>
      <c r="CI65" s="6"/>
      <c r="CK65" s="6"/>
      <c r="CM65" s="20">
        <v>27.546371185477906</v>
      </c>
      <c r="CN65" s="20"/>
      <c r="CO65" s="20"/>
      <c r="CP65" s="20"/>
      <c r="CQ65" s="20">
        <v>124.43165171290691</v>
      </c>
      <c r="CR65" s="6"/>
      <c r="CS65" s="27">
        <f t="shared" si="5"/>
        <v>-220</v>
      </c>
      <c r="CT65" s="20">
        <f t="shared" si="0"/>
        <v>-816.45031199999994</v>
      </c>
      <c r="CU65" s="27">
        <f t="shared" si="1"/>
        <v>-796.13229719200001</v>
      </c>
      <c r="CV65" s="27">
        <f t="shared" si="2"/>
        <v>-845.21391562400004</v>
      </c>
      <c r="CW65" s="20">
        <f t="shared" si="3"/>
        <v>546.33426544000008</v>
      </c>
      <c r="CX65" s="27">
        <f t="shared" si="4"/>
        <v>67081.9534738816</v>
      </c>
      <c r="CZ65" s="39">
        <f>286.867-15.8271*CS65+0.30502*CS65^2-0.0029229*CS65^3+0.0000164302*CS65^4-5.80497*10^-8*CS65^5+1.32295*10^-10*CS65^6-1.89098*10^-13*CS65^7+1.34034*10^-16*CS65^8</f>
        <v>138512.14322512268</v>
      </c>
      <c r="DC65" s="54"/>
    </row>
    <row r="66" spans="1:107" s="4" customFormat="1" ht="15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21"/>
      <c r="R66" s="39"/>
      <c r="S66" s="39"/>
      <c r="T66" s="39"/>
      <c r="U66" s="39"/>
      <c r="V66" s="39"/>
      <c r="W66" s="39"/>
      <c r="X66" s="39"/>
      <c r="Y66" s="39"/>
      <c r="Z66" s="40"/>
      <c r="AA66" s="40"/>
      <c r="AB66" s="39"/>
      <c r="AC66" s="39"/>
      <c r="AD66" s="40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26"/>
      <c r="AY66" s="39"/>
      <c r="AZ66" s="30"/>
      <c r="BA66" s="27"/>
      <c r="BB66" s="30"/>
      <c r="BC66" s="30"/>
      <c r="BD66" s="30"/>
      <c r="BE66" s="40"/>
      <c r="BF66" s="40"/>
      <c r="BG66" s="27"/>
      <c r="BH66" s="39"/>
      <c r="BI66" s="39"/>
      <c r="BJ66" s="39"/>
      <c r="BK66" s="39"/>
      <c r="BL66" s="39"/>
      <c r="BM66" s="39"/>
      <c r="BN66" s="39"/>
      <c r="BO66" s="39"/>
      <c r="BP66" s="27"/>
      <c r="BQ66" s="6"/>
      <c r="BR66" s="20"/>
      <c r="BS66" s="6"/>
      <c r="BT66" s="6"/>
      <c r="BU66" s="20"/>
      <c r="BW66" s="13"/>
      <c r="BX66" s="27"/>
      <c r="CA66" s="6"/>
      <c r="CB66" s="6"/>
      <c r="CC66" s="20"/>
      <c r="CD66" s="20"/>
      <c r="CE66" s="20"/>
      <c r="CF66" s="6"/>
      <c r="CG66" s="6"/>
      <c r="CI66" s="6"/>
      <c r="CK66" s="6"/>
      <c r="CM66" s="20">
        <v>35.22321722919262</v>
      </c>
      <c r="CN66" s="20"/>
      <c r="CO66" s="20"/>
      <c r="CP66" s="20"/>
      <c r="CQ66" s="20">
        <v>139.61844161596323</v>
      </c>
      <c r="CR66" s="6"/>
      <c r="CS66" s="27">
        <f t="shared" si="5"/>
        <v>-210</v>
      </c>
      <c r="CT66" s="20">
        <f t="shared" si="0"/>
        <v>-773.981088</v>
      </c>
      <c r="CU66" s="27">
        <f t="shared" si="1"/>
        <v>-755.20015161899994</v>
      </c>
      <c r="CV66" s="27">
        <f t="shared" si="2"/>
        <v>-799.38517240149997</v>
      </c>
      <c r="CW66" s="20">
        <f t="shared" si="3"/>
        <v>420.74419196500003</v>
      </c>
      <c r="CX66" s="27">
        <f t="shared" si="4"/>
        <v>57244.158414423408</v>
      </c>
      <c r="CZ66" s="39">
        <f>286.867-15.8271*CS66+0.30502*CS66^2-0.0029229*CS66^3+0.0000164302*CS66^4-5.80497*10^-8*CS66^5+1.32295*10^-10*CS66^6-1.89098*10^-13*CS66^7+1.34034*10^-16*CS66^8</f>
        <v>115051.82424408439</v>
      </c>
      <c r="DC66" s="54"/>
    </row>
    <row r="67" spans="1:107" s="4" customFormat="1" ht="15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21"/>
      <c r="R67" s="39"/>
      <c r="S67" s="39"/>
      <c r="T67" s="39"/>
      <c r="U67" s="39"/>
      <c r="V67" s="39"/>
      <c r="W67" s="39"/>
      <c r="X67" s="39"/>
      <c r="Y67" s="39"/>
      <c r="Z67" s="40"/>
      <c r="AA67" s="40"/>
      <c r="AB67" s="39"/>
      <c r="AC67" s="39"/>
      <c r="AD67" s="40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26"/>
      <c r="AY67" s="39"/>
      <c r="AZ67" s="30"/>
      <c r="BA67" s="27"/>
      <c r="BB67" s="30"/>
      <c r="BC67" s="30"/>
      <c r="BD67" s="30"/>
      <c r="BE67" s="40"/>
      <c r="BF67" s="40"/>
      <c r="BG67" s="27"/>
      <c r="BH67" s="39"/>
      <c r="BI67" s="39"/>
      <c r="BJ67" s="39"/>
      <c r="BK67" s="39"/>
      <c r="BL67" s="39"/>
      <c r="BM67" s="39"/>
      <c r="BN67" s="39"/>
      <c r="BO67" s="39"/>
      <c r="BP67" s="27"/>
      <c r="BQ67" s="6"/>
      <c r="BR67" s="20"/>
      <c r="BS67" s="6"/>
      <c r="BT67" s="6"/>
      <c r="BU67" s="20"/>
      <c r="BW67" s="13"/>
      <c r="BX67" s="27"/>
      <c r="CA67" s="6"/>
      <c r="CB67" s="6"/>
      <c r="CC67" s="20"/>
      <c r="CD67" s="20"/>
      <c r="CE67" s="20"/>
      <c r="CF67" s="6"/>
      <c r="CG67" s="6"/>
      <c r="CI67" s="6"/>
      <c r="CK67" s="6"/>
      <c r="CM67" s="20">
        <v>40.627077912090584</v>
      </c>
      <c r="CN67" s="20"/>
      <c r="CO67" s="20"/>
      <c r="CP67" s="20"/>
      <c r="CQ67" s="20">
        <v>157.45866657166536</v>
      </c>
      <c r="CR67" s="6"/>
      <c r="CS67" s="27">
        <f t="shared" si="5"/>
        <v>-200</v>
      </c>
      <c r="CT67" s="20">
        <f t="shared" si="0"/>
        <v>-732.58719999999994</v>
      </c>
      <c r="CU67" s="27">
        <f t="shared" si="1"/>
        <v>-715.26503200000002</v>
      </c>
      <c r="CV67" s="27">
        <f t="shared" si="2"/>
        <v>-754.92528000000004</v>
      </c>
      <c r="CW67" s="20">
        <f t="shared" si="3"/>
        <v>310.97200000000004</v>
      </c>
      <c r="CX67" s="27">
        <f t="shared" si="4"/>
        <v>48625.883600000008</v>
      </c>
      <c r="CZ67" s="39">
        <f>286.867-15.8271*CS67+0.30502*CS67^2-0.0029229*CS67^3+0.0000164302*CS67^4-5.80497*10^-8*CS67^5+1.32295*10^-10*CS67^6-1.89098*10^-13*CS67^7+1.34034*10^-16*CS67^8</f>
        <v>95130.972440000012</v>
      </c>
      <c r="DC67" s="54"/>
    </row>
    <row r="68" spans="1:107" s="4" customFormat="1" ht="15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21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0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26"/>
      <c r="AY68" s="39"/>
      <c r="AZ68" s="30"/>
      <c r="BA68" s="27"/>
      <c r="BB68" s="30"/>
      <c r="BC68" s="30"/>
      <c r="BD68" s="30"/>
      <c r="BE68" s="40"/>
      <c r="BF68" s="40"/>
      <c r="BG68" s="27"/>
      <c r="BH68" s="39"/>
      <c r="BI68" s="39"/>
      <c r="BJ68" s="39"/>
      <c r="BK68" s="39"/>
      <c r="BL68" s="39"/>
      <c r="BM68" s="39"/>
      <c r="BN68" s="39"/>
      <c r="BO68" s="39"/>
      <c r="BP68" s="27"/>
      <c r="BQ68" s="6"/>
      <c r="BR68" s="20"/>
      <c r="BS68" s="6"/>
      <c r="BT68" s="6"/>
      <c r="BU68" s="20"/>
      <c r="BW68" s="13"/>
      <c r="BX68" s="27"/>
      <c r="CA68" s="6"/>
      <c r="CB68" s="6"/>
      <c r="CC68" s="20"/>
      <c r="CD68" s="20"/>
      <c r="CE68" s="20"/>
      <c r="CF68" s="6"/>
      <c r="CG68" s="6"/>
      <c r="CI68" s="6"/>
      <c r="CK68" s="6"/>
      <c r="CM68" s="20">
        <v>42.881109099167055</v>
      </c>
      <c r="CN68" s="20"/>
      <c r="CO68" s="20"/>
      <c r="CP68" s="20"/>
      <c r="CQ68" s="20">
        <v>177.44189641688823</v>
      </c>
      <c r="CR68" s="6"/>
      <c r="CS68" s="27">
        <f t="shared" si="5"/>
        <v>-190</v>
      </c>
      <c r="CT68" s="20">
        <f t="shared" si="0"/>
        <v>-692.26864799999998</v>
      </c>
      <c r="CU68" s="27">
        <f t="shared" si="1"/>
        <v>-676.32895386099995</v>
      </c>
      <c r="CV68" s="27">
        <f t="shared" si="2"/>
        <v>-711.81715190149998</v>
      </c>
      <c r="CW68" s="20">
        <f t="shared" si="3"/>
        <v>215.71982231500004</v>
      </c>
      <c r="CX68" s="27">
        <f t="shared" si="4"/>
        <v>41104.210627047396</v>
      </c>
      <c r="CZ68" s="39">
        <f>286.867-15.8271*CS68+0.30502*CS68^2-0.0029229*CS68^3+0.0000164302*CS68^4-5.80497*10^-8*CS68^5+1.32295*10^-10*CS68^6-1.89098*10^-13*CS68^7+1.34034*10^-16*CS68^8</f>
        <v>78280.956350802953</v>
      </c>
      <c r="DC68" s="54"/>
    </row>
    <row r="69" spans="1:107" s="4" customFormat="1" ht="15" customHeigh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21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0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26"/>
      <c r="AY69" s="39"/>
      <c r="AZ69" s="30"/>
      <c r="BA69" s="27"/>
      <c r="BB69" s="30"/>
      <c r="BC69" s="30"/>
      <c r="BD69" s="30"/>
      <c r="BE69" s="40"/>
      <c r="BF69" s="40"/>
      <c r="BG69" s="27"/>
      <c r="BH69" s="39"/>
      <c r="BI69" s="39"/>
      <c r="BJ69" s="39"/>
      <c r="BK69" s="39"/>
      <c r="BL69" s="39"/>
      <c r="BM69" s="39"/>
      <c r="BN69" s="39"/>
      <c r="BO69" s="39"/>
      <c r="BP69" s="27"/>
      <c r="BQ69" s="6"/>
      <c r="BR69" s="20"/>
      <c r="BS69" s="6"/>
      <c r="BT69" s="6"/>
      <c r="BU69" s="20"/>
      <c r="BW69" s="13"/>
      <c r="BX69" s="27"/>
      <c r="CA69" s="6"/>
      <c r="CB69" s="6"/>
      <c r="CC69" s="20"/>
      <c r="CD69" s="20"/>
      <c r="CE69" s="20"/>
      <c r="CF69" s="6"/>
      <c r="CG69" s="6"/>
      <c r="CI69" s="6"/>
      <c r="CK69" s="6"/>
      <c r="CM69" s="20">
        <v>41.513123362477444</v>
      </c>
      <c r="CN69" s="20"/>
      <c r="CO69" s="20"/>
      <c r="CP69" s="20"/>
      <c r="CQ69" s="20">
        <v>197.7094718535354</v>
      </c>
      <c r="CR69" s="6"/>
      <c r="CS69" s="27">
        <f t="shared" si="5"/>
        <v>-180</v>
      </c>
      <c r="CT69" s="20">
        <f t="shared" si="0"/>
        <v>-653.02543200000002</v>
      </c>
      <c r="CU69" s="27">
        <f t="shared" si="1"/>
        <v>-638.39393272799998</v>
      </c>
      <c r="CV69" s="27">
        <f t="shared" si="2"/>
        <v>-670.04419962399993</v>
      </c>
      <c r="CW69" s="20">
        <f t="shared" si="3"/>
        <v>133.75754704000002</v>
      </c>
      <c r="CX69" s="27">
        <f t="shared" si="4"/>
        <v>34565.6827098496</v>
      </c>
      <c r="CZ69" s="39">
        <f>286.867-15.8271*CS69+0.30502*CS69^2-0.0029229*CS69^3+0.0000164302*CS69^4-5.80497*10^-8*CS69^5+1.32295*10^-10*CS69^6-1.89098*10^-13*CS69^7+1.34034*10^-16*CS69^8</f>
        <v>64086.446054735708</v>
      </c>
      <c r="DC69" s="54"/>
    </row>
    <row r="70" spans="1:107" s="4" customFormat="1" ht="15" customHeigh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21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0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26"/>
      <c r="AY70" s="39"/>
      <c r="AZ70" s="30"/>
      <c r="BA70" s="27"/>
      <c r="BB70" s="30"/>
      <c r="BC70" s="30"/>
      <c r="BD70" s="30"/>
      <c r="BE70" s="40"/>
      <c r="BF70" s="40"/>
      <c r="BG70" s="27"/>
      <c r="BH70" s="39"/>
      <c r="BI70" s="39"/>
      <c r="BJ70" s="39"/>
      <c r="BK70" s="39"/>
      <c r="BL70" s="39"/>
      <c r="BM70" s="39"/>
      <c r="BN70" s="39"/>
      <c r="BO70" s="39"/>
      <c r="BP70" s="27"/>
      <c r="BQ70" s="6"/>
      <c r="BR70" s="20"/>
      <c r="BS70" s="6"/>
      <c r="BT70" s="6"/>
      <c r="BU70" s="20"/>
      <c r="BW70" s="13"/>
      <c r="BX70" s="27"/>
      <c r="CA70" s="6"/>
      <c r="CB70" s="6"/>
      <c r="CC70" s="20"/>
      <c r="CD70" s="20"/>
      <c r="CE70" s="20"/>
      <c r="CF70" s="6"/>
      <c r="CG70" s="6"/>
      <c r="CI70" s="6"/>
      <c r="CK70" s="6"/>
      <c r="CM70" s="20">
        <v>36.818473759550741</v>
      </c>
      <c r="CN70" s="20"/>
      <c r="CO70" s="20"/>
      <c r="CP70" s="20"/>
      <c r="CQ70" s="20">
        <v>216.18701649168653</v>
      </c>
      <c r="CR70" s="6"/>
      <c r="CS70" s="27">
        <f t="shared" si="5"/>
        <v>-170</v>
      </c>
      <c r="CT70" s="20">
        <f t="shared" si="0"/>
        <v>-614.85755199999994</v>
      </c>
      <c r="CU70" s="27">
        <f t="shared" si="1"/>
        <v>-601.46198412700005</v>
      </c>
      <c r="CV70" s="27">
        <f t="shared" si="2"/>
        <v>-629.59033272150009</v>
      </c>
      <c r="CW70" s="20">
        <f t="shared" si="3"/>
        <v>63.921014664999987</v>
      </c>
      <c r="CX70" s="27">
        <f t="shared" si="4"/>
        <v>28905.809718722601</v>
      </c>
      <c r="CZ70" s="39">
        <f>286.867-15.8271*CS70+0.30502*CS70^2-0.0029229*CS70^3+0.0000164302*CS70^4-5.80497*10^-8*CS70^5+1.32295*10^-10*CS70^6-1.89098*10^-13*CS70^7+1.34034*10^-16*CS70^8</f>
        <v>52180.37511329924</v>
      </c>
    </row>
    <row r="71" spans="1:107" s="4" customFormat="1" ht="15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21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40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26"/>
      <c r="AY71" s="39"/>
      <c r="AZ71" s="30"/>
      <c r="BA71" s="27"/>
      <c r="BB71" s="30"/>
      <c r="BC71" s="30"/>
      <c r="BD71" s="30"/>
      <c r="BE71" s="40"/>
      <c r="BF71" s="40"/>
      <c r="BG71" s="27"/>
      <c r="BH71" s="39"/>
      <c r="BI71" s="39"/>
      <c r="BJ71" s="39"/>
      <c r="BK71" s="39"/>
      <c r="BL71" s="39"/>
      <c r="BM71" s="39"/>
      <c r="BN71" s="39"/>
      <c r="BO71" s="39"/>
      <c r="BP71" s="27"/>
      <c r="BQ71" s="6"/>
      <c r="BR71" s="20"/>
      <c r="BS71" s="6"/>
      <c r="BT71" s="6"/>
      <c r="BU71" s="20"/>
      <c r="BW71" s="13"/>
      <c r="BX71" s="27"/>
      <c r="CA71" s="6"/>
      <c r="CB71" s="6"/>
      <c r="CC71" s="20"/>
      <c r="CD71" s="20"/>
      <c r="CE71" s="20"/>
      <c r="CF71" s="6"/>
      <c r="CG71" s="6"/>
      <c r="CI71" s="6"/>
      <c r="CK71" s="6"/>
      <c r="CM71" s="20">
        <v>29.62370109403356</v>
      </c>
      <c r="CN71" s="20"/>
      <c r="CO71" s="20"/>
      <c r="CP71" s="20"/>
      <c r="CQ71" s="20">
        <v>232.01459248387098</v>
      </c>
      <c r="CR71" s="6"/>
      <c r="CS71" s="27">
        <f t="shared" si="5"/>
        <v>-160</v>
      </c>
      <c r="CT71" s="20">
        <f t="shared" si="0"/>
        <v>-577.76500799999997</v>
      </c>
      <c r="CU71" s="27">
        <f t="shared" si="1"/>
        <v>-565.53512358400008</v>
      </c>
      <c r="CV71" s="27">
        <f t="shared" si="2"/>
        <v>-590.43995878399994</v>
      </c>
      <c r="CW71" s="20">
        <f t="shared" si="3"/>
        <v>5.1102150400000141</v>
      </c>
      <c r="CX71" s="27">
        <f t="shared" si="4"/>
        <v>24028.586419686402</v>
      </c>
      <c r="CZ71" s="39">
        <f>286.867-15.8271*CS71+0.30502*CS71^2-0.0029229*CS71^3+0.0000164302*CS71^4-5.80497*10^-8*CS71^5+1.32295*10^-10*CS71^6-1.89098*10^-13*CS71^7+1.34034*10^-16*CS71^8</f>
        <v>42239.276528682094</v>
      </c>
    </row>
    <row r="72" spans="1:107" s="2" customFormat="1" ht="15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CM72" s="52">
        <v>20.796145877260283</v>
      </c>
      <c r="CN72" s="52"/>
      <c r="CO72" s="52"/>
      <c r="CP72" s="52"/>
      <c r="CQ72" s="52">
        <v>245.50208166378295</v>
      </c>
      <c r="CS72" s="27">
        <f t="shared" si="5"/>
        <v>-150</v>
      </c>
      <c r="CT72" s="20">
        <f t="shared" si="0"/>
        <v>-541.7478000000001</v>
      </c>
      <c r="CU72" s="27">
        <f t="shared" si="1"/>
        <v>-530.61536662499998</v>
      </c>
      <c r="CV72" s="27">
        <f t="shared" si="2"/>
        <v>-552.57798343749994</v>
      </c>
      <c r="CW72" s="20">
        <f t="shared" si="3"/>
        <v>-43.712515624999995</v>
      </c>
      <c r="CX72" s="27">
        <f t="shared" si="4"/>
        <v>19846.023915624999</v>
      </c>
      <c r="CZ72" s="39">
        <f>286.867-15.8271*CS72+0.30502*CS72^2-0.0029229*CS72^3+0.0000164302*CS72^4-5.80497*10^-8*CS72^5+1.32295*10^-10*CS72^6-1.89098*10^-13*CS72^7+1.34034*10^-16*CS72^8</f>
        <v>33978.973187265627</v>
      </c>
    </row>
    <row r="73" spans="1:107" s="2" customFormat="1" ht="15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CM73" s="52">
        <v>11.014147899531801</v>
      </c>
      <c r="CN73" s="52"/>
      <c r="CO73" s="52"/>
      <c r="CP73" s="52"/>
      <c r="CQ73" s="52">
        <v>257.40153207680117</v>
      </c>
      <c r="CS73" s="27">
        <f t="shared" si="5"/>
        <v>-140</v>
      </c>
      <c r="CT73" s="20">
        <f t="shared" si="0"/>
        <v>-506.80592799999999</v>
      </c>
      <c r="CU73" s="27">
        <f t="shared" si="1"/>
        <v>-496.70472877599997</v>
      </c>
      <c r="CV73" s="27">
        <f t="shared" si="2"/>
        <v>-515.98981034400003</v>
      </c>
      <c r="CW73" s="20">
        <f t="shared" si="3"/>
        <v>-83.524297759999982</v>
      </c>
      <c r="CX73" s="27">
        <f t="shared" si="4"/>
        <v>16277.694288934401</v>
      </c>
      <c r="CZ73" s="39">
        <f>286.867-15.8271*CS73+0.30502*CS73^2-0.0029229*CS73^3+0.0000164302*CS73^4-5.80497*10^-8*CS73^5+1.32295*10^-10*CS73^6-1.89098*10^-13*CS73^7+1.34034*10^-16*CS73^8</f>
        <v>27150.603801227113</v>
      </c>
    </row>
    <row r="74" spans="1:107" s="2" customFormat="1" ht="15" customHeight="1" x14ac:dyDescent="0.25">
      <c r="A74" s="39"/>
      <c r="B74" s="41"/>
      <c r="C74" s="41"/>
      <c r="D74" s="41"/>
      <c r="E74" s="41"/>
      <c r="F74" s="48"/>
      <c r="G74" s="48"/>
      <c r="H74" s="41"/>
      <c r="I74" s="41"/>
      <c r="J74" s="41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16"/>
      <c r="X74" s="16"/>
      <c r="Y74" s="16"/>
      <c r="Z74" s="18"/>
      <c r="AA74" s="18"/>
      <c r="AB74" s="18"/>
      <c r="AC74" s="15"/>
      <c r="AD74" s="15"/>
      <c r="AE74" s="15"/>
      <c r="AF74" s="15"/>
      <c r="AG74" s="15"/>
      <c r="AH74" s="15"/>
      <c r="AI74" s="15"/>
      <c r="AJ74" s="15"/>
      <c r="AK74" s="17"/>
      <c r="AL74" s="17"/>
      <c r="AM74" s="17"/>
      <c r="AN74" s="17"/>
      <c r="AO74" s="17"/>
      <c r="AP74" s="17"/>
      <c r="AQ74" s="17"/>
      <c r="AR74" s="31"/>
      <c r="AS74" s="31"/>
      <c r="AT74" s="31"/>
      <c r="AU74" s="31"/>
      <c r="AV74" s="31"/>
      <c r="AW74" s="31"/>
      <c r="AX74" s="51"/>
      <c r="AY74" s="31"/>
      <c r="AZ74" s="31"/>
      <c r="BA74" s="31"/>
      <c r="BB74" s="31"/>
      <c r="BC74" s="31"/>
      <c r="BD74" s="31"/>
      <c r="BE74" s="31"/>
      <c r="BF74" s="31"/>
      <c r="BG74" s="31"/>
      <c r="BH74" s="33"/>
      <c r="BI74" s="31"/>
      <c r="BJ74" s="51"/>
      <c r="BK74" s="51"/>
      <c r="BL74" s="51"/>
      <c r="BM74" s="51"/>
      <c r="BN74" s="51"/>
      <c r="BO74" s="51"/>
      <c r="BP74" s="51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3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52">
        <v>0.77696421533625837</v>
      </c>
      <c r="CN74" s="52"/>
      <c r="CO74" s="52"/>
      <c r="CP74" s="52"/>
      <c r="CQ74" s="52">
        <v>268.49457606893122</v>
      </c>
      <c r="CR74" s="18"/>
      <c r="CS74" s="27">
        <f t="shared" si="5"/>
        <v>-130</v>
      </c>
      <c r="CT74" s="20">
        <f t="shared" si="0"/>
        <v>-472.939392</v>
      </c>
      <c r="CU74" s="27">
        <f t="shared" si="1"/>
        <v>-463.80522556299996</v>
      </c>
      <c r="CV74" s="27">
        <f t="shared" si="2"/>
        <v>-480.66134120150002</v>
      </c>
      <c r="CW74" s="20">
        <f t="shared" si="3"/>
        <v>-115.24351143500004</v>
      </c>
      <c r="CX74" s="27">
        <f t="shared" si="4"/>
        <v>13250.2884456586</v>
      </c>
      <c r="CZ74" s="39">
        <f>286.867-15.8271*CS74+0.30502*CS74^2-0.0029229*CS74^3+0.0000164302*CS74^4-5.80497*10^-8*CS74^5+1.32295*10^-10*CS74^6-1.89098*10^-13*CS74^7+1.34034*10^-16*CS74^8</f>
        <v>21536.965900687512</v>
      </c>
    </row>
    <row r="75" spans="1:107" s="2" customFormat="1" ht="15" customHeight="1" x14ac:dyDescent="0.25">
      <c r="A75" s="39"/>
      <c r="B75" s="41"/>
      <c r="C75" s="41"/>
      <c r="D75" s="41"/>
      <c r="E75" s="41"/>
      <c r="F75" s="48"/>
      <c r="G75" s="48"/>
      <c r="H75" s="41"/>
      <c r="I75" s="41"/>
      <c r="J75" s="41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16"/>
      <c r="X75" s="16"/>
      <c r="Y75" s="16"/>
      <c r="Z75" s="18"/>
      <c r="AA75" s="18"/>
      <c r="AB75" s="18"/>
      <c r="AC75" s="15"/>
      <c r="AD75" s="15"/>
      <c r="AE75" s="15"/>
      <c r="AF75" s="15"/>
      <c r="AG75" s="15"/>
      <c r="AH75" s="15"/>
      <c r="AI75" s="15"/>
      <c r="AJ75" s="15"/>
      <c r="AK75" s="17"/>
      <c r="AL75" s="17"/>
      <c r="AM75" s="17"/>
      <c r="AN75" s="17"/>
      <c r="AO75" s="17"/>
      <c r="AP75" s="17"/>
      <c r="AQ75" s="17"/>
      <c r="AR75" s="31"/>
      <c r="AS75" s="31"/>
      <c r="AT75" s="31"/>
      <c r="AU75" s="31"/>
      <c r="AV75" s="31"/>
      <c r="AW75" s="31"/>
      <c r="AX75" s="51"/>
      <c r="AY75" s="31"/>
      <c r="AZ75" s="31"/>
      <c r="BA75" s="31"/>
      <c r="BB75" s="31"/>
      <c r="BC75" s="31"/>
      <c r="BD75" s="31"/>
      <c r="BE75" s="31"/>
      <c r="BF75" s="31"/>
      <c r="BG75" s="31"/>
      <c r="BH75" s="33"/>
      <c r="BI75" s="31"/>
      <c r="BJ75" s="51"/>
      <c r="BK75" s="51"/>
      <c r="BL75" s="51"/>
      <c r="BM75" s="51"/>
      <c r="BN75" s="51"/>
      <c r="BO75" s="51"/>
      <c r="BP75" s="51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3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52">
        <v>-9.5127964766194051</v>
      </c>
      <c r="CN75" s="52"/>
      <c r="CO75" s="52"/>
      <c r="CP75" s="52"/>
      <c r="CQ75" s="52">
        <v>279.51165244986362</v>
      </c>
      <c r="CR75" s="18"/>
      <c r="CS75" s="27">
        <f t="shared" si="5"/>
        <v>-120</v>
      </c>
      <c r="CT75" s="20">
        <f t="shared" si="0"/>
        <v>-440.14819199999999</v>
      </c>
      <c r="CU75" s="27">
        <f t="shared" si="1"/>
        <v>-431.91887251200001</v>
      </c>
      <c r="CV75" s="27">
        <f t="shared" si="2"/>
        <v>-446.57897574400005</v>
      </c>
      <c r="CW75" s="20">
        <f t="shared" si="3"/>
        <v>-139.73159935999996</v>
      </c>
      <c r="CX75" s="27">
        <f t="shared" si="4"/>
        <v>10697.187161113599</v>
      </c>
      <c r="CZ75" s="39">
        <f>286.867-15.8271*CS75+0.30502*CS75^2-0.0029229*CS75^3+0.0000164302*CS75^4-5.80497*10^-8*CS75^5+1.32295*10^-10*CS75^6-1.89098*10^-13*CS75^7+1.34034*10^-16*CS75^8</f>
        <v>16949.157969276006</v>
      </c>
    </row>
    <row r="76" spans="1:107" s="2" customFormat="1" ht="15" customHeight="1" x14ac:dyDescent="0.25">
      <c r="A76" s="39"/>
      <c r="B76" s="41"/>
      <c r="C76" s="41"/>
      <c r="D76" s="41"/>
      <c r="E76" s="41"/>
      <c r="F76" s="48"/>
      <c r="G76" s="48"/>
      <c r="H76" s="41"/>
      <c r="I76" s="41"/>
      <c r="J76" s="41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16"/>
      <c r="X76" s="16"/>
      <c r="Y76" s="16"/>
      <c r="Z76" s="18"/>
      <c r="AA76" s="18"/>
      <c r="AB76" s="18"/>
      <c r="AC76" s="18"/>
      <c r="AD76" s="18"/>
      <c r="AE76" s="19"/>
      <c r="AF76" s="18"/>
      <c r="AG76" s="18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31"/>
      <c r="AS76" s="31"/>
      <c r="AT76" s="31"/>
      <c r="AU76" s="31"/>
      <c r="AV76" s="31"/>
      <c r="AW76" s="31"/>
      <c r="AX76" s="51"/>
      <c r="AY76" s="31"/>
      <c r="AZ76" s="31"/>
      <c r="BA76" s="31"/>
      <c r="BB76" s="31"/>
      <c r="BC76" s="31"/>
      <c r="BD76" s="31"/>
      <c r="BE76" s="31"/>
      <c r="BF76" s="31"/>
      <c r="BG76" s="31"/>
      <c r="BH76" s="33"/>
      <c r="BI76" s="31"/>
      <c r="BJ76" s="51"/>
      <c r="BK76" s="51"/>
      <c r="BL76" s="51"/>
      <c r="BM76" s="51"/>
      <c r="BN76" s="51"/>
      <c r="BO76" s="51"/>
      <c r="BP76" s="51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3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27">
        <f t="shared" si="5"/>
        <v>-110</v>
      </c>
      <c r="CT76" s="20">
        <f t="shared" si="0"/>
        <v>-408.43232799999998</v>
      </c>
      <c r="CU76" s="27">
        <f t="shared" si="1"/>
        <v>-401.04768514900002</v>
      </c>
      <c r="CV76" s="27">
        <f t="shared" si="2"/>
        <v>-413.72961174150004</v>
      </c>
      <c r="CW76" s="20">
        <f t="shared" si="3"/>
        <v>-157.79486988499997</v>
      </c>
      <c r="CX76" s="27">
        <f t="shared" si="4"/>
        <v>8558.0453269993995</v>
      </c>
      <c r="CZ76" s="39">
        <f>286.867-15.8271*CS76+0.30502*CS76^2-0.0029229*CS76^3+0.0000164302*CS76^4-5.80497*10^-8*CS76^5+1.32295*10^-10*CS76^6-1.89098*10^-13*CS76^7+1.34034*10^-16*CS76^8</f>
        <v>13223.503356408177</v>
      </c>
    </row>
    <row r="77" spans="1:107" s="2" customFormat="1" ht="15" customHeight="1" x14ac:dyDescent="0.25">
      <c r="B77" s="15"/>
      <c r="C77" s="15"/>
      <c r="D77" s="15"/>
      <c r="E77" s="15"/>
      <c r="F77" s="16"/>
      <c r="G77" s="16"/>
      <c r="H77" s="15"/>
      <c r="I77" s="15"/>
      <c r="J77" s="15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8"/>
      <c r="AA77" s="18"/>
      <c r="AB77" s="18"/>
      <c r="AC77" s="18"/>
      <c r="AD77" s="18"/>
      <c r="AE77" s="19"/>
      <c r="AF77" s="18"/>
      <c r="AG77" s="18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31"/>
      <c r="AS77" s="31"/>
      <c r="AT77" s="31"/>
      <c r="AU77" s="31"/>
      <c r="AV77" s="31"/>
      <c r="AW77" s="31"/>
      <c r="AX77" s="51"/>
      <c r="AY77" s="31"/>
      <c r="AZ77" s="31"/>
      <c r="BA77" s="31"/>
      <c r="BB77" s="31"/>
      <c r="BC77" s="31"/>
      <c r="BD77" s="31"/>
      <c r="BE77" s="31"/>
      <c r="BF77" s="31"/>
      <c r="BG77" s="31"/>
      <c r="BH77" s="33"/>
      <c r="BI77" s="31"/>
      <c r="BJ77" s="51"/>
      <c r="BK77" s="51"/>
      <c r="BL77" s="51"/>
      <c r="BM77" s="51"/>
      <c r="BN77" s="51"/>
      <c r="BO77" s="51"/>
      <c r="BP77" s="51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3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27">
        <f t="shared" si="5"/>
        <v>-100</v>
      </c>
      <c r="CT77" s="20">
        <f t="shared" si="0"/>
        <v>-377.79179999999997</v>
      </c>
      <c r="CU77" s="27">
        <f t="shared" si="1"/>
        <v>-371.19367900000003</v>
      </c>
      <c r="CV77" s="27">
        <f t="shared" si="2"/>
        <v>-382.10064500000004</v>
      </c>
      <c r="CW77" s="20">
        <f t="shared" si="3"/>
        <v>-170.18629999999999</v>
      </c>
      <c r="CX77" s="27">
        <f t="shared" si="4"/>
        <v>6778.3894000000009</v>
      </c>
      <c r="CZ77" s="39">
        <f>286.867-15.8271*CS77+0.30502*CS77^2-0.0029229*CS77^3+0.0000164302*CS77^4-5.80497*10^-8*CS77^5+1.32295*10^-10*CS77^6-1.89098*10^-13*CS77^7+1.34034*10^-16*CS77^8</f>
        <v>10218.73914</v>
      </c>
    </row>
    <row r="78" spans="1:107" s="2" customFormat="1" ht="15" customHeight="1" x14ac:dyDescent="0.25">
      <c r="B78" s="15"/>
      <c r="C78" s="15"/>
      <c r="D78" s="15"/>
      <c r="E78" s="15"/>
      <c r="F78" s="16"/>
      <c r="G78" s="16"/>
      <c r="H78" s="15"/>
      <c r="I78" s="15"/>
      <c r="J78" s="15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8"/>
      <c r="AA78" s="18"/>
      <c r="AB78" s="18"/>
      <c r="AC78" s="18"/>
      <c r="AD78" s="18"/>
      <c r="AE78" s="19"/>
      <c r="AF78" s="18"/>
      <c r="AG78" s="18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31"/>
      <c r="AS78" s="31"/>
      <c r="AT78" s="31"/>
      <c r="AU78" s="31"/>
      <c r="AV78" s="31"/>
      <c r="AW78" s="31"/>
      <c r="AX78" s="51"/>
      <c r="AY78" s="31"/>
      <c r="AZ78" s="31"/>
      <c r="BA78" s="31"/>
      <c r="BB78" s="31"/>
      <c r="BC78" s="31"/>
      <c r="BD78" s="31"/>
      <c r="BE78" s="31"/>
      <c r="BF78" s="31"/>
      <c r="BG78" s="31"/>
      <c r="BH78" s="33"/>
      <c r="BI78" s="31"/>
      <c r="BJ78" s="51"/>
      <c r="BK78" s="51"/>
      <c r="BL78" s="51"/>
      <c r="BM78" s="51"/>
      <c r="BN78" s="51"/>
      <c r="BO78" s="51"/>
      <c r="BP78" s="51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3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27">
        <f t="shared" si="5"/>
        <v>-90</v>
      </c>
      <c r="CT78" s="20">
        <f t="shared" si="0"/>
        <v>-348.226608</v>
      </c>
      <c r="CU78" s="27">
        <f t="shared" si="1"/>
        <v>-342.35886959099997</v>
      </c>
      <c r="CV78" s="27">
        <f t="shared" si="2"/>
        <v>-351.67996936149996</v>
      </c>
      <c r="CW78" s="20">
        <f t="shared" si="3"/>
        <v>-177.60733833500004</v>
      </c>
      <c r="CX78" s="27">
        <f t="shared" si="4"/>
        <v>5309.2280518713997</v>
      </c>
      <c r="CZ78" s="39">
        <f>286.867-15.8271*CS78+0.30502*CS78^2-0.0029229*CS78^3+0.0000164302*CS78^4-5.80497*10^-8*CS78^5+1.32295*10^-10*CS78^6-1.89098*10^-13*CS78^7+1.34034*10^-16*CS78^8</f>
        <v>7813.4536537648719</v>
      </c>
    </row>
    <row r="79" spans="1:107" s="2" customFormat="1" ht="15" customHeight="1" x14ac:dyDescent="0.25">
      <c r="B79" s="15"/>
      <c r="C79" s="15"/>
      <c r="D79" s="15"/>
      <c r="E79" s="15"/>
      <c r="F79" s="16"/>
      <c r="G79" s="16"/>
      <c r="H79" s="15"/>
      <c r="I79" s="15"/>
      <c r="J79" s="15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8"/>
      <c r="AA79" s="18"/>
      <c r="AB79" s="18"/>
      <c r="AC79" s="18"/>
      <c r="AD79" s="18"/>
      <c r="AE79" s="19"/>
      <c r="AF79" s="18"/>
      <c r="AG79" s="18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31"/>
      <c r="AS79" s="31"/>
      <c r="AT79" s="31"/>
      <c r="AU79" s="31"/>
      <c r="AV79" s="31"/>
      <c r="AW79" s="31"/>
      <c r="AX79" s="51"/>
      <c r="AY79" s="31"/>
      <c r="AZ79" s="31"/>
      <c r="BA79" s="31"/>
      <c r="BB79" s="31"/>
      <c r="BC79" s="31"/>
      <c r="BD79" s="31"/>
      <c r="BE79" s="31"/>
      <c r="BF79" s="31"/>
      <c r="BG79" s="31"/>
      <c r="BH79" s="33"/>
      <c r="BI79" s="31"/>
      <c r="BJ79" s="51"/>
      <c r="BK79" s="51"/>
      <c r="BL79" s="51"/>
      <c r="BM79" s="51"/>
      <c r="BN79" s="51"/>
      <c r="BO79" s="51"/>
      <c r="BP79" s="51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3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27">
        <f t="shared" si="5"/>
        <v>-80</v>
      </c>
      <c r="CT79" s="20">
        <f t="shared" si="0"/>
        <v>-319.73675200000002</v>
      </c>
      <c r="CU79" s="27">
        <f t="shared" si="1"/>
        <v>-314.54527244799999</v>
      </c>
      <c r="CV79" s="27">
        <f t="shared" si="2"/>
        <v>-322.45597670399997</v>
      </c>
      <c r="CW79" s="20">
        <f t="shared" si="3"/>
        <v>-180.70970815999999</v>
      </c>
      <c r="CX79" s="27">
        <f t="shared" si="4"/>
        <v>4106.6760210176008</v>
      </c>
      <c r="CZ79" s="39">
        <f>286.867-15.8271*CS79+0.30502*CS79^2-0.0029229*CS79^3+0.0000164302*CS79^4-5.80497*10^-8*CS79^5+1.32295*10^-10*CS79^6-1.89098*10^-13*CS79^7+1.34034*10^-16*CS79^8</f>
        <v>5903.7569336658944</v>
      </c>
    </row>
    <row r="80" spans="1:107" s="2" customFormat="1" ht="15" customHeight="1" x14ac:dyDescent="0.25">
      <c r="B80" s="15"/>
      <c r="C80" s="15"/>
      <c r="D80" s="15"/>
      <c r="E80" s="15"/>
      <c r="F80" s="16"/>
      <c r="G80" s="16"/>
      <c r="H80" s="15"/>
      <c r="I80" s="15"/>
      <c r="J80" s="15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8"/>
      <c r="AA80" s="18"/>
      <c r="AB80" s="18"/>
      <c r="AC80" s="18"/>
      <c r="AD80" s="18"/>
      <c r="AE80" s="19"/>
      <c r="AF80" s="18"/>
      <c r="AG80" s="18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31"/>
      <c r="AS80" s="31"/>
      <c r="AT80" s="31"/>
      <c r="AU80" s="31"/>
      <c r="AV80" s="31"/>
      <c r="AW80" s="31"/>
      <c r="AX80" s="51"/>
      <c r="AY80" s="31"/>
      <c r="AZ80" s="31"/>
      <c r="BA80" s="31"/>
      <c r="BB80" s="31"/>
      <c r="BC80" s="31"/>
      <c r="BD80" s="31"/>
      <c r="BE80" s="31"/>
      <c r="BF80" s="31"/>
      <c r="BG80" s="31"/>
      <c r="BH80" s="33"/>
      <c r="BI80" s="31"/>
      <c r="BJ80" s="51"/>
      <c r="BK80" s="51"/>
      <c r="BL80" s="51"/>
      <c r="BM80" s="51"/>
      <c r="BN80" s="51"/>
      <c r="BO80" s="51"/>
      <c r="BP80" s="51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3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27">
        <f t="shared" si="5"/>
        <v>-70</v>
      </c>
      <c r="CT80" s="20">
        <f t="shared" si="0"/>
        <v>-292.32223199999999</v>
      </c>
      <c r="CU80" s="27">
        <f t="shared" si="1"/>
        <v>-287.75490309700001</v>
      </c>
      <c r="CV80" s="27">
        <f t="shared" si="2"/>
        <v>-294.41755694149998</v>
      </c>
      <c r="CW80" s="20">
        <f t="shared" si="3"/>
        <v>-180.09721038499998</v>
      </c>
      <c r="CX80" s="27">
        <f t="shared" si="4"/>
        <v>3131.5911655545997</v>
      </c>
      <c r="CZ80" s="39">
        <f>286.867-15.8271*CS80+0.30502*CS80^2-0.0029229*CS80^3+0.0000164302*CS80^4-5.80497*10^-8*CS80^5+1.32295*10^-10*CS80^6-1.89098*10^-13*CS80^7+1.34034*10^-16*CS80^8</f>
        <v>4401.1688785208626</v>
      </c>
    </row>
    <row r="81" spans="2:104" s="2" customFormat="1" ht="15" customHeight="1" x14ac:dyDescent="0.25">
      <c r="B81" s="15"/>
      <c r="C81" s="15"/>
      <c r="D81" s="15"/>
      <c r="E81" s="15"/>
      <c r="F81" s="16"/>
      <c r="G81" s="16"/>
      <c r="H81" s="15"/>
      <c r="I81" s="15"/>
      <c r="J81" s="15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8"/>
      <c r="AA81" s="18"/>
      <c r="AB81" s="18"/>
      <c r="AC81" s="18"/>
      <c r="AD81" s="18"/>
      <c r="AE81" s="19"/>
      <c r="AF81" s="18"/>
      <c r="AG81" s="18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31"/>
      <c r="AS81" s="31"/>
      <c r="AT81" s="31"/>
      <c r="AU81" s="31"/>
      <c r="AV81" s="31"/>
      <c r="AW81" s="31"/>
      <c r="AX81" s="51"/>
      <c r="AY81" s="31"/>
      <c r="AZ81" s="31"/>
      <c r="BA81" s="31"/>
      <c r="BB81" s="31"/>
      <c r="BC81" s="31"/>
      <c r="BD81" s="31"/>
      <c r="BE81" s="31"/>
      <c r="BF81" s="31"/>
      <c r="BG81" s="31"/>
      <c r="BH81" s="33"/>
      <c r="BI81" s="31"/>
      <c r="BJ81" s="51"/>
      <c r="BK81" s="51"/>
      <c r="BL81" s="51"/>
      <c r="BM81" s="51"/>
      <c r="BN81" s="51"/>
      <c r="BO81" s="51"/>
      <c r="BP81" s="51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3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27">
        <f t="shared" si="5"/>
        <v>-60</v>
      </c>
      <c r="CT81" s="20">
        <f t="shared" si="0"/>
        <v>-265.983048</v>
      </c>
      <c r="CU81" s="27">
        <f t="shared" si="1"/>
        <v>-261.98977706399995</v>
      </c>
      <c r="CV81" s="27">
        <f t="shared" si="2"/>
        <v>-267.55409802399998</v>
      </c>
      <c r="CW81" s="20">
        <f t="shared" si="3"/>
        <v>-176.32752656000002</v>
      </c>
      <c r="CX81" s="27">
        <f t="shared" si="4"/>
        <v>2349.2247178624002</v>
      </c>
      <c r="CZ81" s="39">
        <f>286.867-15.8271*CS81+0.30502*CS81^2-0.0029229*CS81^3+0.0000164302*CS81^4-5.80497*10^-8*CS81^5+1.32295*10^-10*CS81^6-1.89098*10^-13*CS81^7+1.34034*10^-16*CS81^8</f>
        <v>3230.7104601823744</v>
      </c>
    </row>
    <row r="82" spans="2:104" s="2" customFormat="1" ht="15" customHeight="1" x14ac:dyDescent="0.25">
      <c r="B82" s="15"/>
      <c r="C82" s="15"/>
      <c r="D82" s="15"/>
      <c r="E82" s="15"/>
      <c r="F82" s="16"/>
      <c r="G82" s="16"/>
      <c r="H82" s="15"/>
      <c r="I82" s="15"/>
      <c r="J82" s="1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8"/>
      <c r="AA82" s="18"/>
      <c r="AB82" s="18"/>
      <c r="AC82" s="18"/>
      <c r="AD82" s="18"/>
      <c r="AE82" s="19"/>
      <c r="AF82" s="18"/>
      <c r="AG82" s="18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31"/>
      <c r="AS82" s="31"/>
      <c r="AT82" s="31"/>
      <c r="AU82" s="31"/>
      <c r="AV82" s="31"/>
      <c r="AW82" s="31"/>
      <c r="AX82" s="51"/>
      <c r="AY82" s="31"/>
      <c r="AZ82" s="31"/>
      <c r="BA82" s="31"/>
      <c r="BB82" s="31"/>
      <c r="BC82" s="31"/>
      <c r="BD82" s="31"/>
      <c r="BE82" s="31"/>
      <c r="BF82" s="31"/>
      <c r="BG82" s="31"/>
      <c r="BH82" s="33"/>
      <c r="BI82" s="31"/>
      <c r="BJ82" s="51"/>
      <c r="BK82" s="51"/>
      <c r="BL82" s="51"/>
      <c r="BM82" s="51"/>
      <c r="BN82" s="51"/>
      <c r="BO82" s="51"/>
      <c r="BP82" s="51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3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27">
        <f t="shared" si="5"/>
        <v>-50</v>
      </c>
      <c r="CT82" s="20">
        <f t="shared" si="0"/>
        <v>-240.7192</v>
      </c>
      <c r="CU82" s="27">
        <f t="shared" si="1"/>
        <v>-237.251909875</v>
      </c>
      <c r="CV82" s="27">
        <f t="shared" si="2"/>
        <v>-241.85548593750002</v>
      </c>
      <c r="CW82" s="20">
        <f t="shared" si="3"/>
        <v>-169.914021875</v>
      </c>
      <c r="CX82" s="27">
        <f t="shared" si="4"/>
        <v>1728.8847406249999</v>
      </c>
      <c r="CZ82" s="39">
        <f>286.867-15.8271*CS82+0.30502*CS82^2-0.0029229*CS82^3+0.0000164302*CS82^4-5.80497*10^-8*CS82^5+1.32295*10^-10*CS82^6-1.89098*10^-13*CS82^7+1.34034*10^-16*CS82^8</f>
        <v>2329.1838591406254</v>
      </c>
    </row>
    <row r="83" spans="2:104" s="2" customFormat="1" ht="15" customHeight="1" x14ac:dyDescent="0.25">
      <c r="B83" s="15"/>
      <c r="C83" s="15"/>
      <c r="D83" s="15"/>
      <c r="E83" s="15"/>
      <c r="F83" s="16"/>
      <c r="G83" s="16"/>
      <c r="H83" s="15"/>
      <c r="I83" s="15"/>
      <c r="J83" s="15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8"/>
      <c r="AA83" s="18"/>
      <c r="AB83" s="18"/>
      <c r="AC83" s="18"/>
      <c r="AD83" s="18"/>
      <c r="AE83" s="19"/>
      <c r="AF83" s="18"/>
      <c r="AG83" s="18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31"/>
      <c r="AS83" s="31"/>
      <c r="AT83" s="31"/>
      <c r="AU83" s="31"/>
      <c r="AV83" s="31"/>
      <c r="AW83" s="31"/>
      <c r="AX83" s="51"/>
      <c r="AY83" s="31"/>
      <c r="AZ83" s="31"/>
      <c r="BA83" s="31"/>
      <c r="BB83" s="31"/>
      <c r="BC83" s="31"/>
      <c r="BD83" s="31"/>
      <c r="BE83" s="31"/>
      <c r="BF83" s="31"/>
      <c r="BG83" s="31"/>
      <c r="BH83" s="33"/>
      <c r="BI83" s="31"/>
      <c r="BJ83" s="51"/>
      <c r="BK83" s="51"/>
      <c r="BL83" s="51"/>
      <c r="BM83" s="51"/>
      <c r="BN83" s="51"/>
      <c r="BO83" s="51"/>
      <c r="BP83" s="51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3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27">
        <f t="shared" si="5"/>
        <v>-40</v>
      </c>
      <c r="CT83" s="20">
        <f t="shared" si="0"/>
        <v>-216.530688</v>
      </c>
      <c r="CU83" s="27">
        <f t="shared" si="1"/>
        <v>-213.54331705600001</v>
      </c>
      <c r="CV83" s="27">
        <f t="shared" si="2"/>
        <v>-217.31210470400001</v>
      </c>
      <c r="CW83" s="20">
        <f t="shared" si="3"/>
        <v>-161.32754815999999</v>
      </c>
      <c r="CX83" s="27">
        <f t="shared" si="4"/>
        <v>1243.6127843583999</v>
      </c>
      <c r="CZ83" s="39">
        <f>286.867-15.8271*CS83+0.30502*CS83^2-0.0029229*CS83^3+0.0000164302*CS83^4-5.80497*10^-8*CS83^5+1.32295*10^-10*CS83^6-1.89098*10^-13*CS83^7+1.34034*10^-16*CS83^8</f>
        <v>1643.6279418215427</v>
      </c>
    </row>
    <row r="84" spans="2:104" s="2" customFormat="1" ht="15" customHeight="1" x14ac:dyDescent="0.25">
      <c r="B84" s="15"/>
      <c r="C84" s="15"/>
      <c r="D84" s="15"/>
      <c r="E84" s="15"/>
      <c r="F84" s="16"/>
      <c r="G84" s="16"/>
      <c r="H84" s="15"/>
      <c r="I84" s="15"/>
      <c r="J84" s="15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8"/>
      <c r="AA84" s="18"/>
      <c r="AB84" s="18"/>
      <c r="AC84" s="18"/>
      <c r="AD84" s="18"/>
      <c r="AE84" s="19"/>
      <c r="AF84" s="18"/>
      <c r="AG84" s="18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31"/>
      <c r="AS84" s="31"/>
      <c r="AT84" s="31"/>
      <c r="AU84" s="31"/>
      <c r="AV84" s="31"/>
      <c r="AW84" s="31"/>
      <c r="AX84" s="51"/>
      <c r="AY84" s="31"/>
      <c r="AZ84" s="31"/>
      <c r="BA84" s="31"/>
      <c r="BB84" s="31"/>
      <c r="BC84" s="31"/>
      <c r="BD84" s="31"/>
      <c r="BE84" s="31"/>
      <c r="BF84" s="31"/>
      <c r="BG84" s="31"/>
      <c r="BH84" s="33"/>
      <c r="BI84" s="31"/>
      <c r="BJ84" s="51"/>
      <c r="BK84" s="51"/>
      <c r="BL84" s="51"/>
      <c r="BM84" s="51"/>
      <c r="BN84" s="51"/>
      <c r="BO84" s="51"/>
      <c r="BP84" s="51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3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27">
        <f t="shared" si="5"/>
        <v>-30</v>
      </c>
      <c r="CT84" s="20">
        <f t="shared" si="0"/>
        <v>-193.41751199999999</v>
      </c>
      <c r="CU84" s="27">
        <f t="shared" si="1"/>
        <v>-190.86601413300002</v>
      </c>
      <c r="CV84" s="27">
        <f t="shared" si="2"/>
        <v>-193.91483638150004</v>
      </c>
      <c r="CW84" s="20">
        <f t="shared" si="3"/>
        <v>-150.99824688499999</v>
      </c>
      <c r="CX84" s="27">
        <f t="shared" si="4"/>
        <v>869.87374642660018</v>
      </c>
      <c r="CZ84" s="39">
        <f>286.867-15.8271*CS84+0.30502*CS84^2-0.0029229*CS84^3+0.0000164302*CS84^4-5.80497*10^-8*CS84^5+1.32295*10^-10*CS84^6-1.89098*10^-13*CS84^7+1.34034*10^-16*CS84^8</f>
        <v>1129.9360362779676</v>
      </c>
    </row>
    <row r="85" spans="2:104" s="2" customFormat="1" ht="15" customHeight="1" x14ac:dyDescent="0.25">
      <c r="B85" s="15"/>
      <c r="C85" s="15"/>
      <c r="D85" s="15"/>
      <c r="E85" s="15"/>
      <c r="F85" s="16"/>
      <c r="G85" s="16"/>
      <c r="H85" s="15"/>
      <c r="I85" s="15"/>
      <c r="J85" s="15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8"/>
      <c r="AA85" s="18"/>
      <c r="AB85" s="18"/>
      <c r="AC85" s="18"/>
      <c r="AD85" s="18"/>
      <c r="AE85" s="19"/>
      <c r="AF85" s="18"/>
      <c r="AG85" s="18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31"/>
      <c r="AS85" s="31"/>
      <c r="AT85" s="31"/>
      <c r="AU85" s="31"/>
      <c r="AV85" s="31"/>
      <c r="AW85" s="31"/>
      <c r="AX85" s="51"/>
      <c r="AY85" s="31"/>
      <c r="AZ85" s="31"/>
      <c r="BA85" s="31"/>
      <c r="BB85" s="31"/>
      <c r="BC85" s="31"/>
      <c r="BD85" s="31"/>
      <c r="BE85" s="31"/>
      <c r="BF85" s="31"/>
      <c r="BG85" s="31"/>
      <c r="BH85" s="33"/>
      <c r="BI85" s="31"/>
      <c r="BJ85" s="51"/>
      <c r="BK85" s="51"/>
      <c r="BL85" s="51"/>
      <c r="BM85" s="51"/>
      <c r="BN85" s="51"/>
      <c r="BO85" s="51"/>
      <c r="BP85" s="51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3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27">
        <f t="shared" si="5"/>
        <v>-20</v>
      </c>
      <c r="CT85" s="20">
        <f t="shared" si="0"/>
        <v>-171.37967199999997</v>
      </c>
      <c r="CU85" s="27">
        <f t="shared" si="1"/>
        <v>-169.22201663199999</v>
      </c>
      <c r="CV85" s="27">
        <f t="shared" si="2"/>
        <v>-171.65506106399997</v>
      </c>
      <c r="CW85" s="20">
        <f t="shared" si="3"/>
        <v>-139.31735216000001</v>
      </c>
      <c r="CX85" s="27">
        <f t="shared" si="4"/>
        <v>587.25893154559992</v>
      </c>
      <c r="CZ85" s="39">
        <f>286.867-15.8271*CS85+0.30502*CS85^2-0.0029229*CS85^3+0.0000164302*CS85^4-5.80497*10^-8*CS85^5+1.32295*10^-10*CS85^6-1.89098*10^-13*CS85^7+1.34034*10^-16*CS85^8</f>
        <v>751.62350339671048</v>
      </c>
    </row>
    <row r="86" spans="2:104" s="2" customFormat="1" ht="15" customHeight="1" x14ac:dyDescent="0.25"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CS86" s="27">
        <f t="shared" si="5"/>
        <v>-10</v>
      </c>
      <c r="CT86" s="20">
        <f t="shared" si="0"/>
        <v>-150.417168</v>
      </c>
      <c r="CU86" s="27">
        <f t="shared" si="1"/>
        <v>-148.61334007900001</v>
      </c>
      <c r="CV86" s="27">
        <f t="shared" si="2"/>
        <v>-150.52465688149996</v>
      </c>
      <c r="CW86" s="20">
        <f t="shared" si="3"/>
        <v>-126.638993735</v>
      </c>
      <c r="CX86" s="27">
        <f t="shared" si="4"/>
        <v>378.2023137754</v>
      </c>
      <c r="CZ86" s="39">
        <f>286.867-15.8271*CS86+0.30502*CS86^2-0.0029229*CS86^3+0.0000164302*CS86^4-5.80497*10^-8*CS86^5+1.32295*10^-10*CS86^6-1.89098*10^-13*CS86^7+1.34034*10^-16*CS86^8</f>
        <v>478.73314116938349</v>
      </c>
    </row>
    <row r="87" spans="2:104" s="2" customFormat="1" ht="15" customHeight="1" x14ac:dyDescent="0.25">
      <c r="CS87" s="27">
        <f t="shared" si="5"/>
        <v>0</v>
      </c>
      <c r="CT87" s="20">
        <f t="shared" si="0"/>
        <v>-130.53</v>
      </c>
      <c r="CU87" s="27">
        <f t="shared" si="1"/>
        <v>-129.042</v>
      </c>
      <c r="CV87" s="27">
        <f t="shared" si="2"/>
        <v>-130.51599999999999</v>
      </c>
      <c r="CW87" s="20">
        <f t="shared" si="3"/>
        <v>-113.282</v>
      </c>
      <c r="CX87" s="27">
        <f t="shared" si="4"/>
        <v>227.71</v>
      </c>
      <c r="CZ87" s="39">
        <f>286.867-15.8271*CS87+0.30502*CS87^2-0.0029229*CS87^3+0.0000164302*CS87^4-5.80497*10^-8*CS87^5+1.32295*10^-10*CS87^6-1.89098*10^-13*CS87^7+1.34034*10^-16*CS87^8</f>
        <v>286.86700000000002</v>
      </c>
    </row>
    <row r="88" spans="2:104" s="2" customFormat="1" ht="15" customHeight="1" x14ac:dyDescent="0.25">
      <c r="CS88" s="27">
        <f t="shared" si="5"/>
        <v>10</v>
      </c>
      <c r="CT88" s="20">
        <f t="shared" si="0"/>
        <v>-111.71816799999999</v>
      </c>
      <c r="CU88" s="27">
        <f t="shared" si="1"/>
        <v>-110.51001192100001</v>
      </c>
      <c r="CV88" s="27">
        <f t="shared" si="2"/>
        <v>-111.6219646215</v>
      </c>
      <c r="CW88" s="20">
        <f t="shared" si="3"/>
        <v>-99.531700985000001</v>
      </c>
      <c r="CX88" s="27">
        <f t="shared" si="4"/>
        <v>123.1028948954</v>
      </c>
      <c r="CZ88" s="39">
        <f>286.867-15.8271*CS88+0.30502*CS88^2-0.0029229*CS88^3+0.0000164302*CS88^4-5.80497*10^-8*CS88^5+1.32295*10^-10*CS88^6-1.89098*10^-13*CS88^7+1.34034*10^-16*CS88^8</f>
        <v>156.3337274474234</v>
      </c>
    </row>
    <row r="89" spans="2:104" s="2" customFormat="1" ht="15" customHeight="1" x14ac:dyDescent="0.25">
      <c r="CS89" s="27">
        <f t="shared" si="5"/>
        <v>20</v>
      </c>
      <c r="CT89" s="20">
        <f t="shared" si="0"/>
        <v>-93.981672000000003</v>
      </c>
      <c r="CU89" s="27">
        <f t="shared" si="1"/>
        <v>-93.019391368000001</v>
      </c>
      <c r="CV89" s="27">
        <f t="shared" si="2"/>
        <v>-93.835922984000007</v>
      </c>
      <c r="CW89" s="20">
        <f t="shared" si="3"/>
        <v>-85.641731359999994</v>
      </c>
      <c r="CX89" s="27">
        <f t="shared" si="4"/>
        <v>53.772567385599999</v>
      </c>
      <c r="CZ89" s="39">
        <f>286.867-15.8271*CS89+0.30502*CS89^2-0.0029229*CS89^3+0.0000164302*CS89^4-5.80497*10^-8*CS89^5+1.32295*10^-10*CS89^6-1.89098*10^-13*CS89^7+1.34034*10^-16*CS89^8</f>
        <v>71.401101225830459</v>
      </c>
    </row>
    <row r="90" spans="2:104" s="2" customFormat="1" ht="15" customHeight="1" x14ac:dyDescent="0.25">
      <c r="CS90" s="27">
        <f t="shared" si="5"/>
        <v>30</v>
      </c>
      <c r="CT90" s="20">
        <f t="shared" si="0"/>
        <v>-77.320512000000008</v>
      </c>
      <c r="CU90" s="27">
        <f t="shared" si="1"/>
        <v>-76.572153866999983</v>
      </c>
      <c r="CV90" s="27">
        <f t="shared" si="2"/>
        <v>-77.151745361499991</v>
      </c>
      <c r="CW90" s="20">
        <f t="shared" si="3"/>
        <v>-71.835833434999998</v>
      </c>
      <c r="CX90" s="27">
        <f t="shared" si="4"/>
        <v>10.950318586599991</v>
      </c>
      <c r="CZ90" s="39">
        <f>286.867-15.8271*CS90+0.30502*CS90^2-0.0029229*CS90^3+0.0000164302*CS90^4-5.80497*10^-8*CS90^5+1.32295*10^-10*CS90^6-1.89098*10^-13*CS90^7+1.34034*10^-16*CS90^8</f>
        <v>19.643949711447455</v>
      </c>
    </row>
    <row r="91" spans="2:104" s="2" customFormat="1" ht="15" customHeight="1" x14ac:dyDescent="0.25">
      <c r="CS91" s="27">
        <f t="shared" si="5"/>
        <v>40</v>
      </c>
      <c r="CT91" s="20">
        <f t="shared" si="0"/>
        <v>-61.734688000000006</v>
      </c>
      <c r="CU91" s="27">
        <f t="shared" si="1"/>
        <v>-61.170314944000005</v>
      </c>
      <c r="CV91" s="27">
        <f t="shared" si="2"/>
        <v>-61.563800063999999</v>
      </c>
      <c r="CW91" s="20">
        <f t="shared" si="3"/>
        <v>-58.309660159999993</v>
      </c>
      <c r="CX91" s="27">
        <f t="shared" si="4"/>
        <v>-12.510548761600026</v>
      </c>
      <c r="CZ91" s="39">
        <f>286.867-15.8271*CS91+0.30502*CS91^2-0.0029229*CS91^3+0.0000164302*CS91^4-5.80497*10^-8*CS91^5+1.32295*10^-10*CS91^6-1.89098*10^-13*CS91^7+1.34034*10^-16*CS91^8</f>
        <v>-8.6218003710974767</v>
      </c>
    </row>
    <row r="92" spans="2:104" s="2" customFormat="1" ht="15" customHeight="1" x14ac:dyDescent="0.25">
      <c r="CS92" s="27">
        <f t="shared" si="5"/>
        <v>50</v>
      </c>
      <c r="CT92" s="20">
        <f t="shared" si="0"/>
        <v>-47.224199999999996</v>
      </c>
      <c r="CU92" s="27">
        <f t="shared" si="1"/>
        <v>-46.815890124999996</v>
      </c>
      <c r="CV92" s="27">
        <f t="shared" si="2"/>
        <v>-47.066953437499983</v>
      </c>
      <c r="CW92" s="20">
        <f t="shared" si="3"/>
        <v>-45.232578124999989</v>
      </c>
      <c r="CX92" s="27">
        <f t="shared" si="4"/>
        <v>-22.339259375000026</v>
      </c>
      <c r="CZ92" s="39">
        <f>286.867-15.8271*CS92+0.30502*CS92^2-0.0029229*CS92^3+0.0000164302*CS92^4-5.80497*10^-8*CS92^5+1.32295*10^-10*CS92^6-1.89098*10^-13*CS92^7+1.34034*10^-16*CS92^8</f>
        <v>-20.827668984374945</v>
      </c>
    </row>
    <row r="93" spans="2:104" s="2" customFormat="1" ht="15" customHeight="1" x14ac:dyDescent="0.25">
      <c r="CS93" s="27">
        <f t="shared" si="5"/>
        <v>60</v>
      </c>
      <c r="CT93" s="20">
        <f t="shared" si="0"/>
        <v>-33.789048000000008</v>
      </c>
      <c r="CU93" s="27">
        <f t="shared" si="1"/>
        <v>-33.510894936000007</v>
      </c>
      <c r="CV93" s="27">
        <f t="shared" si="2"/>
        <v>-33.656569863999998</v>
      </c>
      <c r="CW93" s="20">
        <f t="shared" si="3"/>
        <v>-32.749470560000006</v>
      </c>
      <c r="CX93" s="27">
        <f t="shared" si="4"/>
        <v>-23.038893017600042</v>
      </c>
      <c r="CZ93" s="39">
        <f>286.867-15.8271*CS93+0.30502*CS93^2-0.0029229*CS93^3+0.0000164302*CS93^4-5.80497*10^-8*CS93^5+1.32295*10^-10*CS93^6-1.89098*10^-13*CS93^7+1.34034*10^-16*CS93^8</f>
        <v>-22.571940012185511</v>
      </c>
    </row>
    <row r="94" spans="2:104" s="2" customFormat="1" ht="15" customHeight="1" x14ac:dyDescent="0.25">
      <c r="CS94" s="27">
        <f t="shared" si="5"/>
        <v>70</v>
      </c>
      <c r="CT94" s="20">
        <f t="shared" si="0"/>
        <v>-21.429232000000017</v>
      </c>
      <c r="CU94" s="27">
        <f t="shared" si="1"/>
        <v>-21.257344902999996</v>
      </c>
      <c r="CV94" s="27">
        <f t="shared" si="2"/>
        <v>-21.328511761499996</v>
      </c>
      <c r="CW94" s="20">
        <f t="shared" si="3"/>
        <v>-20.982540334999999</v>
      </c>
      <c r="CX94" s="27">
        <f t="shared" si="4"/>
        <v>-18.064510605399914</v>
      </c>
      <c r="CZ94" s="39">
        <f>286.867-15.8271*CS94+0.30502*CS94^2-0.0029229*CS94^3+0.0000164302*CS94^4-5.80497*10^-8*CS94^5+1.32295*10^-10*CS94^6-1.89098*10^-13*CS94^7+1.34034*10^-16*CS94^8</f>
        <v>-17.977389743416644</v>
      </c>
    </row>
    <row r="95" spans="2:104" s="2" customFormat="1" ht="15" customHeight="1" x14ac:dyDescent="0.25">
      <c r="CS95" s="27">
        <f t="shared" si="5"/>
        <v>80</v>
      </c>
      <c r="CT95" s="20">
        <f t="shared" si="0"/>
        <v>-10.144752000000011</v>
      </c>
      <c r="CU95" s="27">
        <f t="shared" si="1"/>
        <v>-10.057255552000006</v>
      </c>
      <c r="CV95" s="27">
        <f t="shared" si="2"/>
        <v>-10.079139584000005</v>
      </c>
      <c r="CW95" s="20">
        <f t="shared" si="3"/>
        <v>-10.033112959999999</v>
      </c>
      <c r="CX95" s="27">
        <f t="shared" si="4"/>
        <v>-9.9880788223999275</v>
      </c>
      <c r="CZ95" s="39">
        <f>286.867-15.8271*CS95+0.30502*CS95^2-0.0029229*CS95^3+0.0000164302*CS95^4-5.80497*10^-8*CS95^5+1.32295*10^-10*CS95^6-1.89098*10^-13*CS95^7+1.34034*10^-16*CS95^8</f>
        <v>-9.994525232025282</v>
      </c>
    </row>
    <row r="96" spans="2:104" s="2" customFormat="1" ht="15" customHeight="1" x14ac:dyDescent="0.25">
      <c r="CS96" s="27">
        <f t="shared" si="5"/>
        <v>90</v>
      </c>
      <c r="CT96" s="20">
        <f t="shared" si="0"/>
        <v>6.4391999999998006E-2</v>
      </c>
      <c r="CU96" s="27">
        <f t="shared" si="1"/>
        <v>8.735759099998866E-2</v>
      </c>
      <c r="CV96" s="27">
        <f t="shared" si="2"/>
        <v>9.4688178499987868E-2</v>
      </c>
      <c r="CW96" s="20">
        <f t="shared" si="3"/>
        <v>1.6560415000005824E-2</v>
      </c>
      <c r="CX96" s="27">
        <f t="shared" si="4"/>
        <v>-0.65019324860016958</v>
      </c>
      <c r="CZ96" s="39">
        <f>286.867-15.8271*CS96+0.30502*CS96^2-0.0029229*CS96^3+0.0000164302*CS96^4-5.80497*10^-8*CS96^5+1.32295*10^-10*CS96^6-1.89098*10^-13*CS96^7+1.34034*10^-16*CS96^8</f>
        <v>-0.65689073436857315</v>
      </c>
    </row>
    <row r="97" spans="97:107" s="2" customFormat="1" ht="15" customHeight="1" x14ac:dyDescent="0.25">
      <c r="CS97" s="27">
        <f t="shared" si="5"/>
        <v>100</v>
      </c>
      <c r="CT97" s="20">
        <f t="shared" si="0"/>
        <v>9.1981999999999999</v>
      </c>
      <c r="CU97" s="27">
        <f t="shared" si="1"/>
        <v>9.1744790000000105</v>
      </c>
      <c r="CV97" s="27">
        <f t="shared" si="2"/>
        <v>9.1956150000000108</v>
      </c>
      <c r="CW97" s="20">
        <f t="shared" si="3"/>
        <v>9.1015000000000192</v>
      </c>
      <c r="CX97" s="27">
        <f t="shared" si="4"/>
        <v>8.7013999999999569</v>
      </c>
      <c r="CZ97" s="39">
        <f>286.867-15.8271*CS97+0.30502*CS97^2-0.0029229*CS97^3+0.0000164302*CS97^4-5.80497*10^-8*CS97^5+1.32295*10^-10*CS97^6-1.89098*10^-13*CS97^7+1.34034*10^-16*CS97^8</f>
        <v>8.7055400000000329</v>
      </c>
    </row>
    <row r="98" spans="97:107" s="2" customFormat="1" ht="15" customHeight="1" x14ac:dyDescent="0.25">
      <c r="CS98" s="27">
        <f t="shared" si="5"/>
        <v>110</v>
      </c>
      <c r="CT98" s="20">
        <f t="shared" si="0"/>
        <v>17.25667199999998</v>
      </c>
      <c r="CU98" s="27">
        <f t="shared" si="1"/>
        <v>17.202093149000003</v>
      </c>
      <c r="CV98" s="27">
        <f t="shared" si="2"/>
        <v>17.22578631850001</v>
      </c>
      <c r="CW98" s="20">
        <f t="shared" si="3"/>
        <v>17.172194364999985</v>
      </c>
      <c r="CX98" s="27">
        <f t="shared" si="4"/>
        <v>17.286484119399788</v>
      </c>
      <c r="CZ98" s="39">
        <f>286.867-15.8271*CS98+0.30502*CS98^2-0.0029229*CS98^3+0.0000164302*CS98^4-5.80497*10^-8*CS98^5+1.32295*10^-10*CS98^6-1.89098*10^-13*CS98^7+1.34034*10^-16*CS98^8</f>
        <v>17.289408233015756</v>
      </c>
    </row>
    <row r="99" spans="97:107" s="2" customFormat="1" ht="15" customHeight="1" x14ac:dyDescent="0.25">
      <c r="CS99" s="27">
        <f t="shared" si="5"/>
        <v>120</v>
      </c>
      <c r="CT99" s="20">
        <f t="shared" si="0"/>
        <v>24.239807999999982</v>
      </c>
      <c r="CU99" s="27">
        <f t="shared" si="1"/>
        <v>24.168184511999996</v>
      </c>
      <c r="CV99" s="27">
        <f t="shared" si="2"/>
        <v>24.186849536</v>
      </c>
      <c r="CW99" s="20">
        <f t="shared" si="3"/>
        <v>24.192797439999989</v>
      </c>
      <c r="CX99" s="27">
        <f t="shared" si="4"/>
        <v>24.680252953599641</v>
      </c>
      <c r="CZ99" s="39">
        <f>286.867-15.8271*CS99+0.30502*CS99^2-0.0029229*CS99^3+0.0000164302*CS99^4-5.80497*10^-8*CS99^5+1.32295*10^-10*CS99^6-1.89098*10^-13*CS99^7+1.34034*10^-16*CS99^8</f>
        <v>24.672514612326559</v>
      </c>
    </row>
    <row r="100" spans="97:107" s="2" customFormat="1" ht="15" customHeight="1" x14ac:dyDescent="0.25">
      <c r="CS100" s="27">
        <f t="shared" si="5"/>
        <v>130</v>
      </c>
      <c r="CT100" s="20">
        <f t="shared" si="0"/>
        <v>30.147607999999991</v>
      </c>
      <c r="CU100" s="27">
        <f t="shared" si="1"/>
        <v>30.070737562999987</v>
      </c>
      <c r="CV100" s="27">
        <f t="shared" si="2"/>
        <v>30.079954018500001</v>
      </c>
      <c r="CW100" s="20">
        <f t="shared" si="3"/>
        <v>30.139325514999989</v>
      </c>
      <c r="CX100" s="27">
        <f t="shared" si="4"/>
        <v>30.714393818599206</v>
      </c>
      <c r="CZ100" s="39">
        <f>286.867-15.8271*CS100+0.30502*CS100^2-0.0029229*CS100^3+0.0000164302*CS100^4-5.80497*10^-8*CS100^5+1.32295*10^-10*CS100^6-1.89098*10^-13*CS100^7+1.34034*10^-16*CS100^8</f>
        <v>30.695466914192263</v>
      </c>
    </row>
    <row r="101" spans="97:107" s="2" customFormat="1" ht="15" customHeight="1" x14ac:dyDescent="0.25">
      <c r="CS101" s="27">
        <f t="shared" si="5"/>
        <v>140</v>
      </c>
      <c r="CT101" s="20">
        <f t="shared" si="0"/>
        <v>34.980071999999964</v>
      </c>
      <c r="CU101" s="27">
        <f t="shared" si="1"/>
        <v>34.907736776000014</v>
      </c>
      <c r="CV101" s="27">
        <f t="shared" si="2"/>
        <v>34.905751095999996</v>
      </c>
      <c r="CW101" s="20">
        <f t="shared" si="3"/>
        <v>34.997854240000002</v>
      </c>
      <c r="CX101" s="27">
        <f t="shared" si="4"/>
        <v>35.391371814400173</v>
      </c>
      <c r="CZ101" s="39">
        <f>286.867-15.8271*CS101+0.30502*CS101^2-0.0029229*CS101^3+0.0000164302*CS101^4-5.80497*10^-8*CS101^5+1.32295*10^-10*CS101^6-1.89098*10^-13*CS101^7+1.34034*10^-16*CS101^8</f>
        <v>35.366575079270234</v>
      </c>
    </row>
    <row r="102" spans="97:107" s="2" customFormat="1" ht="15" customHeight="1" x14ac:dyDescent="0.25">
      <c r="CS102" s="27">
        <f t="shared" si="5"/>
        <v>150</v>
      </c>
      <c r="CT102" s="20">
        <f t="shared" si="0"/>
        <v>38.737200000000001</v>
      </c>
      <c r="CU102" s="27">
        <f t="shared" si="1"/>
        <v>38.677166624999977</v>
      </c>
      <c r="CV102" s="27">
        <f t="shared" si="2"/>
        <v>38.664394062499987</v>
      </c>
      <c r="CW102" s="20">
        <f t="shared" si="3"/>
        <v>38.762715624999984</v>
      </c>
      <c r="CX102" s="27">
        <f t="shared" si="4"/>
        <v>38.811915624999841</v>
      </c>
      <c r="CZ102" s="39">
        <f>286.867-15.8271*CS102+0.30502*CS102^2-0.0029229*CS102^3+0.0000164302*CS102^4-5.80497*10^-8*CS102^5+1.32295*10^-10*CS102^6-1.89098*10^-13*CS102^7+1.34034*10^-16*CS102^8</f>
        <v>38.786677890624603</v>
      </c>
    </row>
    <row r="103" spans="97:107" s="2" customFormat="1" ht="15" customHeight="1" x14ac:dyDescent="0.25">
      <c r="CS103" s="27">
        <f t="shared" si="5"/>
        <v>160</v>
      </c>
      <c r="CT103" s="20">
        <f t="shared" si="0"/>
        <v>41.418991999999974</v>
      </c>
      <c r="CU103" s="27">
        <f t="shared" si="1"/>
        <v>41.377011583999987</v>
      </c>
      <c r="CV103" s="27">
        <f t="shared" si="2"/>
        <v>41.355538175999975</v>
      </c>
      <c r="CW103" s="20">
        <f t="shared" si="3"/>
        <v>41.434695040000008</v>
      </c>
      <c r="CX103" s="27">
        <f t="shared" si="4"/>
        <v>41.115704806400629</v>
      </c>
      <c r="CZ103" s="39">
        <f>286.867-15.8271*CS103+0.30502*CS103^2-0.0029229*CS103^3+0.0000164302*CS103^4-5.80497*10^-8*CS103^5+1.32295*10^-10*CS103^6-1.89098*10^-13*CS103^7+1.34034*10^-16*CS103^8</f>
        <v>41.091126068328663</v>
      </c>
    </row>
    <row r="104" spans="97:107" s="2" customFormat="1" ht="15" customHeight="1" x14ac:dyDescent="0.25">
      <c r="CS104" s="27">
        <f t="shared" si="5"/>
        <v>170</v>
      </c>
      <c r="CT104" s="20">
        <f t="shared" si="0"/>
        <v>43.025448000000011</v>
      </c>
      <c r="CU104" s="27">
        <f t="shared" si="1"/>
        <v>43.005256127000017</v>
      </c>
      <c r="CV104" s="27">
        <f t="shared" si="2"/>
        <v>42.978340658499974</v>
      </c>
      <c r="CW104" s="20">
        <f t="shared" si="3"/>
        <v>43.019228215000012</v>
      </c>
      <c r="CX104" s="27">
        <f t="shared" si="4"/>
        <v>42.435258562600836</v>
      </c>
      <c r="CZ104" s="39">
        <f>286.867-15.8271*CS104+0.30502*CS104^2-0.0029229*CS104^3+0.0000164302*CS104^4-5.80497*10^-8*CS104^5+1.32295*10^-10*CS104^6-1.89098*10^-13*CS104^7+1.34034*10^-16*CS104^8</f>
        <v>42.406686980161027</v>
      </c>
    </row>
    <row r="105" spans="97:107" s="2" customFormat="1" ht="15" customHeight="1" x14ac:dyDescent="0.25">
      <c r="CS105" s="27">
        <f t="shared" si="5"/>
        <v>180</v>
      </c>
      <c r="CT105" s="20">
        <f t="shared" si="0"/>
        <v>43.556567999999999</v>
      </c>
      <c r="CU105" s="27">
        <f t="shared" si="1"/>
        <v>43.559884727999979</v>
      </c>
      <c r="CV105" s="27">
        <f t="shared" si="2"/>
        <v>43.531460695999954</v>
      </c>
      <c r="CW105" s="20">
        <f t="shared" si="3"/>
        <v>43.524598240000039</v>
      </c>
      <c r="CX105" s="27">
        <f t="shared" si="4"/>
        <v>42.863026009599594</v>
      </c>
      <c r="CZ105" s="39">
        <f>286.867-15.8271*CS105+0.30502*CS105^2-0.0029229*CS105^3+0.0000164302*CS105^4-5.80497*10^-8*CS105^5+1.32295*10^-10*CS105^6-1.89098*10^-13*CS105^7+1.34034*10^-16*CS105^8</f>
        <v>42.821676592997306</v>
      </c>
    </row>
    <row r="106" spans="97:107" s="2" customFormat="1" ht="15" customHeight="1" x14ac:dyDescent="0.25">
      <c r="CS106" s="27">
        <f t="shared" si="5"/>
        <v>190</v>
      </c>
      <c r="CT106" s="20">
        <f t="shared" si="0"/>
        <v>43.012351999999964</v>
      </c>
      <c r="CU106" s="27">
        <f t="shared" si="1"/>
        <v>43.038881860999993</v>
      </c>
      <c r="CV106" s="27">
        <f t="shared" si="2"/>
        <v>43.013059438499972</v>
      </c>
      <c r="CW106" s="20">
        <f t="shared" si="3"/>
        <v>42.960132565000038</v>
      </c>
      <c r="CX106" s="27">
        <f t="shared" si="4"/>
        <v>42.431677927400642</v>
      </c>
      <c r="CZ106" s="39">
        <f>286.867-15.8271*CS106+0.30502*CS106^2-0.0029229*CS106^3+0.0000164302*CS106^4-5.80497*10^-8*CS106^5+1.32295*10^-10*CS106^6-1.89098*10^-13*CS106^7+1.34034*10^-16*CS106^8</f>
        <v>42.368164714523061</v>
      </c>
    </row>
    <row r="107" spans="97:107" s="2" customFormat="1" ht="15" customHeight="1" x14ac:dyDescent="0.25">
      <c r="CS107" s="27">
        <f t="shared" si="5"/>
        <v>200</v>
      </c>
      <c r="CT107" s="20">
        <f t="shared" si="0"/>
        <v>41.392800000000022</v>
      </c>
      <c r="CU107" s="27">
        <f t="shared" si="1"/>
        <v>41.44023200000003</v>
      </c>
      <c r="CV107" s="27">
        <f t="shared" si="2"/>
        <v>41.420800000000035</v>
      </c>
      <c r="CW107" s="20">
        <f t="shared" si="3"/>
        <v>41.334400000000059</v>
      </c>
      <c r="CX107" s="27">
        <f t="shared" si="4"/>
        <v>41.107600000002549</v>
      </c>
      <c r="CZ107" s="39">
        <f>286.867-15.8271*CS107+0.30502*CS107^2-0.0029229*CS107^3+0.0000164302*CS107^4-5.80497*10^-8*CS107^5+1.32295*10^-10*CS107^6-1.89098*10^-13*CS107^7+1.34034*10^-16*CS107^8</f>
        <v>41.015639999998882</v>
      </c>
    </row>
    <row r="108" spans="97:107" s="2" customFormat="1" ht="15" customHeight="1" x14ac:dyDescent="0.25">
      <c r="CS108" s="27">
        <f t="shared" si="5"/>
        <v>210</v>
      </c>
      <c r="CT108" s="20">
        <f t="shared" si="0"/>
        <v>38.697911999999945</v>
      </c>
      <c r="CU108" s="27">
        <f t="shared" si="1"/>
        <v>38.761919618999968</v>
      </c>
      <c r="CV108" s="27">
        <f t="shared" si="2"/>
        <v>38.751847458500052</v>
      </c>
      <c r="CW108" s="20">
        <f t="shared" si="3"/>
        <v>38.653407715000064</v>
      </c>
      <c r="CX108" s="27">
        <f t="shared" si="4"/>
        <v>38.797587543402415</v>
      </c>
      <c r="CZ108" s="39">
        <f>286.867-15.8271*CS108+0.30502*CS108^2-0.0029229*CS108^3+0.0000164302*CS108^4-5.80497*10^-8*CS108^5+1.32295*10^-10*CS108^6-1.89098*10^-13*CS108^7+1.34034*10^-16*CS108^8</f>
        <v>38.676061624044735</v>
      </c>
    </row>
    <row r="109" spans="97:107" s="2" customFormat="1" ht="15" customHeight="1" x14ac:dyDescent="0.25">
      <c r="CS109" s="27">
        <f t="shared" si="5"/>
        <v>220</v>
      </c>
      <c r="CT109" s="20">
        <f t="shared" si="0"/>
        <v>34.927687999999989</v>
      </c>
      <c r="CU109" s="27">
        <f t="shared" si="1"/>
        <v>35.001929191999992</v>
      </c>
      <c r="CV109" s="27">
        <f t="shared" si="2"/>
        <v>35.002868856000042</v>
      </c>
      <c r="CW109" s="20">
        <f t="shared" si="3"/>
        <v>34.918798239999987</v>
      </c>
      <c r="CX109" s="27">
        <f t="shared" si="4"/>
        <v>35.36874172159969</v>
      </c>
      <c r="CZ109" s="39">
        <f>286.867-15.8271*CS109+0.30502*CS109^2-0.0029229*CS109^3+0.0000164302*CS109^4-5.80497*10^-8*CS109^5+1.32295*10^-10*CS109^6-1.89098*10^-13*CS109^7+1.34034*10^-16*CS109^8</f>
        <v>35.22076494218345</v>
      </c>
    </row>
    <row r="110" spans="97:107" s="2" customFormat="1" ht="15" customHeight="1" x14ac:dyDescent="0.25">
      <c r="CS110" s="27">
        <f t="shared" si="5"/>
        <v>230</v>
      </c>
      <c r="CT110" s="20">
        <f t="shared" si="0"/>
        <v>30.082128000000012</v>
      </c>
      <c r="CU110" s="27">
        <f t="shared" si="1"/>
        <v>30.158245193000027</v>
      </c>
      <c r="CV110" s="27">
        <f t="shared" si="2"/>
        <v>30.170033198500018</v>
      </c>
      <c r="CW110" s="20">
        <f t="shared" si="3"/>
        <v>30.126046465000002</v>
      </c>
      <c r="CX110" s="27">
        <f t="shared" si="4"/>
        <v>30.681567250600892</v>
      </c>
      <c r="CZ110" s="39">
        <f>286.867-15.8271*CS110+0.30502*CS110^2-0.0029229*CS110^3+0.0000164302*CS110^4-5.80497*10^-8*CS110^5+1.32295*10^-10*CS110^6-1.89098*10^-13*CS110^7+1.34034*10^-16*CS110^8</f>
        <v>30.510228892299438</v>
      </c>
    </row>
    <row r="111" spans="97:107" s="2" customFormat="1" ht="15" customHeight="1" x14ac:dyDescent="0.25">
      <c r="CS111" s="27">
        <f t="shared" si="5"/>
        <v>240</v>
      </c>
      <c r="CT111" s="20">
        <f t="shared" si="0"/>
        <v>24.161231999999927</v>
      </c>
      <c r="CU111" s="27">
        <f t="shared" si="1"/>
        <v>24.228852096000033</v>
      </c>
      <c r="CV111" s="27">
        <f t="shared" si="2"/>
        <v>24.249011456000005</v>
      </c>
      <c r="CW111" s="20">
        <f t="shared" si="3"/>
        <v>24.262656639999989</v>
      </c>
      <c r="CX111" s="27">
        <f t="shared" si="4"/>
        <v>24.636271590397428</v>
      </c>
      <c r="CZ111" s="39">
        <f>286.867-15.8271*CS111+0.30502*CS111^2-0.0029229*CS111^3+0.0000164302*CS111^4-5.80497*10^-8*CS111^5+1.32295*10^-10*CS111^6-1.89098*10^-13*CS111^7+1.34034*10^-16*CS111^8</f>
        <v>24.438253311080189</v>
      </c>
    </row>
    <row r="112" spans="97:107" s="2" customFormat="1" ht="15" customHeight="1" x14ac:dyDescent="0.25">
      <c r="CS112" s="27">
        <f t="shared" si="5"/>
        <v>250</v>
      </c>
      <c r="CT112" s="20">
        <f t="shared" si="0"/>
        <v>17.164999999999964</v>
      </c>
      <c r="CU112" s="27">
        <f t="shared" si="1"/>
        <v>17.211734375000024</v>
      </c>
      <c r="CV112" s="27">
        <f t="shared" si="2"/>
        <v>17.234976562500002</v>
      </c>
      <c r="CW112" s="20">
        <f t="shared" si="3"/>
        <v>17.306359375000056</v>
      </c>
      <c r="CX112" s="27">
        <f t="shared" si="4"/>
        <v>17.232265624999854</v>
      </c>
      <c r="CZ112" s="39">
        <f>286.867-15.8271*CS112+0.30502*CS112^2-0.0029229*CS112^3+0.0000164302*CS112^4-5.80497*10^-8*CS112^5+1.32295*10^-10*CS112^6-1.89098*10^-13*CS112^7+1.34034*10^-16*CS112^8</f>
        <v>16.992634765621915</v>
      </c>
      <c r="DA112" s="1"/>
      <c r="DB112" s="1"/>
      <c r="DC112" s="1"/>
    </row>
    <row r="113" spans="33:146" s="2" customFormat="1" ht="15" customHeight="1" x14ac:dyDescent="0.25">
      <c r="AG113" s="4"/>
      <c r="CS113" s="27">
        <f t="shared" si="5"/>
        <v>260</v>
      </c>
      <c r="CT113" s="20">
        <f t="shared" si="0"/>
        <v>9.0934320000000071</v>
      </c>
      <c r="CU113" s="27">
        <f t="shared" si="1"/>
        <v>9.1048765039999537</v>
      </c>
      <c r="CV113" s="27">
        <f t="shared" si="2"/>
        <v>9.1226034160000111</v>
      </c>
      <c r="CW113" s="20">
        <f t="shared" si="3"/>
        <v>9.2233086400000559</v>
      </c>
      <c r="CX113" s="27">
        <f t="shared" si="4"/>
        <v>8.6408658303989796</v>
      </c>
      <c r="CZ113" s="39">
        <f>286.867-15.8271*CS113+0.30502*CS113^2-0.0029229*CS113^3+0.0000164302*CS113^4-5.80497*10^-8*CS113^5+1.32295*10^-10*CS113^6-1.89098*10^-13*CS113^7+1.34034*10^-16*CS113^8</f>
        <v>8.3349699254786174</v>
      </c>
      <c r="DA113" s="1"/>
      <c r="DB113" s="1"/>
      <c r="DC113" s="1"/>
    </row>
    <row r="114" spans="33:146" s="2" customFormat="1" ht="15" customHeight="1" x14ac:dyDescent="0.25">
      <c r="CS114" s="27">
        <f t="shared" si="5"/>
        <v>270</v>
      </c>
      <c r="CT114" s="20">
        <f t="shared" si="0"/>
        <v>-5.3471999999942454E-2</v>
      </c>
      <c r="CU114" s="27">
        <f t="shared" si="1"/>
        <v>-9.3737043000010623E-2</v>
      </c>
      <c r="CV114" s="27">
        <f t="shared" si="2"/>
        <v>-9.3931121500029136E-2</v>
      </c>
      <c r="CW114" s="20">
        <f t="shared" si="3"/>
        <v>-3.3721234999944727E-2</v>
      </c>
      <c r="CX114" s="27">
        <f t="shared" si="4"/>
        <v>-0.7088020693990984</v>
      </c>
      <c r="CZ114" s="39">
        <f>286.867-15.8271*CS114+0.30502*CS114^2-0.0029229*CS114^3+0.0000164302*CS114^4-5.80497*10^-8*CS114^5+1.32295*10^-10*CS114^6-1.89098*10^-13*CS114^7+1.34034*10^-16*CS114^8</f>
        <v>-1.0972440745049425</v>
      </c>
      <c r="DA114" s="1"/>
      <c r="DB114" s="1"/>
      <c r="DC114" s="1"/>
    </row>
    <row r="115" spans="33:146" s="2" customFormat="1" ht="15" customHeight="1" x14ac:dyDescent="0.25">
      <c r="CS115" s="27">
        <f t="shared" si="5"/>
        <v>280</v>
      </c>
      <c r="CT115" s="20">
        <f t="shared" si="0"/>
        <v>-10.275712000000055</v>
      </c>
      <c r="CU115" s="27">
        <f t="shared" si="1"/>
        <v>-10.386121791999983</v>
      </c>
      <c r="CV115" s="27">
        <f t="shared" si="2"/>
        <v>-10.420948223999998</v>
      </c>
      <c r="CW115" s="20">
        <f t="shared" si="3"/>
        <v>-10.527138559999969</v>
      </c>
      <c r="CX115" s="27">
        <f t="shared" si="4"/>
        <v>-10.030697958396559</v>
      </c>
      <c r="CZ115" s="39">
        <f>286.867-15.8271*CS115+0.30502*CS115^2-0.0029229*CS115^3+0.0000164302*CS115^4-5.80497*10^-8*CS115^5+1.32295*10^-10*CS115^6-1.89098*10^-13*CS115^7+1.34034*10^-16*CS115^8</f>
        <v>-10.462502405019222</v>
      </c>
      <c r="DA115" s="1"/>
      <c r="DB115" s="1"/>
      <c r="DC115" s="1"/>
    </row>
    <row r="116" spans="33:146" s="2" customFormat="1" ht="15" customHeight="1" x14ac:dyDescent="0.25">
      <c r="CS116" s="27">
        <f t="shared" si="5"/>
        <v>290</v>
      </c>
      <c r="CT116" s="20">
        <f t="shared" si="0"/>
        <v>-21.573287999999991</v>
      </c>
      <c r="CU116" s="27">
        <f t="shared" si="1"/>
        <v>-21.774293268999962</v>
      </c>
      <c r="CV116" s="27">
        <f t="shared" si="2"/>
        <v>-21.865267101500017</v>
      </c>
      <c r="CW116" s="20">
        <f t="shared" si="3"/>
        <v>-22.3363372849999</v>
      </c>
      <c r="CX116" s="27">
        <f t="shared" si="4"/>
        <v>-18.069560696600092</v>
      </c>
      <c r="CZ116" s="39">
        <f>286.867-15.8271*CS116+0.30502*CS116^2-0.0029229*CS116^3+0.0000164302*CS116^4-5.80497*10^-8*CS116^5+1.32295*10^-10*CS116^6-1.89098*10^-13*CS116^7+1.34034*10^-16*CS116^8</f>
        <v>-18.356928146349674</v>
      </c>
      <c r="DA116" s="1"/>
      <c r="DB116" s="1"/>
      <c r="DC116" s="1"/>
    </row>
    <row r="117" spans="33:146" s="2" customFormat="1" ht="15" customHeight="1" x14ac:dyDescent="0.25">
      <c r="CS117" s="27">
        <f t="shared" si="5"/>
        <v>300</v>
      </c>
      <c r="CT117" s="20">
        <f t="shared" si="0"/>
        <v>-33.946199999999976</v>
      </c>
      <c r="CU117" s="27">
        <f t="shared" si="1"/>
        <v>-34.26026700000007</v>
      </c>
      <c r="CV117" s="27">
        <f t="shared" si="2"/>
        <v>-34.43420500000002</v>
      </c>
      <c r="CW117" s="20">
        <f t="shared" si="3"/>
        <v>-35.559500000000014</v>
      </c>
      <c r="CX117" s="27">
        <f t="shared" si="4"/>
        <v>-22.975399999997535</v>
      </c>
      <c r="CZ117" s="39">
        <f>286.867-15.8271*CS117+0.30502*CS117^2-0.0029229*CS117^3+0.0000164302*CS117^4-5.80497*10^-8*CS117^5+1.32295*10^-10*CS117^6-1.89098*10^-13*CS117^7+1.34034*10^-16*CS117^8</f>
        <v>-22.620860000013636</v>
      </c>
      <c r="DA117" s="1"/>
      <c r="DB117" s="1"/>
      <c r="DC117" s="1"/>
    </row>
    <row r="118" spans="33:146" s="2" customFormat="1" ht="15" customHeight="1" x14ac:dyDescent="0.25">
      <c r="CS118" s="27">
        <f t="shared" si="5"/>
        <v>310</v>
      </c>
      <c r="CT118" s="20">
        <f t="shared" si="0"/>
        <v>-47.394448000000011</v>
      </c>
      <c r="CU118" s="27">
        <f t="shared" si="1"/>
        <v>-47.846058511000066</v>
      </c>
      <c r="CV118" s="27">
        <f t="shared" si="2"/>
        <v>-48.13557720150002</v>
      </c>
      <c r="CW118" s="20">
        <f t="shared" si="3"/>
        <v>-50.315400935000014</v>
      </c>
      <c r="CX118" s="27">
        <f t="shared" si="4"/>
        <v>-22.164786832607206</v>
      </c>
      <c r="CZ118" s="39">
        <f>286.867-15.8271*CS118+0.30502*CS118^2-0.0029229*CS118^3+0.0000164302*CS118^4-5.80497*10^-8*CS118^5+1.32295*10^-10*CS118^6-1.89098*10^-13*CS118^7+1.34034*10^-16*CS118^8</f>
        <v>-20.105060957084788</v>
      </c>
      <c r="DA118" s="1"/>
      <c r="DB118" s="1"/>
      <c r="DC118" s="1"/>
      <c r="EN118" s="4"/>
      <c r="EO118" s="4"/>
      <c r="EP118" s="4"/>
    </row>
    <row r="119" spans="33:146" s="2" customFormat="1" ht="15" customHeight="1" x14ac:dyDescent="0.25"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27">
        <f t="shared" si="5"/>
        <v>320</v>
      </c>
      <c r="CT119" s="20">
        <f t="shared" si="0"/>
        <v>-61.918032000000039</v>
      </c>
      <c r="CU119" s="27">
        <f t="shared" si="1"/>
        <v>-62.533683328000066</v>
      </c>
      <c r="CV119" s="27">
        <f t="shared" si="2"/>
        <v>-62.977697024000058</v>
      </c>
      <c r="CW119" s="20">
        <f t="shared" si="3"/>
        <v>-66.7452089599999</v>
      </c>
      <c r="CX119" s="27">
        <f t="shared" si="4"/>
        <v>-12.168942310385319</v>
      </c>
      <c r="CZ119" s="39">
        <f>286.867-15.8271*CS119+0.30502*CS119^2-0.0029229*CS119^3+0.0000164302*CS119^4-5.80497*10^-8*CS119^5+1.32295*10^-10*CS119^6-1.89098*10^-13*CS119^7+1.34034*10^-16*CS119^8</f>
        <v>-6.3906763477862114</v>
      </c>
      <c r="DA119" s="1"/>
      <c r="DB119" s="1"/>
      <c r="DC119" s="1"/>
    </row>
    <row r="120" spans="33:146" s="2" customFormat="1" ht="15" customHeight="1" x14ac:dyDescent="0.25"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27">
        <f t="shared" si="5"/>
        <v>330</v>
      </c>
      <c r="CT120" s="20">
        <f t="shared" si="0"/>
        <v>-77.516951999999947</v>
      </c>
      <c r="CU120" s="27">
        <f t="shared" si="1"/>
        <v>-78.325156976999963</v>
      </c>
      <c r="CV120" s="27">
        <f t="shared" si="2"/>
        <v>-78.969375821500037</v>
      </c>
      <c r="CW120" s="20">
        <f t="shared" si="3"/>
        <v>-85.014290585000026</v>
      </c>
      <c r="CX120" s="27">
        <f t="shared" si="4"/>
        <v>11.531374882611999</v>
      </c>
      <c r="CZ120" s="39">
        <f>286.867-15.8271*CS120+0.30502*CS120^2-0.0029229*CS120^3+0.0000164302*CS120^4-5.80497*10^-8*CS120^5+1.32295*10^-10*CS120^6-1.89098*10^-13*CS120^7+1.34034*10^-16*CS120^8</f>
        <v>24.543470728960529</v>
      </c>
      <c r="DA120" s="1"/>
      <c r="DB120" s="1"/>
      <c r="DC120" s="1"/>
    </row>
    <row r="121" spans="33:146" s="2" customFormat="1" ht="15" customHeight="1" x14ac:dyDescent="0.25"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27">
        <f t="shared" si="5"/>
        <v>340</v>
      </c>
      <c r="CT121" s="20">
        <f t="shared" si="0"/>
        <v>-94.191207999999961</v>
      </c>
      <c r="CU121" s="27">
        <f t="shared" si="1"/>
        <v>-95.222494983999994</v>
      </c>
      <c r="CV121" s="27">
        <f t="shared" si="2"/>
        <v>-96.119922984000056</v>
      </c>
      <c r="CW121" s="20">
        <f t="shared" si="3"/>
        <v>-105.31401295999956</v>
      </c>
      <c r="CX121" s="27">
        <f t="shared" si="4"/>
        <v>54.684182566397794</v>
      </c>
      <c r="CZ121" s="39">
        <f>286.867-15.8271*CS121+0.30502*CS121^2-0.0029229*CS121^3+0.0000164302*CS121^4-5.80497*10^-8*CS121^5+1.32295*10^-10*CS121^6-1.89098*10^-13*CS121^7+1.34034*10^-16*CS121^8</f>
        <v>80.713199021956825</v>
      </c>
      <c r="DA121" s="1"/>
      <c r="DB121" s="1"/>
      <c r="DC121" s="1"/>
    </row>
    <row r="122" spans="33:146" s="2" customFormat="1" ht="15" customHeight="1" x14ac:dyDescent="0.25"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27">
        <f t="shared" si="5"/>
        <v>350</v>
      </c>
      <c r="CT122" s="20">
        <f t="shared" si="0"/>
        <v>-111.94079999999997</v>
      </c>
      <c r="CU122" s="27">
        <f t="shared" si="1"/>
        <v>-113.22771287500002</v>
      </c>
      <c r="CV122" s="27">
        <f t="shared" si="2"/>
        <v>-114.4391459375</v>
      </c>
      <c r="CW122" s="20">
        <f t="shared" si="3"/>
        <v>-127.86354687499977</v>
      </c>
      <c r="CX122" s="27">
        <f t="shared" si="4"/>
        <v>124.45779062499787</v>
      </c>
      <c r="CZ122" s="39">
        <f>286.867-15.8271*CS122+0.30502*CS122^2-0.0029229*CS122^3+0.0000164302*CS122^4-5.80497*10^-8*CS122^5+1.32295*10^-10*CS122^6-1.89098*10^-13*CS122^7+1.34034*10^-16*CS122^8</f>
        <v>172.58839664063635</v>
      </c>
      <c r="DA122" s="1"/>
      <c r="DB122" s="1"/>
      <c r="DC122" s="1"/>
    </row>
    <row r="123" spans="33:146" s="2" customFormat="1" ht="15" customHeight="1" x14ac:dyDescent="0.25"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27">
        <f t="shared" si="5"/>
        <v>360</v>
      </c>
      <c r="CT123" s="20">
        <f t="shared" si="0"/>
        <v>-130.76572799999997</v>
      </c>
      <c r="CU123" s="27">
        <f t="shared" si="1"/>
        <v>-132.34282617600005</v>
      </c>
      <c r="CV123" s="27">
        <f t="shared" si="2"/>
        <v>-133.93735014400013</v>
      </c>
      <c r="CW123" s="20">
        <f t="shared" si="3"/>
        <v>-152.91166975999954</v>
      </c>
      <c r="CX123" s="27">
        <f t="shared" si="4"/>
        <v>229.64551805440715</v>
      </c>
      <c r="CZ123" s="39">
        <f>286.867-15.8271*CS123+0.30502*CS123^2-0.0029229*CS123^3+0.0000164302*CS123^4-5.80497*10^-8*CS123^5+1.32295*10^-10*CS123^6-1.89098*10^-13*CS123^7+1.34034*10^-16*CS123^8</f>
        <v>313.62758974164171</v>
      </c>
      <c r="DA123" s="1"/>
      <c r="DB123" s="1"/>
      <c r="DC123" s="1"/>
    </row>
    <row r="124" spans="33:146" s="2" customFormat="1" ht="15" customHeight="1" x14ac:dyDescent="0.25"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27">
        <f t="shared" si="5"/>
        <v>370</v>
      </c>
      <c r="CT124" s="20">
        <f t="shared" si="0"/>
        <v>-150.66599199999996</v>
      </c>
      <c r="CU124" s="27">
        <f t="shared" si="1"/>
        <v>-152.56985041299998</v>
      </c>
      <c r="CV124" s="27">
        <f t="shared" si="2"/>
        <v>-154.62533910150006</v>
      </c>
      <c r="CW124" s="20">
        <f t="shared" si="3"/>
        <v>-180.73856868500002</v>
      </c>
      <c r="CX124" s="27">
        <f t="shared" si="4"/>
        <v>380.88361149862612</v>
      </c>
      <c r="CZ124" s="39">
        <f>286.867-15.8271*CS124+0.30502*CS124^2-0.0029229*CS124^3+0.0000164302*CS124^4-5.80497*10^-8*CS124^5+1.32295*10^-10*CS124^6-1.89098*10^-13*CS124^7+1.34034*10^-16*CS124^8</f>
        <v>520.89622608934587</v>
      </c>
      <c r="DA124" s="1"/>
      <c r="DB124" s="1"/>
      <c r="DC124" s="1"/>
    </row>
    <row r="125" spans="33:146" s="2" customFormat="1" ht="15" customHeight="1" x14ac:dyDescent="0.25"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27">
        <f t="shared" si="5"/>
        <v>380</v>
      </c>
      <c r="CT125" s="20">
        <f t="shared" si="0"/>
        <v>-171.64159200000006</v>
      </c>
      <c r="CU125" s="27">
        <f t="shared" si="1"/>
        <v>-173.91080111200003</v>
      </c>
      <c r="CV125" s="27">
        <f t="shared" si="2"/>
        <v>-176.51441434400004</v>
      </c>
      <c r="CW125" s="20">
        <f t="shared" si="3"/>
        <v>-211.65764336000007</v>
      </c>
      <c r="CX125" s="27">
        <f t="shared" si="4"/>
        <v>590.88236527363188</v>
      </c>
      <c r="CZ125" s="39">
        <f>286.867-15.8271*CS125+0.30502*CS125^2-0.0029229*CS125^3+0.0000164302*CS125^4-5.80497*10^-8*CS125^5+1.32295*10^-10*CS125^6-1.89098*10^-13*CS125^7+1.34034*10^-16*CS125^8</f>
        <v>815.77778761718946</v>
      </c>
      <c r="DA125" s="1"/>
      <c r="DB125" s="1"/>
      <c r="DC125" s="1"/>
    </row>
    <row r="126" spans="33:146" s="2" customFormat="1" ht="15" customHeight="1" x14ac:dyDescent="0.25"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27">
        <f t="shared" si="5"/>
        <v>390</v>
      </c>
      <c r="CT126" s="20">
        <f t="shared" ref="CT126:CT133" si="6">-130.53+1.93495*CS126-0.00537668*CS126^2</f>
        <v>-193.69252800000004</v>
      </c>
      <c r="CU126" s="27">
        <f t="shared" ref="CU126:CU133" si="7">-129.042+1.9052*CS126-0.00519676*CS126^2-3.35921*10^-7*CS126^3</f>
        <v>-196.36769379899999</v>
      </c>
      <c r="CV126" s="27">
        <f t="shared" ref="CV126:CV133" si="8">-130.516+1.94502*CS126-0.0055729*CS126^2+1.14613*10^-6*CS126^3-2.07515*10^-9*CS126^4</f>
        <v>-199.61637544149994</v>
      </c>
      <c r="CW126" s="20">
        <f t="shared" ref="CW126:CW133" si="9">-113.282+1.35985*CS126+0.00195332*CS126^2-0.0000448386*CS126^3+1.32064*10^-7*CS126^4-1.5025*10^-10*CS126^5</f>
        <v>-246.01730913499978</v>
      </c>
      <c r="CX126" s="27">
        <f t="shared" ref="CX126:CX133" si="10">227.71-12.5617*CS126+0.228564*CS126^2-0.00193073*CS126^3+8.6186*10^-6*CS126^4-1.97944*10^-8*CS126^5+1.83354*10^-11*CS126^6</f>
        <v>874.67044287941826</v>
      </c>
      <c r="CZ126" s="39">
        <f>286.867-15.8271*CS126+0.30502*CS126^2-0.0029229*CS126^3+0.0000164302*CS126^4-5.80497*10^-8*CS126^5+1.32295*10^-10*CS126^6-1.89098*10^-13*CS126^7+1.34034*10^-16*CS126^8</f>
        <v>1224.7873865406291</v>
      </c>
      <c r="DA126" s="1"/>
      <c r="DB126" s="1"/>
      <c r="DC126" s="1"/>
    </row>
    <row r="127" spans="33:146" s="2" customFormat="1" ht="15" customHeight="1" x14ac:dyDescent="0.25"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27">
        <f t="shared" ref="CS127:CS133" si="11">CS126+10</f>
        <v>400</v>
      </c>
      <c r="CT127" s="20">
        <f t="shared" si="6"/>
        <v>-216.81880000000001</v>
      </c>
      <c r="CU127" s="27">
        <f t="shared" si="7"/>
        <v>-219.94254399999994</v>
      </c>
      <c r="CV127" s="27">
        <f t="shared" si="8"/>
        <v>-223.94352000000001</v>
      </c>
      <c r="CW127" s="20">
        <f t="shared" si="9"/>
        <v>-284.20280000000002</v>
      </c>
      <c r="CX127" s="27">
        <f t="shared" si="10"/>
        <v>1249.8524000000325</v>
      </c>
      <c r="CZ127" s="39">
        <f>286.867-15.8271*CS127+0.30502*CS127^2-0.0029229*CS127^3+0.0000164302*CS127^4-5.80497*10^-8*CS127^5+1.32295*10^-10*CS127^6-1.89098*10^-13*CS127^7+1.34034*10^-16*CS127^8</f>
        <v>1780.4980399999622</v>
      </c>
      <c r="DA127" s="1"/>
      <c r="DB127" s="1"/>
      <c r="DC127" s="1"/>
    </row>
    <row r="128" spans="33:146" s="2" customFormat="1" ht="15" customHeight="1" x14ac:dyDescent="0.25"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27">
        <f t="shared" si="11"/>
        <v>410</v>
      </c>
      <c r="CT128" s="20">
        <f t="shared" si="6"/>
        <v>-241.02040800000009</v>
      </c>
      <c r="CU128" s="27">
        <f t="shared" si="7"/>
        <v>-244.63736724100002</v>
      </c>
      <c r="CV128" s="27">
        <f t="shared" si="8"/>
        <v>-249.5086436615</v>
      </c>
      <c r="CW128" s="20">
        <f t="shared" si="9"/>
        <v>-326.63797158499983</v>
      </c>
      <c r="CX128" s="27">
        <f t="shared" si="10"/>
        <v>1736.8794089914154</v>
      </c>
      <c r="CZ128" s="39">
        <f>286.867-15.8271*CS128+0.30502*CS128^2-0.0029229*CS128^3+0.0000164302*CS128^4-5.80497*10^-8*CS128^5+1.32295*10^-10*CS128^6-1.89098*10^-13*CS128^7+1.34034*10^-16*CS128^8</f>
        <v>2522.5903586321074</v>
      </c>
      <c r="DA128" s="1"/>
      <c r="DB128" s="1"/>
      <c r="DC128" s="1"/>
    </row>
    <row r="129" spans="85:145" s="2" customFormat="1" ht="15" customHeight="1" x14ac:dyDescent="0.25"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27">
        <f t="shared" si="11"/>
        <v>420</v>
      </c>
      <c r="CT129" s="20">
        <f t="shared" si="6"/>
        <v>-266.29735200000005</v>
      </c>
      <c r="CU129" s="27">
        <f t="shared" si="7"/>
        <v>-270.45417904800001</v>
      </c>
      <c r="CV129" s="27">
        <f t="shared" si="8"/>
        <v>-276.32504010399998</v>
      </c>
      <c r="CW129" s="20">
        <f t="shared" si="9"/>
        <v>-373.78710415999944</v>
      </c>
      <c r="CX129" s="27">
        <f t="shared" si="10"/>
        <v>2359.3331848576054</v>
      </c>
      <c r="CZ129" s="39">
        <f>286.867-15.8271*CS129+0.30502*CS129^2-0.0029229*CS129^3+0.0000164302*CS129^4-5.80497*10^-8*CS129^5+1.32295*10^-10*CS129^6-1.89098*10^-13*CS129^7+1.34034*10^-16*CS129^8</f>
        <v>3499.0369248991046</v>
      </c>
      <c r="DA129" s="1"/>
      <c r="DB129" s="1"/>
      <c r="DC129" s="1"/>
    </row>
    <row r="130" spans="85:145" s="2" customFormat="1" ht="15" customHeight="1" x14ac:dyDescent="0.25"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27">
        <f t="shared" si="11"/>
        <v>430</v>
      </c>
      <c r="CT130" s="20">
        <f t="shared" si="6"/>
        <v>-292.649632</v>
      </c>
      <c r="CU130" s="27">
        <f t="shared" si="7"/>
        <v>-297.39499494699999</v>
      </c>
      <c r="CV130" s="27">
        <f t="shared" si="8"/>
        <v>-304.40650104149995</v>
      </c>
      <c r="CW130" s="20">
        <f t="shared" si="9"/>
        <v>-426.15670563499998</v>
      </c>
      <c r="CX130" s="27">
        <f t="shared" si="10"/>
        <v>3144.2231127145642</v>
      </c>
      <c r="CZ130" s="39">
        <f>286.867-15.8271*CS130+0.30502*CS130^2-0.0029229*CS130^3+0.0000164302*CS130^4-5.80497*10^-8*CS130^5+1.32295*10^-10*CS130^6-1.89098*10^-13*CS130^7+1.34034*10^-16*CS130^8</f>
        <v>4767.4331774273014</v>
      </c>
      <c r="DA130" s="1"/>
      <c r="DB130" s="1"/>
      <c r="DC130" s="1"/>
    </row>
    <row r="131" spans="85:145" s="2" customFormat="1" ht="15" customHeight="1" x14ac:dyDescent="0.25"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27">
        <f t="shared" si="11"/>
        <v>440</v>
      </c>
      <c r="CT131" s="20">
        <f t="shared" si="6"/>
        <v>-320.07724800000005</v>
      </c>
      <c r="CU131" s="27">
        <f t="shared" si="7"/>
        <v>-325.46183046399995</v>
      </c>
      <c r="CV131" s="27">
        <f t="shared" si="8"/>
        <v>-333.76731622399996</v>
      </c>
      <c r="CW131" s="20">
        <f t="shared" si="9"/>
        <v>-484.2973145599999</v>
      </c>
      <c r="CX131" s="27">
        <f t="shared" si="10"/>
        <v>4122.2965767423739</v>
      </c>
      <c r="CZ131" s="39">
        <f>286.867-15.8271*CS131+0.30502*CS131^2-0.0029229*CS131^3+0.0000164302*CS131^4-5.80497*10^-8*CS131^5+1.32295*10^-10*CS131^6-1.89098*10^-13*CS131^7+1.34034*10^-16*CS131^8</f>
        <v>6396.4871580293402</v>
      </c>
      <c r="DA131" s="1"/>
      <c r="DB131" s="1"/>
      <c r="DC131" s="1"/>
    </row>
    <row r="132" spans="85:145" s="2" customFormat="1" ht="15" customHeight="1" x14ac:dyDescent="0.25"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27">
        <f t="shared" si="11"/>
        <v>450</v>
      </c>
      <c r="CT132" s="20">
        <f t="shared" si="6"/>
        <v>-348.5802000000001</v>
      </c>
      <c r="CU132" s="27">
        <f t="shared" si="7"/>
        <v>-354.6567011250001</v>
      </c>
      <c r="CV132" s="27">
        <f t="shared" si="8"/>
        <v>-364.42227343749994</v>
      </c>
      <c r="CW132" s="20">
        <f t="shared" si="9"/>
        <v>-548.80530312499968</v>
      </c>
      <c r="CX132" s="27">
        <f t="shared" si="10"/>
        <v>5328.3624906250043</v>
      </c>
      <c r="CZ132" s="39">
        <f>286.867-15.8271*CS132+0.30502*CS132^2-0.0029229*CS132^3+0.0000164302*CS132^4-5.80497*10^-8*CS132^5+1.32295*10^-10*CS132^6-1.89098*10^-13*CS132^7+1.34034*10^-16*CS132^8</f>
        <v>8467.6810185156646</v>
      </c>
      <c r="DA132" s="1"/>
      <c r="DB132" s="1"/>
      <c r="DC132" s="1"/>
    </row>
    <row r="133" spans="85:145" s="2" customFormat="1" ht="15" customHeight="1" x14ac:dyDescent="0.25"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27">
        <f t="shared" si="11"/>
        <v>460</v>
      </c>
      <c r="CT133" s="20">
        <f t="shared" si="6"/>
        <v>-378.15848800000003</v>
      </c>
      <c r="CU133" s="27">
        <f t="shared" si="7"/>
        <v>-384.98162245599985</v>
      </c>
      <c r="CV133" s="27">
        <f t="shared" si="8"/>
        <v>-396.38665850400002</v>
      </c>
      <c r="CW133" s="20">
        <f t="shared" si="9"/>
        <v>-620.32468015999939</v>
      </c>
      <c r="CX133" s="27">
        <f t="shared" si="10"/>
        <v>6801.6280294784228</v>
      </c>
      <c r="CZ133" s="39">
        <f>286.867-15.8271*CS133+0.30502*CS133^2-0.0029229*CS133^3+0.0000164302*CS133^4-5.80497*10^-8*CS133^5+1.32295*10^-10*CS133^6-1.89098*10^-13*CS133^7+1.34034*10^-16*CS133^8</f>
        <v>11077.117724819225</v>
      </c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</row>
    <row r="134" spans="85:145" s="2" customFormat="1" ht="15" customHeight="1" x14ac:dyDescent="0.25"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27"/>
      <c r="CT134" s="20"/>
      <c r="CU134" s="27"/>
      <c r="CV134" s="27"/>
      <c r="CW134" s="20"/>
      <c r="CX134" s="27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</row>
    <row r="135" spans="85:145" s="2" customFormat="1" ht="15" customHeight="1" x14ac:dyDescent="0.25"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27"/>
      <c r="CT135" s="20"/>
      <c r="CU135" s="27"/>
      <c r="CV135" s="27"/>
      <c r="CW135" s="20"/>
      <c r="CX135" s="27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</row>
    <row r="136" spans="85:145" s="2" customFormat="1" ht="15" customHeight="1" x14ac:dyDescent="0.25"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27"/>
      <c r="CT136" s="20"/>
      <c r="CU136" s="27"/>
      <c r="CV136" s="27"/>
      <c r="CW136" s="20"/>
      <c r="CX136" s="27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</row>
    <row r="137" spans="85:145" s="2" customFormat="1" ht="15" customHeight="1" x14ac:dyDescent="0.25"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27"/>
      <c r="CT137" s="20"/>
      <c r="CU137" s="27"/>
      <c r="CV137" s="27"/>
      <c r="CW137" s="20"/>
      <c r="CX137" s="27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</row>
    <row r="138" spans="85:145" s="2" customFormat="1" ht="15" customHeight="1" x14ac:dyDescent="0.25"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27"/>
      <c r="CT138" s="20"/>
      <c r="CU138" s="27"/>
      <c r="CV138" s="27"/>
      <c r="CW138" s="20"/>
      <c r="CX138" s="27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</row>
    <row r="139" spans="85:145" s="2" customFormat="1" ht="15" customHeight="1" x14ac:dyDescent="0.25"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27"/>
      <c r="CT139" s="20"/>
      <c r="CU139" s="27"/>
      <c r="CV139" s="27"/>
      <c r="CW139" s="20"/>
      <c r="CX139" s="27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</row>
    <row r="140" spans="85:145" s="2" customFormat="1" ht="15" customHeight="1" x14ac:dyDescent="0.25"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27"/>
      <c r="CT140" s="20"/>
      <c r="CU140" s="27"/>
      <c r="CV140" s="27"/>
      <c r="CW140" s="20"/>
      <c r="CX140" s="27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</row>
    <row r="141" spans="85:145" s="2" customFormat="1" ht="15" customHeight="1" x14ac:dyDescent="0.25"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27"/>
      <c r="CT141" s="20"/>
      <c r="CU141" s="27"/>
      <c r="CV141" s="27"/>
      <c r="CW141" s="20"/>
      <c r="CX141" s="27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</row>
    <row r="142" spans="85:145" s="2" customFormat="1" ht="15" customHeight="1" x14ac:dyDescent="0.25"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27"/>
      <c r="CT142" s="20"/>
      <c r="CU142" s="27"/>
      <c r="CV142" s="27"/>
      <c r="CW142" s="20"/>
      <c r="CX142" s="27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</row>
    <row r="143" spans="85:145" s="2" customFormat="1" ht="15" customHeight="1" x14ac:dyDescent="0.25"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27"/>
      <c r="CT143" s="20"/>
      <c r="CU143" s="27"/>
      <c r="CV143" s="27"/>
      <c r="CW143" s="20"/>
      <c r="CX143" s="27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</row>
    <row r="144" spans="85:145" s="2" customFormat="1" ht="15" customHeight="1" x14ac:dyDescent="0.25"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27"/>
      <c r="CT144" s="20"/>
      <c r="CU144" s="27"/>
      <c r="CV144" s="27"/>
      <c r="CW144" s="20"/>
      <c r="CX144" s="27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</row>
    <row r="145" spans="26:145" s="2" customFormat="1" ht="15" customHeight="1" x14ac:dyDescent="0.25"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27"/>
      <c r="CT145" s="20"/>
      <c r="CU145" s="27"/>
      <c r="CV145" s="27"/>
      <c r="CW145" s="20"/>
      <c r="CX145" s="27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</row>
    <row r="146" spans="26:145" s="2" customFormat="1" ht="15" customHeight="1" x14ac:dyDescent="0.25"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27"/>
      <c r="CT146" s="20"/>
      <c r="CU146" s="27"/>
      <c r="CV146" s="27"/>
      <c r="CW146" s="20"/>
      <c r="CX146" s="27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</row>
    <row r="147" spans="26:145" s="2" customFormat="1" ht="15" customHeight="1" x14ac:dyDescent="0.25"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27"/>
      <c r="CT147" s="20"/>
      <c r="CU147" s="27"/>
      <c r="CV147" s="27"/>
      <c r="CW147" s="20"/>
      <c r="CX147" s="27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</row>
    <row r="148" spans="26:145" s="2" customFormat="1" ht="15" customHeight="1" x14ac:dyDescent="0.25"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27"/>
      <c r="CT148" s="20"/>
      <c r="CU148" s="27"/>
      <c r="CV148" s="27"/>
      <c r="CW148" s="20"/>
      <c r="CX148" s="27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</row>
    <row r="149" spans="26:145" s="2" customFormat="1" ht="15" customHeight="1" x14ac:dyDescent="0.25"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27"/>
      <c r="CT149" s="20"/>
      <c r="CU149" s="27"/>
      <c r="CV149" s="27"/>
      <c r="CW149" s="20"/>
      <c r="CX149" s="27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</row>
    <row r="150" spans="26:145" s="2" customFormat="1" ht="15" customHeight="1" x14ac:dyDescent="0.25"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27"/>
      <c r="CT150" s="20"/>
      <c r="CU150" s="27"/>
      <c r="CV150" s="27"/>
      <c r="CW150" s="20"/>
      <c r="CX150" s="27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</row>
    <row r="151" spans="26:145" s="2" customFormat="1" ht="15" customHeight="1" x14ac:dyDescent="0.25"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27"/>
      <c r="CT151" s="20"/>
      <c r="CU151" s="27"/>
      <c r="CV151" s="27"/>
      <c r="CW151" s="20"/>
      <c r="CX151" s="27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</row>
    <row r="152" spans="26:145" s="2" customFormat="1" ht="15" customHeight="1" x14ac:dyDescent="0.25"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27"/>
      <c r="CT152" s="20"/>
      <c r="CU152" s="27"/>
      <c r="CV152" s="27"/>
      <c r="CW152" s="20"/>
      <c r="CX152" s="27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</row>
    <row r="153" spans="26:145" s="2" customFormat="1" ht="15" customHeight="1" x14ac:dyDescent="0.25"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27"/>
      <c r="CT153" s="20"/>
      <c r="CU153" s="27"/>
      <c r="CV153" s="27"/>
      <c r="CW153" s="20"/>
      <c r="CX153" s="27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</row>
    <row r="154" spans="26:145" s="2" customFormat="1" ht="15" customHeight="1" x14ac:dyDescent="0.25"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27"/>
      <c r="CT154" s="20"/>
      <c r="CU154" s="27"/>
      <c r="CV154" s="27"/>
      <c r="CW154" s="20"/>
      <c r="CX154" s="27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</row>
    <row r="155" spans="26:145" s="2" customFormat="1" ht="15" customHeight="1" x14ac:dyDescent="0.25"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27"/>
      <c r="CT155" s="20"/>
      <c r="CU155" s="27"/>
      <c r="CV155" s="27"/>
      <c r="CW155" s="20"/>
      <c r="CX155" s="27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</row>
    <row r="156" spans="26:145" s="2" customFormat="1" ht="15" customHeight="1" x14ac:dyDescent="0.25"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27"/>
      <c r="CT156" s="20"/>
      <c r="CU156" s="27"/>
      <c r="CV156" s="27"/>
      <c r="CW156" s="20"/>
      <c r="CX156" s="27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</row>
    <row r="157" spans="26:145" s="2" customFormat="1" ht="15" customHeight="1" x14ac:dyDescent="0.25"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27"/>
      <c r="CT157" s="20"/>
      <c r="CU157" s="27"/>
      <c r="CV157" s="27"/>
      <c r="CW157" s="20"/>
      <c r="CX157" s="27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</row>
    <row r="158" spans="26:145" s="2" customFormat="1" ht="15" customHeight="1" x14ac:dyDescent="0.25"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27"/>
      <c r="CT158" s="20"/>
      <c r="CU158" s="27"/>
      <c r="CV158" s="27"/>
      <c r="CW158" s="20"/>
      <c r="CX158" s="27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</row>
    <row r="159" spans="26:145" ht="15" customHeight="1" x14ac:dyDescent="0.25">
      <c r="Z159" s="2"/>
      <c r="AA159" s="2"/>
      <c r="AB159" s="2"/>
      <c r="AC159" s="2"/>
      <c r="AD159" s="2"/>
      <c r="AE159" s="2"/>
      <c r="AF159" s="2"/>
      <c r="AG159" s="2"/>
      <c r="AH159" s="2"/>
      <c r="BH159" s="2"/>
      <c r="BI159" s="2"/>
      <c r="BJ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S159" s="27"/>
      <c r="CT159" s="20"/>
      <c r="CU159" s="27"/>
      <c r="CV159" s="27"/>
      <c r="CW159" s="20"/>
      <c r="CX159" s="27"/>
    </row>
    <row r="160" spans="26:145" ht="15" customHeight="1" x14ac:dyDescent="0.25">
      <c r="Z160" s="2"/>
      <c r="AA160" s="2"/>
      <c r="AB160" s="2"/>
      <c r="AC160" s="2"/>
      <c r="AD160" s="2"/>
      <c r="AE160" s="2"/>
      <c r="AF160" s="2"/>
      <c r="AG160" s="2"/>
      <c r="AH160" s="2"/>
      <c r="BH160" s="2"/>
      <c r="BI160" s="2"/>
      <c r="BJ160" s="2"/>
      <c r="CS160" s="27"/>
      <c r="CT160" s="20"/>
      <c r="CU160" s="27"/>
      <c r="CV160" s="27"/>
      <c r="CW160" s="20"/>
      <c r="CX160" s="27"/>
    </row>
    <row r="161" spans="26:102" ht="15" customHeight="1" x14ac:dyDescent="0.25">
      <c r="Z161" s="2"/>
      <c r="AA161" s="2"/>
      <c r="AB161" s="2"/>
      <c r="AC161" s="2"/>
      <c r="AD161" s="2"/>
      <c r="AE161" s="2"/>
      <c r="AF161" s="2"/>
      <c r="AG161" s="2"/>
      <c r="AH161" s="2"/>
      <c r="BH161" s="2"/>
      <c r="BI161" s="2"/>
      <c r="BJ161" s="2"/>
      <c r="CS161" s="27"/>
      <c r="CT161" s="20"/>
      <c r="CU161" s="27"/>
      <c r="CV161" s="27"/>
      <c r="CW161" s="20"/>
      <c r="CX161" s="27"/>
    </row>
    <row r="162" spans="26:102" ht="15" customHeight="1" x14ac:dyDescent="0.25">
      <c r="Z162" s="2"/>
      <c r="AA162" s="2"/>
      <c r="AB162" s="2"/>
      <c r="AC162" s="2"/>
      <c r="AD162" s="2"/>
      <c r="AE162" s="2"/>
      <c r="AF162" s="2"/>
      <c r="AG162" s="2"/>
      <c r="AH162" s="2"/>
      <c r="BH162" s="2"/>
      <c r="BI162" s="2"/>
      <c r="BJ162" s="2"/>
      <c r="CS162" s="27"/>
      <c r="CT162" s="20"/>
      <c r="CU162" s="27"/>
      <c r="CV162" s="27"/>
      <c r="CW162" s="20"/>
      <c r="CX162" s="27"/>
    </row>
    <row r="163" spans="26:102" ht="15" customHeight="1" x14ac:dyDescent="0.25">
      <c r="Z163" s="2"/>
      <c r="AA163" s="2"/>
      <c r="AB163" s="2"/>
      <c r="AC163" s="2"/>
      <c r="AD163" s="2"/>
      <c r="AE163" s="2"/>
      <c r="AF163" s="2"/>
      <c r="AG163" s="2"/>
      <c r="AH163" s="2"/>
      <c r="CS163" s="27"/>
      <c r="CT163" s="20"/>
      <c r="CU163" s="27"/>
      <c r="CV163" s="27"/>
      <c r="CW163" s="20"/>
      <c r="CX163" s="27"/>
    </row>
    <row r="164" spans="26:102" ht="15" customHeight="1" x14ac:dyDescent="0.25">
      <c r="Z164" s="2"/>
      <c r="AA164" s="2"/>
      <c r="AB164" s="2"/>
      <c r="AC164" s="2"/>
      <c r="AD164" s="2"/>
      <c r="AE164" s="2"/>
      <c r="AF164" s="2"/>
      <c r="AG164" s="2"/>
      <c r="AH164" s="2"/>
      <c r="CS164" s="27"/>
      <c r="CT164" s="20"/>
      <c r="CU164" s="27"/>
      <c r="CV164" s="27"/>
      <c r="CW164" s="20"/>
      <c r="CX164" s="27"/>
    </row>
    <row r="165" spans="26:102" ht="15" customHeight="1" x14ac:dyDescent="0.25">
      <c r="Z165" s="2"/>
      <c r="AA165" s="2"/>
      <c r="AB165" s="2"/>
      <c r="AC165" s="2"/>
      <c r="AD165" s="2"/>
      <c r="AE165" s="2"/>
      <c r="AF165" s="2"/>
      <c r="AG165" s="2"/>
      <c r="AH165" s="2"/>
      <c r="CS165" s="27"/>
      <c r="CT165" s="20"/>
      <c r="CU165" s="27"/>
      <c r="CV165" s="27"/>
      <c r="CW165" s="20"/>
      <c r="CX165" s="27"/>
    </row>
    <row r="166" spans="26:102" ht="15" customHeight="1" x14ac:dyDescent="0.25">
      <c r="Z166" s="2"/>
      <c r="AA166" s="2"/>
      <c r="AB166" s="2"/>
      <c r="AC166" s="2"/>
      <c r="AD166" s="2"/>
      <c r="AE166" s="2"/>
      <c r="AF166" s="2"/>
      <c r="AG166" s="2"/>
      <c r="AH166" s="2"/>
      <c r="CS166" s="27"/>
      <c r="CT166" s="20"/>
      <c r="CU166" s="27"/>
      <c r="CV166" s="27"/>
      <c r="CW166" s="20"/>
      <c r="CX166" s="27"/>
    </row>
    <row r="167" spans="26:102" ht="15" customHeight="1" x14ac:dyDescent="0.25">
      <c r="Z167" s="2"/>
      <c r="AA167" s="2"/>
      <c r="AB167" s="2"/>
      <c r="AC167" s="2"/>
      <c r="AD167" s="2"/>
      <c r="AE167" s="2"/>
      <c r="AF167" s="2"/>
      <c r="AG167" s="2"/>
      <c r="AH167" s="2"/>
      <c r="CS167" s="27"/>
      <c r="CT167" s="20"/>
      <c r="CU167" s="27"/>
      <c r="CV167" s="27"/>
      <c r="CW167" s="20"/>
      <c r="CX167" s="27"/>
    </row>
    <row r="168" spans="26:102" ht="15" customHeight="1" x14ac:dyDescent="0.25">
      <c r="Z168" s="2"/>
      <c r="AA168" s="2"/>
      <c r="AB168" s="2"/>
      <c r="AC168" s="2"/>
      <c r="AD168" s="2"/>
      <c r="AE168" s="2"/>
      <c r="AF168" s="2"/>
      <c r="AG168" s="2"/>
      <c r="AH168" s="2"/>
      <c r="CS168" s="27"/>
      <c r="CT168" s="20"/>
      <c r="CU168" s="27"/>
      <c r="CV168" s="27"/>
      <c r="CW168" s="20"/>
      <c r="CX168" s="27"/>
    </row>
    <row r="169" spans="26:102" ht="15" customHeight="1" x14ac:dyDescent="0.25">
      <c r="Z169" s="2"/>
      <c r="AA169" s="2"/>
      <c r="AB169" s="2"/>
      <c r="AC169" s="2"/>
      <c r="AD169" s="2"/>
      <c r="AE169" s="2"/>
      <c r="AF169" s="2"/>
      <c r="AG169" s="2"/>
      <c r="AH169" s="2"/>
      <c r="CS169" s="27"/>
      <c r="CT169" s="20"/>
      <c r="CU169" s="27"/>
      <c r="CV169" s="27"/>
      <c r="CW169" s="20"/>
      <c r="CX169" s="27"/>
    </row>
    <row r="170" spans="26:102" ht="15" customHeight="1" x14ac:dyDescent="0.25">
      <c r="Z170" s="2"/>
      <c r="AA170" s="2"/>
      <c r="AB170" s="2"/>
      <c r="AC170" s="2"/>
      <c r="AD170" s="2"/>
      <c r="AE170" s="2"/>
      <c r="AF170" s="2"/>
      <c r="AG170" s="2"/>
      <c r="AH170" s="2"/>
      <c r="CS170" s="27"/>
      <c r="CT170" s="20"/>
      <c r="CU170" s="27"/>
      <c r="CV170" s="27"/>
      <c r="CW170" s="20"/>
      <c r="CX170" s="27"/>
    </row>
    <row r="171" spans="26:102" ht="15" customHeight="1" x14ac:dyDescent="0.25">
      <c r="Z171" s="2"/>
      <c r="AA171" s="2"/>
      <c r="AB171" s="2"/>
      <c r="AC171" s="2"/>
      <c r="AD171" s="2"/>
      <c r="AE171" s="2"/>
      <c r="AF171" s="2"/>
      <c r="AG171" s="2"/>
      <c r="AH171" s="2"/>
      <c r="CS171" s="27"/>
      <c r="CT171" s="20"/>
      <c r="CU171" s="27"/>
      <c r="CV171" s="27"/>
      <c r="CW171" s="20"/>
      <c r="CX171" s="27"/>
    </row>
    <row r="172" spans="26:102" ht="15" customHeight="1" x14ac:dyDescent="0.25">
      <c r="Z172" s="2"/>
      <c r="AA172" s="2"/>
      <c r="AB172" s="2"/>
      <c r="AC172" s="2"/>
      <c r="AD172" s="2"/>
      <c r="AE172" s="2"/>
      <c r="AF172" s="2"/>
      <c r="AG172" s="2"/>
      <c r="AH172" s="2"/>
      <c r="CS172" s="27"/>
      <c r="CT172" s="20"/>
      <c r="CU172" s="27"/>
      <c r="CV172" s="27"/>
      <c r="CW172" s="20"/>
      <c r="CX172" s="27"/>
    </row>
    <row r="173" spans="26:102" ht="15" customHeight="1" x14ac:dyDescent="0.25">
      <c r="Z173" s="2"/>
      <c r="AA173" s="2"/>
      <c r="AB173" s="2"/>
      <c r="AC173" s="2"/>
      <c r="AD173" s="2"/>
      <c r="AE173" s="2"/>
      <c r="AF173" s="2"/>
      <c r="AG173" s="2"/>
      <c r="AH173" s="2"/>
      <c r="CS173" s="27"/>
      <c r="CT173" s="20"/>
      <c r="CU173" s="27"/>
      <c r="CV173" s="27"/>
      <c r="CW173" s="20"/>
      <c r="CX173" s="27"/>
    </row>
    <row r="174" spans="26:102" ht="15" customHeight="1" x14ac:dyDescent="0.25">
      <c r="Z174" s="2"/>
      <c r="AA174" s="2"/>
      <c r="AB174" s="2"/>
      <c r="AC174" s="2"/>
      <c r="AD174" s="2"/>
      <c r="AE174" s="2"/>
      <c r="AF174" s="2"/>
      <c r="AG174" s="2"/>
      <c r="AH174" s="2"/>
      <c r="CS174" s="27"/>
      <c r="CT174" s="20"/>
      <c r="CU174" s="27"/>
      <c r="CV174" s="27"/>
      <c r="CW174" s="20"/>
      <c r="CX174" s="27"/>
    </row>
    <row r="175" spans="26:102" ht="15" customHeight="1" x14ac:dyDescent="0.25">
      <c r="Z175" s="2"/>
      <c r="AA175" s="2"/>
      <c r="AB175" s="2"/>
      <c r="AC175" s="2"/>
      <c r="AD175" s="2"/>
      <c r="AE175" s="2"/>
      <c r="AF175" s="2"/>
      <c r="AG175" s="2"/>
      <c r="AH175" s="2"/>
      <c r="CS175" s="27"/>
      <c r="CT175" s="20"/>
      <c r="CU175" s="27"/>
      <c r="CV175" s="27"/>
      <c r="CW175" s="20"/>
      <c r="CX175" s="27"/>
    </row>
    <row r="176" spans="26:102" ht="15" customHeight="1" x14ac:dyDescent="0.25">
      <c r="Z176" s="2"/>
      <c r="AA176" s="2"/>
      <c r="AB176" s="2"/>
      <c r="AC176" s="2"/>
      <c r="AD176" s="2"/>
      <c r="AE176" s="2"/>
      <c r="AF176" s="2"/>
      <c r="AG176" s="2"/>
      <c r="AH176" s="2"/>
      <c r="CS176" s="27"/>
      <c r="CT176" s="20"/>
      <c r="CU176" s="27"/>
      <c r="CV176" s="27"/>
      <c r="CW176" s="20"/>
      <c r="CX176" s="27"/>
    </row>
    <row r="177" spans="26:102" ht="15" customHeight="1" x14ac:dyDescent="0.25">
      <c r="Z177" s="2"/>
      <c r="AA177" s="2"/>
      <c r="AB177" s="2"/>
      <c r="AC177" s="2"/>
      <c r="AD177" s="2"/>
      <c r="AE177" s="2"/>
      <c r="AF177" s="2"/>
      <c r="AG177" s="2"/>
      <c r="AH177" s="2"/>
      <c r="CS177" s="27"/>
      <c r="CT177" s="20"/>
      <c r="CU177" s="27"/>
      <c r="CV177" s="27"/>
      <c r="CW177" s="20"/>
      <c r="CX177" s="27"/>
    </row>
    <row r="178" spans="26:102" ht="15" customHeight="1" x14ac:dyDescent="0.25">
      <c r="Z178" s="2"/>
      <c r="AA178" s="2"/>
      <c r="AB178" s="2"/>
      <c r="AC178" s="2"/>
      <c r="AD178" s="2"/>
      <c r="AE178" s="2"/>
      <c r="AF178" s="2"/>
      <c r="AG178" s="2"/>
      <c r="AH178" s="2"/>
      <c r="CS178" s="27"/>
      <c r="CT178" s="20"/>
      <c r="CU178" s="27"/>
      <c r="CV178" s="27"/>
      <c r="CW178" s="20"/>
      <c r="CX178" s="27"/>
    </row>
    <row r="179" spans="26:102" ht="15" customHeight="1" x14ac:dyDescent="0.25">
      <c r="Z179" s="2"/>
      <c r="AA179" s="2"/>
      <c r="AB179" s="2"/>
      <c r="AC179" s="2"/>
      <c r="AD179" s="2"/>
      <c r="AE179" s="2"/>
      <c r="AF179" s="2"/>
      <c r="AG179" s="2"/>
      <c r="AH179" s="2"/>
      <c r="CS179" s="27"/>
      <c r="CT179" s="20"/>
      <c r="CU179" s="27"/>
      <c r="CV179" s="27"/>
      <c r="CW179" s="20"/>
      <c r="CX179" s="27"/>
    </row>
    <row r="180" spans="26:102" ht="15" customHeight="1" x14ac:dyDescent="0.25">
      <c r="Z180" s="2"/>
      <c r="AA180" s="2"/>
      <c r="AB180" s="2"/>
      <c r="AC180" s="2"/>
      <c r="AD180" s="2"/>
      <c r="AE180" s="2"/>
      <c r="AF180" s="2"/>
      <c r="AG180" s="2"/>
      <c r="AH180" s="2"/>
      <c r="CS180" s="27"/>
      <c r="CT180" s="20"/>
      <c r="CU180" s="27"/>
      <c r="CV180" s="27"/>
      <c r="CW180" s="20"/>
      <c r="CX180" s="27"/>
    </row>
    <row r="181" spans="26:102" ht="15" customHeight="1" x14ac:dyDescent="0.25">
      <c r="Z181" s="2"/>
      <c r="AA181" s="2"/>
      <c r="AB181" s="2"/>
      <c r="AC181" s="2"/>
      <c r="AD181" s="2"/>
      <c r="AE181" s="2"/>
      <c r="AF181" s="2"/>
      <c r="AG181" s="2"/>
      <c r="AH181" s="2"/>
      <c r="CS181" s="27"/>
      <c r="CT181" s="20"/>
      <c r="CU181" s="27"/>
      <c r="CV181" s="27"/>
      <c r="CW181" s="20"/>
      <c r="CX181" s="27"/>
    </row>
    <row r="182" spans="26:102" ht="15" customHeight="1" x14ac:dyDescent="0.25">
      <c r="Z182" s="2"/>
      <c r="AA182" s="2"/>
      <c r="AB182" s="2"/>
      <c r="AC182" s="2"/>
      <c r="AD182" s="2"/>
      <c r="AE182" s="2"/>
      <c r="AF182" s="2"/>
      <c r="AG182" s="2"/>
      <c r="AH182" s="2"/>
      <c r="CS182" s="27"/>
      <c r="CT182" s="20"/>
      <c r="CU182" s="27"/>
      <c r="CV182" s="27"/>
      <c r="CW182" s="20"/>
      <c r="CX182" s="27"/>
    </row>
    <row r="183" spans="26:102" ht="15" customHeight="1" x14ac:dyDescent="0.25">
      <c r="Z183" s="2"/>
      <c r="AA183" s="2"/>
      <c r="AB183" s="2"/>
      <c r="AC183" s="2"/>
      <c r="AD183" s="2"/>
      <c r="AE183" s="2"/>
      <c r="AF183" s="2"/>
      <c r="AG183" s="2"/>
      <c r="AH183" s="2"/>
      <c r="CS183" s="27"/>
      <c r="CT183" s="20"/>
      <c r="CU183" s="27"/>
      <c r="CV183" s="27"/>
      <c r="CW183" s="20"/>
      <c r="CX183" s="27"/>
    </row>
    <row r="184" spans="26:102" ht="15" customHeight="1" x14ac:dyDescent="0.25">
      <c r="Z184" s="2"/>
      <c r="AA184" s="2"/>
      <c r="AB184" s="2"/>
      <c r="AC184" s="2"/>
      <c r="AD184" s="2"/>
      <c r="AE184" s="2"/>
      <c r="AF184" s="2"/>
      <c r="AG184" s="2"/>
      <c r="AH184" s="2"/>
      <c r="CS184" s="27"/>
      <c r="CT184" s="20"/>
      <c r="CU184" s="27"/>
      <c r="CV184" s="27"/>
      <c r="CW184" s="20"/>
      <c r="CX184" s="27"/>
    </row>
    <row r="185" spans="26:102" ht="15" customHeight="1" x14ac:dyDescent="0.25">
      <c r="Z185" s="2"/>
      <c r="AA185" s="2"/>
      <c r="AB185" s="2"/>
      <c r="AC185" s="2"/>
      <c r="AD185" s="2"/>
      <c r="AE185" s="2"/>
      <c r="AF185" s="2"/>
      <c r="AG185" s="2"/>
      <c r="AH185" s="2"/>
      <c r="CS185" s="27"/>
      <c r="CT185" s="20"/>
      <c r="CU185" s="27"/>
      <c r="CV185" s="27"/>
      <c r="CW185" s="20"/>
      <c r="CX185" s="27"/>
    </row>
    <row r="186" spans="26:102" ht="15" customHeight="1" x14ac:dyDescent="0.25">
      <c r="Z186" s="2"/>
      <c r="AA186" s="2"/>
      <c r="AB186" s="2"/>
      <c r="AC186" s="2"/>
      <c r="AD186" s="2"/>
      <c r="AE186" s="2"/>
      <c r="AF186" s="2"/>
      <c r="AG186" s="2"/>
      <c r="AH186" s="2"/>
      <c r="CS186" s="27"/>
      <c r="CT186" s="20"/>
      <c r="CU186" s="27"/>
      <c r="CV186" s="27"/>
      <c r="CW186" s="20"/>
      <c r="CX186" s="27"/>
    </row>
    <row r="187" spans="26:102" ht="15" customHeight="1" x14ac:dyDescent="0.25">
      <c r="Z187" s="2"/>
      <c r="AA187" s="2"/>
      <c r="AB187" s="2"/>
      <c r="AC187" s="2"/>
      <c r="AD187" s="2"/>
      <c r="AE187" s="2"/>
      <c r="AF187" s="2"/>
      <c r="AG187" s="2"/>
      <c r="AH187" s="2"/>
      <c r="CS187" s="27"/>
      <c r="CT187" s="20"/>
      <c r="CU187" s="27"/>
      <c r="CV187" s="27"/>
      <c r="CW187" s="20"/>
      <c r="CX187" s="27"/>
    </row>
    <row r="188" spans="26:102" ht="15" customHeight="1" x14ac:dyDescent="0.25">
      <c r="Z188" s="2"/>
      <c r="AA188" s="2"/>
      <c r="AB188" s="2"/>
      <c r="AC188" s="2"/>
      <c r="AD188" s="2"/>
      <c r="AE188" s="2"/>
      <c r="AF188" s="2"/>
      <c r="AG188" s="2"/>
      <c r="AH188" s="2"/>
      <c r="CS188" s="27"/>
      <c r="CT188" s="20"/>
      <c r="CU188" s="27"/>
      <c r="CV188" s="27"/>
      <c r="CW188" s="20"/>
      <c r="CX188" s="27"/>
    </row>
    <row r="189" spans="26:102" ht="15" customHeight="1" x14ac:dyDescent="0.25">
      <c r="Z189" s="2"/>
      <c r="AA189" s="2"/>
      <c r="AB189" s="2"/>
      <c r="AC189" s="2"/>
      <c r="AD189" s="2"/>
      <c r="AE189" s="2"/>
      <c r="AF189" s="2"/>
      <c r="AG189" s="2"/>
      <c r="AH189" s="2"/>
      <c r="CS189" s="27"/>
      <c r="CT189" s="20"/>
      <c r="CU189" s="27"/>
      <c r="CV189" s="27"/>
      <c r="CW189" s="20"/>
      <c r="CX189" s="27"/>
    </row>
    <row r="190" spans="26:102" ht="15" customHeight="1" x14ac:dyDescent="0.25">
      <c r="Z190" s="2"/>
      <c r="AA190" s="2"/>
      <c r="AB190" s="2"/>
      <c r="AC190" s="2"/>
      <c r="AD190" s="2"/>
      <c r="AE190" s="2"/>
      <c r="AF190" s="2"/>
      <c r="AG190" s="2"/>
      <c r="AH190" s="2"/>
      <c r="CS190" s="27"/>
      <c r="CT190" s="20"/>
      <c r="CU190" s="27"/>
      <c r="CV190" s="27"/>
      <c r="CW190" s="20"/>
      <c r="CX190" s="27"/>
    </row>
    <row r="191" spans="26:102" ht="15" customHeight="1" x14ac:dyDescent="0.25">
      <c r="Z191" s="2"/>
      <c r="AA191" s="2"/>
      <c r="AB191" s="2"/>
      <c r="AC191" s="2"/>
      <c r="AD191" s="2"/>
      <c r="AE191" s="2"/>
      <c r="AF191" s="2"/>
      <c r="AG191" s="2"/>
      <c r="AH191" s="2"/>
      <c r="CS191" s="27"/>
      <c r="CT191" s="20"/>
      <c r="CU191" s="27"/>
      <c r="CV191" s="27"/>
      <c r="CW191" s="20"/>
      <c r="CX191" s="27"/>
    </row>
    <row r="192" spans="26:102" ht="15" customHeight="1" x14ac:dyDescent="0.25">
      <c r="Z192" s="2"/>
      <c r="AA192" s="2"/>
      <c r="AB192" s="2"/>
      <c r="AC192" s="2"/>
      <c r="AD192" s="2"/>
      <c r="AE192" s="2"/>
      <c r="AF192" s="2"/>
      <c r="AG192" s="2"/>
      <c r="AH192" s="2"/>
      <c r="CS192" s="27"/>
      <c r="CT192" s="20"/>
      <c r="CU192" s="27"/>
      <c r="CV192" s="27"/>
      <c r="CW192" s="20"/>
      <c r="CX192" s="27"/>
    </row>
    <row r="193" spans="26:102" ht="15" customHeight="1" x14ac:dyDescent="0.25">
      <c r="Z193" s="2"/>
      <c r="AA193" s="2"/>
      <c r="AB193" s="2"/>
      <c r="AC193" s="2"/>
      <c r="AD193" s="2"/>
      <c r="AE193" s="2"/>
      <c r="AF193" s="2"/>
      <c r="AG193" s="2"/>
      <c r="AH193" s="2"/>
      <c r="CS193" s="27"/>
      <c r="CT193" s="20"/>
      <c r="CU193" s="27"/>
      <c r="CV193" s="27"/>
      <c r="CW193" s="20"/>
      <c r="CX193" s="27"/>
    </row>
    <row r="194" spans="26:102" ht="15" customHeight="1" x14ac:dyDescent="0.25">
      <c r="Z194" s="2"/>
      <c r="AA194" s="2"/>
      <c r="AB194" s="2"/>
      <c r="AC194" s="2"/>
      <c r="AD194" s="2"/>
      <c r="AE194" s="2"/>
      <c r="AF194" s="2"/>
      <c r="AG194" s="2"/>
      <c r="AH194" s="2"/>
      <c r="CS194" s="27"/>
      <c r="CT194" s="20"/>
      <c r="CU194" s="27"/>
      <c r="CV194" s="27"/>
      <c r="CW194" s="20"/>
      <c r="CX194" s="27"/>
    </row>
    <row r="195" spans="26:102" ht="15" customHeight="1" x14ac:dyDescent="0.25">
      <c r="Z195" s="2"/>
      <c r="AA195" s="2"/>
      <c r="AB195" s="2"/>
      <c r="AC195" s="2"/>
      <c r="AD195" s="2"/>
      <c r="AE195" s="2"/>
      <c r="AF195" s="2"/>
      <c r="AG195" s="2"/>
      <c r="AH195" s="2"/>
      <c r="CS195" s="27"/>
      <c r="CT195" s="20"/>
      <c r="CU195" s="27"/>
      <c r="CV195" s="27"/>
      <c r="CW195" s="20"/>
      <c r="CX195" s="27"/>
    </row>
    <row r="196" spans="26:102" ht="15" customHeight="1" x14ac:dyDescent="0.25">
      <c r="Z196" s="2"/>
      <c r="AA196" s="2"/>
      <c r="AB196" s="2"/>
      <c r="AC196" s="2"/>
      <c r="AD196" s="2"/>
      <c r="AE196" s="2"/>
      <c r="AF196" s="2"/>
      <c r="AG196" s="2"/>
      <c r="AH196" s="2"/>
      <c r="CS196" s="27"/>
      <c r="CT196" s="20"/>
      <c r="CU196" s="27"/>
      <c r="CV196" s="27"/>
      <c r="CW196" s="20"/>
      <c r="CX196" s="27"/>
    </row>
    <row r="197" spans="26:102" ht="15" customHeight="1" x14ac:dyDescent="0.25">
      <c r="Z197" s="2"/>
      <c r="AA197" s="2"/>
      <c r="AB197" s="2"/>
      <c r="AC197" s="2"/>
      <c r="AD197" s="2"/>
      <c r="AE197" s="2"/>
      <c r="AF197" s="2"/>
      <c r="AG197" s="2"/>
      <c r="AH197" s="2"/>
      <c r="CS197" s="27"/>
      <c r="CT197" s="20"/>
      <c r="CU197" s="27"/>
      <c r="CV197" s="27"/>
      <c r="CW197" s="20"/>
      <c r="CX197" s="27"/>
    </row>
    <row r="198" spans="26:102" ht="15" customHeight="1" x14ac:dyDescent="0.25">
      <c r="Z198" s="2"/>
      <c r="AA198" s="2"/>
      <c r="AB198" s="2"/>
      <c r="AC198" s="2"/>
      <c r="AD198" s="2"/>
      <c r="AE198" s="2"/>
      <c r="AF198" s="2"/>
      <c r="AG198" s="2"/>
      <c r="AH198" s="2"/>
      <c r="CS198" s="27"/>
      <c r="CT198" s="20"/>
      <c r="CU198" s="27"/>
      <c r="CV198" s="27"/>
      <c r="CW198" s="20"/>
      <c r="CX198" s="27"/>
    </row>
    <row r="199" spans="26:102" ht="15" customHeight="1" x14ac:dyDescent="0.25">
      <c r="Z199" s="2"/>
      <c r="AA199" s="2"/>
      <c r="AB199" s="2"/>
      <c r="AC199" s="2"/>
      <c r="AD199" s="2"/>
      <c r="AE199" s="2"/>
      <c r="AF199" s="2"/>
      <c r="AG199" s="2"/>
      <c r="AH199" s="2"/>
      <c r="CS199" s="27"/>
      <c r="CT199" s="20"/>
      <c r="CU199" s="27"/>
      <c r="CV199" s="27"/>
      <c r="CW199" s="20"/>
      <c r="CX199" s="27"/>
    </row>
    <row r="200" spans="26:102" ht="15" customHeight="1" x14ac:dyDescent="0.25">
      <c r="Z200" s="2"/>
      <c r="AA200" s="2"/>
      <c r="AB200" s="2"/>
      <c r="AC200" s="2"/>
      <c r="AD200" s="2"/>
      <c r="AE200" s="2"/>
      <c r="AF200" s="2"/>
      <c r="AG200" s="2"/>
      <c r="AH200" s="2"/>
      <c r="CS200" s="27"/>
      <c r="CT200" s="20"/>
      <c r="CU200" s="27"/>
      <c r="CV200" s="27"/>
      <c r="CW200" s="20"/>
      <c r="CX200" s="27"/>
    </row>
    <row r="201" spans="26:102" ht="15" customHeight="1" x14ac:dyDescent="0.25">
      <c r="Z201" s="2"/>
      <c r="AA201" s="2"/>
      <c r="AB201" s="2"/>
      <c r="AC201" s="2"/>
      <c r="AD201" s="2"/>
      <c r="AE201" s="2"/>
      <c r="AF201" s="2"/>
      <c r="AG201" s="2"/>
      <c r="AH201" s="2"/>
      <c r="CS201" s="27"/>
      <c r="CT201" s="20"/>
      <c r="CU201" s="27"/>
      <c r="CV201" s="27"/>
      <c r="CW201" s="20"/>
      <c r="CX201" s="27"/>
    </row>
    <row r="202" spans="26:102" ht="15" customHeight="1" x14ac:dyDescent="0.25">
      <c r="Z202" s="2"/>
      <c r="AA202" s="2"/>
      <c r="AB202" s="2"/>
      <c r="AC202" s="2"/>
      <c r="AD202" s="2"/>
      <c r="AE202" s="2"/>
      <c r="AF202" s="2"/>
      <c r="AG202" s="2"/>
      <c r="AH202" s="2"/>
      <c r="CS202" s="27"/>
      <c r="CT202" s="20"/>
      <c r="CU202" s="27"/>
      <c r="CV202" s="27"/>
      <c r="CW202" s="20"/>
      <c r="CX202" s="27"/>
    </row>
    <row r="203" spans="26:102" ht="15" customHeight="1" x14ac:dyDescent="0.25">
      <c r="Z203" s="2"/>
      <c r="AA203" s="2"/>
      <c r="AB203" s="2"/>
      <c r="AC203" s="2"/>
      <c r="AD203" s="2"/>
      <c r="AE203" s="2"/>
      <c r="AF203" s="2"/>
      <c r="AG203" s="2"/>
      <c r="AH203" s="2"/>
      <c r="CS203" s="27"/>
      <c r="CT203" s="20"/>
      <c r="CU203" s="27"/>
      <c r="CV203" s="27"/>
      <c r="CW203" s="20"/>
      <c r="CX203" s="27"/>
    </row>
    <row r="204" spans="26:102" ht="15" customHeight="1" x14ac:dyDescent="0.25">
      <c r="Z204" s="2"/>
      <c r="AA204" s="2"/>
      <c r="AB204" s="2"/>
      <c r="AC204" s="2"/>
      <c r="AD204" s="2"/>
      <c r="AE204" s="2"/>
      <c r="AF204" s="2"/>
      <c r="AG204" s="2"/>
      <c r="AH204" s="2"/>
      <c r="CS204" s="27"/>
      <c r="CT204" s="20"/>
      <c r="CU204" s="27"/>
      <c r="CV204" s="27"/>
      <c r="CW204" s="20"/>
      <c r="CX204" s="27"/>
    </row>
    <row r="205" spans="26:102" ht="15" customHeight="1" x14ac:dyDescent="0.25">
      <c r="Z205" s="2"/>
      <c r="AA205" s="2"/>
      <c r="AB205" s="2"/>
      <c r="AC205" s="2"/>
      <c r="AD205" s="2"/>
      <c r="AE205" s="2"/>
      <c r="AF205" s="2"/>
      <c r="AG205" s="2"/>
      <c r="AH205" s="2"/>
      <c r="CS205" s="27"/>
      <c r="CT205" s="20"/>
      <c r="CU205" s="27"/>
      <c r="CV205" s="27"/>
      <c r="CW205" s="20"/>
      <c r="CX205" s="27"/>
    </row>
    <row r="206" spans="26:102" ht="15" customHeight="1" x14ac:dyDescent="0.25">
      <c r="Z206" s="2"/>
      <c r="AA206" s="2"/>
      <c r="AB206" s="2"/>
      <c r="AC206" s="2"/>
      <c r="AD206" s="2"/>
      <c r="AE206" s="2"/>
      <c r="AF206" s="2"/>
      <c r="AG206" s="2"/>
      <c r="AH206" s="2"/>
      <c r="CS206" s="27"/>
    </row>
    <row r="207" spans="26:102" ht="15" customHeight="1" x14ac:dyDescent="0.25">
      <c r="Z207" s="2"/>
      <c r="AA207" s="2"/>
      <c r="AB207" s="2"/>
      <c r="AC207" s="2"/>
      <c r="AD207" s="2"/>
      <c r="AE207" s="2"/>
      <c r="AF207" s="2"/>
      <c r="AG207" s="2"/>
      <c r="AH207" s="2"/>
      <c r="CS207" s="27"/>
    </row>
    <row r="208" spans="26:102" ht="15" customHeight="1" x14ac:dyDescent="0.25">
      <c r="Z208" s="2"/>
      <c r="AA208" s="2"/>
      <c r="AB208" s="2"/>
      <c r="AC208" s="2"/>
      <c r="AD208" s="2"/>
      <c r="AE208" s="2"/>
      <c r="AF208" s="2"/>
      <c r="AG208" s="2"/>
      <c r="AH208" s="2"/>
      <c r="CS208" s="27"/>
    </row>
    <row r="209" spans="26:97" ht="15" customHeight="1" x14ac:dyDescent="0.25">
      <c r="Z209" s="2"/>
      <c r="AA209" s="2"/>
      <c r="AB209" s="2"/>
      <c r="AC209" s="2"/>
      <c r="AD209" s="2"/>
      <c r="AE209" s="2"/>
      <c r="AF209" s="2"/>
      <c r="AG209" s="2"/>
      <c r="AH209" s="2"/>
      <c r="CS209" s="27"/>
    </row>
    <row r="210" spans="26:97" ht="15" customHeight="1" x14ac:dyDescent="0.25">
      <c r="Z210" s="2"/>
      <c r="AA210" s="2"/>
      <c r="AB210" s="2"/>
      <c r="AC210" s="2"/>
      <c r="AD210" s="2"/>
      <c r="AE210" s="2"/>
      <c r="AF210" s="2"/>
      <c r="AG210" s="2"/>
      <c r="AH210" s="2"/>
      <c r="CS210" s="27"/>
    </row>
    <row r="211" spans="26:97" ht="15" customHeight="1" x14ac:dyDescent="0.25">
      <c r="Z211" s="2"/>
      <c r="AA211" s="2"/>
      <c r="AB211" s="2"/>
      <c r="AC211" s="2"/>
      <c r="AD211" s="2"/>
      <c r="AE211" s="2"/>
      <c r="AF211" s="2"/>
      <c r="AG211" s="2"/>
      <c r="AH211" s="2"/>
      <c r="CS211" s="27"/>
    </row>
    <row r="212" spans="26:97" ht="15" customHeight="1" x14ac:dyDescent="0.25">
      <c r="Z212" s="2"/>
      <c r="AA212" s="2"/>
      <c r="AB212" s="2"/>
      <c r="AC212" s="2"/>
      <c r="AD212" s="2"/>
      <c r="AE212" s="2"/>
      <c r="AF212" s="2"/>
      <c r="AG212" s="2"/>
      <c r="AH212" s="2"/>
      <c r="CS212" s="27"/>
    </row>
    <row r="213" spans="26:97" ht="15" customHeight="1" x14ac:dyDescent="0.25">
      <c r="Z213" s="2"/>
      <c r="AA213" s="2"/>
      <c r="AB213" s="2"/>
      <c r="AC213" s="2"/>
      <c r="AD213" s="2"/>
      <c r="AE213" s="2"/>
      <c r="AF213" s="2"/>
      <c r="AG213" s="2"/>
      <c r="AH213" s="2"/>
      <c r="CS213" s="27"/>
    </row>
    <row r="214" spans="26:97" ht="15" customHeight="1" x14ac:dyDescent="0.25">
      <c r="Z214" s="2"/>
      <c r="AA214" s="2"/>
      <c r="AB214" s="2"/>
      <c r="AC214" s="2"/>
      <c r="AD214" s="2"/>
      <c r="AE214" s="2"/>
      <c r="AF214" s="2"/>
      <c r="AG214" s="2"/>
      <c r="AH214" s="2"/>
      <c r="CS214" s="27"/>
    </row>
    <row r="215" spans="26:97" ht="15" customHeight="1" x14ac:dyDescent="0.25">
      <c r="Z215" s="2"/>
      <c r="AA215" s="2"/>
      <c r="AB215" s="2"/>
      <c r="AC215" s="2"/>
      <c r="AD215" s="2"/>
      <c r="AE215" s="2"/>
      <c r="AF215" s="2"/>
      <c r="AG215" s="2"/>
      <c r="AH215" s="2"/>
      <c r="CS215" s="27"/>
    </row>
    <row r="216" spans="26:97" ht="15" customHeight="1" x14ac:dyDescent="0.25">
      <c r="Z216" s="2"/>
      <c r="AA216" s="2"/>
      <c r="AB216" s="2"/>
      <c r="AC216" s="2"/>
      <c r="AD216" s="2"/>
      <c r="AE216" s="2"/>
      <c r="AF216" s="2"/>
      <c r="AG216" s="2"/>
      <c r="AH216" s="2"/>
      <c r="CS216" s="27"/>
    </row>
    <row r="217" spans="26:97" ht="15" customHeight="1" x14ac:dyDescent="0.25">
      <c r="Z217" s="2"/>
      <c r="AA217" s="2"/>
      <c r="AB217" s="2"/>
      <c r="AC217" s="2"/>
      <c r="AD217" s="2"/>
      <c r="AE217" s="2"/>
      <c r="AF217" s="2"/>
      <c r="AG217" s="2"/>
      <c r="AH217" s="2"/>
      <c r="CS217" s="27"/>
    </row>
    <row r="218" spans="26:97" ht="15" customHeight="1" x14ac:dyDescent="0.25">
      <c r="Z218" s="2"/>
      <c r="AA218" s="2"/>
      <c r="AB218" s="2"/>
      <c r="AC218" s="2"/>
      <c r="AD218" s="2"/>
      <c r="AE218" s="2"/>
      <c r="AF218" s="2"/>
      <c r="AG218" s="2"/>
      <c r="AH218" s="2"/>
      <c r="CS218" s="27"/>
    </row>
    <row r="219" spans="26:97" ht="15" customHeight="1" x14ac:dyDescent="0.25">
      <c r="Z219" s="2"/>
      <c r="AA219" s="2"/>
      <c r="AB219" s="2"/>
      <c r="AC219" s="2"/>
      <c r="AD219" s="2"/>
      <c r="AE219" s="2"/>
      <c r="AF219" s="2"/>
      <c r="AG219" s="2"/>
      <c r="AH219" s="2"/>
      <c r="CS219" s="27"/>
    </row>
    <row r="220" spans="26:97" ht="15" customHeight="1" x14ac:dyDescent="0.25">
      <c r="Z220" s="2"/>
      <c r="AA220" s="2"/>
      <c r="AB220" s="2"/>
      <c r="AC220" s="2"/>
      <c r="AD220" s="2"/>
      <c r="AE220" s="2"/>
      <c r="AF220" s="2"/>
      <c r="AG220" s="2"/>
      <c r="AH220" s="2"/>
    </row>
    <row r="221" spans="26:97" ht="15" customHeight="1" x14ac:dyDescent="0.25">
      <c r="Z221" s="2"/>
      <c r="AA221" s="2"/>
      <c r="AB221" s="2"/>
      <c r="AC221" s="2"/>
      <c r="AD221" s="2"/>
      <c r="AE221" s="2"/>
      <c r="AF221" s="2"/>
      <c r="AG221" s="2"/>
      <c r="AH221" s="2"/>
    </row>
    <row r="222" spans="26:97" ht="15" customHeight="1" x14ac:dyDescent="0.25">
      <c r="Z222" s="2"/>
      <c r="AA222" s="2"/>
      <c r="AB222" s="2"/>
      <c r="AC222" s="2"/>
      <c r="AD222" s="2"/>
      <c r="AE222" s="2"/>
      <c r="AF222" s="2"/>
      <c r="AG222" s="2"/>
      <c r="AH222" s="2"/>
    </row>
    <row r="223" spans="26:97" ht="15" customHeight="1" x14ac:dyDescent="0.25">
      <c r="Z223" s="2"/>
      <c r="AA223" s="2"/>
      <c r="AB223" s="2"/>
      <c r="AC223" s="2"/>
      <c r="AD223" s="2"/>
      <c r="AE223" s="2"/>
      <c r="AF223" s="2"/>
      <c r="AG223" s="2"/>
      <c r="AH223" s="2"/>
    </row>
    <row r="224" spans="26:97" ht="15" customHeight="1" x14ac:dyDescent="0.25">
      <c r="Z224" s="2"/>
      <c r="AA224" s="2"/>
      <c r="AB224" s="2"/>
      <c r="AC224" s="2"/>
      <c r="AD224" s="2"/>
      <c r="AE224" s="2"/>
      <c r="AF224" s="2"/>
      <c r="AG224" s="2"/>
      <c r="AH224" s="2"/>
    </row>
    <row r="225" spans="26:34" ht="15" customHeight="1" x14ac:dyDescent="0.25">
      <c r="Z225" s="2"/>
      <c r="AA225" s="2"/>
      <c r="AB225" s="2"/>
      <c r="AC225" s="2"/>
      <c r="AD225" s="2"/>
      <c r="AE225" s="2"/>
      <c r="AF225" s="2"/>
      <c r="AG225" s="2"/>
      <c r="AH225" s="2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dcterms:created xsi:type="dcterms:W3CDTF">2019-11-17T20:03:56Z</dcterms:created>
  <dcterms:modified xsi:type="dcterms:W3CDTF">2019-12-12T17:54:35Z</dcterms:modified>
</cp:coreProperties>
</file>