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20490" windowHeight="7755"/>
  </bookViews>
  <sheets>
    <sheet name="Реест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L7" i="1"/>
  <c r="L8" i="1"/>
  <c r="G9" i="1"/>
  <c r="M6" i="1"/>
  <c r="L6" i="1"/>
  <c r="L3" i="1" l="1"/>
  <c r="K4" i="1"/>
  <c r="K5" i="1" s="1"/>
  <c r="P3" i="1"/>
  <c r="O3" i="1"/>
  <c r="M3" i="1"/>
  <c r="L4" i="1" l="1"/>
  <c r="P4" i="1"/>
  <c r="O4" i="1"/>
  <c r="M4" i="1"/>
  <c r="O5" i="1"/>
  <c r="L5" i="1"/>
  <c r="M5" i="1"/>
  <c r="P5" i="1"/>
  <c r="G8" i="1"/>
  <c r="N5" i="1" s="1"/>
  <c r="G4" i="1" l="1"/>
  <c r="G7" i="1"/>
  <c r="N4" i="1" s="1"/>
  <c r="G6" i="1"/>
  <c r="N3" i="1" s="1"/>
  <c r="G5" i="1"/>
  <c r="G3" i="1"/>
</calcChain>
</file>

<file path=xl/sharedStrings.xml><?xml version="1.0" encoding="utf-8"?>
<sst xmlns="http://schemas.openxmlformats.org/spreadsheetml/2006/main" count="30" uniqueCount="24">
  <si>
    <t>Дата счета</t>
  </si>
  <si>
    <t>номер счета</t>
  </si>
  <si>
    <t>Сума, грн.</t>
  </si>
  <si>
    <t>106</t>
  </si>
  <si>
    <t>Наименование товара</t>
  </si>
  <si>
    <t>Клиент</t>
  </si>
  <si>
    <t>Кол-во</t>
  </si>
  <si>
    <t>Товар1</t>
  </si>
  <si>
    <t>Товар2</t>
  </si>
  <si>
    <t>Товар3</t>
  </si>
  <si>
    <t>Товар5</t>
  </si>
  <si>
    <t>Клиент1</t>
  </si>
  <si>
    <t>Клиент2</t>
  </si>
  <si>
    <t>Клиент3</t>
  </si>
  <si>
    <t>Клиент4</t>
  </si>
  <si>
    <t>Товар7</t>
  </si>
  <si>
    <t>Оплачено, грн.</t>
  </si>
  <si>
    <t>Оплачено,тн</t>
  </si>
  <si>
    <t>Цена,грн/тн</t>
  </si>
  <si>
    <t>Дата оплаты</t>
  </si>
  <si>
    <t xml:space="preserve">Реестр счетов </t>
  </si>
  <si>
    <t>Реестр ОПЛАТ</t>
  </si>
  <si>
    <t>Товар8</t>
  </si>
  <si>
    <t>Клиент5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</si>
</sst>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1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wrapText="1"/>
    </xf>
    <xf numFmtId="0" fontId="11" fillId="0" borderId="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75"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5"/>
  <sheetViews>
    <sheetView tabSelected="1" workbookViewId="0">
      <selection activeCell="L13" sqref="L13"/>
    </sheetView>
  </sheetViews>
  <sheetFormatPr defaultRowHeight="15" x14ac:dyDescent="0.25"/>
  <cols>
    <col min="1" max="1" width="14.42578125" customWidth="1"/>
    <col min="2" max="2" width="9.7109375" customWidth="1"/>
    <col min="3" max="3" width="9.5703125" customWidth="1"/>
    <col min="4" max="4" width="9.85546875" customWidth="1"/>
    <col min="7" max="7" width="15.85546875" customWidth="1"/>
    <col min="8" max="8" width="13" customWidth="1"/>
    <col min="9" max="9" width="2.5703125" customWidth="1"/>
    <col min="10" max="10" width="39.5703125" customWidth="1"/>
    <col min="11" max="11" width="16.140625" customWidth="1"/>
    <col min="12" max="12" width="22.5703125" customWidth="1"/>
    <col min="14" max="14" width="11.28515625" bestFit="1" customWidth="1"/>
    <col min="15" max="15" width="10.7109375" customWidth="1"/>
    <col min="16" max="16" width="13" bestFit="1" customWidth="1"/>
  </cols>
  <sheetData>
    <row r="1" spans="1:16" ht="26.25" x14ac:dyDescent="0.4">
      <c r="B1" s="21" t="s">
        <v>20</v>
      </c>
      <c r="C1" s="21"/>
      <c r="K1" s="21" t="s">
        <v>21</v>
      </c>
      <c r="L1" s="23"/>
    </row>
    <row r="2" spans="1:16" ht="25.5" x14ac:dyDescent="0.25">
      <c r="A2" s="25" t="s">
        <v>4</v>
      </c>
      <c r="B2" s="16" t="s">
        <v>5</v>
      </c>
      <c r="C2" s="17" t="s">
        <v>1</v>
      </c>
      <c r="D2" s="17" t="s">
        <v>0</v>
      </c>
      <c r="E2" s="17" t="s">
        <v>6</v>
      </c>
      <c r="F2" s="17" t="s">
        <v>18</v>
      </c>
      <c r="G2" s="16" t="s">
        <v>2</v>
      </c>
      <c r="K2" s="26" t="s">
        <v>1</v>
      </c>
      <c r="L2" s="27" t="s">
        <v>4</v>
      </c>
      <c r="M2" s="26" t="s">
        <v>5</v>
      </c>
      <c r="N2" s="26" t="s">
        <v>16</v>
      </c>
      <c r="O2" s="26" t="s">
        <v>17</v>
      </c>
      <c r="P2" s="26" t="s">
        <v>19</v>
      </c>
    </row>
    <row r="3" spans="1:16" ht="23.25" customHeight="1" x14ac:dyDescent="0.25">
      <c r="A3" s="1" t="s">
        <v>7</v>
      </c>
      <c r="B3" s="2" t="s">
        <v>11</v>
      </c>
      <c r="C3" s="24">
        <v>98</v>
      </c>
      <c r="D3" s="8">
        <v>43572</v>
      </c>
      <c r="E3" s="3">
        <v>72</v>
      </c>
      <c r="F3" s="13">
        <v>10700</v>
      </c>
      <c r="G3" s="12">
        <f t="shared" ref="G3:G5" si="0">E3*F3</f>
        <v>770400</v>
      </c>
      <c r="K3" s="30">
        <v>123</v>
      </c>
      <c r="L3" s="32" t="str">
        <f>IF($K3="","",INDEX(A:A,MATCH($K3,$C:$C,)+ROW(L1)-1))</f>
        <v>Товар3</v>
      </c>
      <c r="M3" s="32" t="str">
        <f>IF($K3="","",INDEX(B:B,MATCH($K3,$C:$C,)+ROW(M1)-1))</f>
        <v>Клиент4</v>
      </c>
      <c r="N3" s="32">
        <f>IF($K3="","",INDEX(G:G,MATCH($K3,$C:$C,)+ROW(N1)-1))</f>
        <v>85500</v>
      </c>
      <c r="O3" s="32">
        <f>IF($K3="","",INDEX(E:E,MATCH($K3,$C:$C,)+ROW(O1)-1))</f>
        <v>10</v>
      </c>
      <c r="P3" s="33">
        <f>IF($K3="","",INDEX(D:D,MATCH($K3,$C:$C,)+ROW(P1)-1))</f>
        <v>43615</v>
      </c>
    </row>
    <row r="4" spans="1:16" x14ac:dyDescent="0.25">
      <c r="A4" s="1" t="s">
        <v>8</v>
      </c>
      <c r="B4" s="2" t="s">
        <v>12</v>
      </c>
      <c r="C4" s="4">
        <v>102</v>
      </c>
      <c r="D4" s="9">
        <v>43577</v>
      </c>
      <c r="E4" s="5">
        <v>12.75</v>
      </c>
      <c r="F4" s="14">
        <v>8690</v>
      </c>
      <c r="G4" s="12">
        <f t="shared" si="0"/>
        <v>110797.5</v>
      </c>
      <c r="J4" s="29"/>
      <c r="K4" s="32">
        <f>IF(ROW(K1)&lt;COUNTIF(C$3:C$8,K3),K3,"")</f>
        <v>123</v>
      </c>
      <c r="L4" s="32" t="str">
        <f t="shared" ref="L4:M8" si="1">IF($K4="","",INDEX(A:A,MATCH($K4,$C:$C,)+ROW(L2)-1))</f>
        <v>Товар5</v>
      </c>
      <c r="M4" s="32" t="str">
        <f t="shared" si="1"/>
        <v>Клиент4</v>
      </c>
      <c r="N4" s="32">
        <f t="shared" ref="N4:N7" si="2">IF($K4="","",INDEX(G:G,MATCH($K4,$C:$C,)+ROW(N2)-1))</f>
        <v>27840</v>
      </c>
      <c r="O4" s="32">
        <f t="shared" ref="O4:O7" si="3">IF($K4="","",INDEX(E:E,MATCH($K4,$C:$C,)+ROW(O2)-1))</f>
        <v>2.4</v>
      </c>
      <c r="P4" s="33">
        <f t="shared" ref="P4:P7" si="4">IF($K4="","",INDEX(D:D,MATCH($K4,$C:$C,)+ROW(P2)-1))</f>
        <v>43615</v>
      </c>
    </row>
    <row r="5" spans="1:16" x14ac:dyDescent="0.25">
      <c r="A5" s="1" t="s">
        <v>7</v>
      </c>
      <c r="B5" s="2" t="s">
        <v>13</v>
      </c>
      <c r="C5" s="3" t="s">
        <v>3</v>
      </c>
      <c r="D5" s="10">
        <v>43578</v>
      </c>
      <c r="E5" s="3">
        <v>50</v>
      </c>
      <c r="F5" s="13">
        <v>8250</v>
      </c>
      <c r="G5" s="12">
        <f t="shared" si="0"/>
        <v>412500</v>
      </c>
      <c r="J5" s="29"/>
      <c r="K5" s="32">
        <f t="shared" ref="K5" si="5">IF(ROW(K2)&lt;COUNTIF(C$3:C$8,K4),K4,"")</f>
        <v>123</v>
      </c>
      <c r="L5" s="32" t="str">
        <f t="shared" si="1"/>
        <v>Товар7</v>
      </c>
      <c r="M5" s="32" t="str">
        <f t="shared" si="1"/>
        <v>Клиент4</v>
      </c>
      <c r="N5" s="32">
        <f t="shared" si="2"/>
        <v>35750</v>
      </c>
      <c r="O5" s="32">
        <f t="shared" si="3"/>
        <v>5.5</v>
      </c>
      <c r="P5" s="33">
        <f t="shared" si="4"/>
        <v>43615</v>
      </c>
    </row>
    <row r="6" spans="1:16" x14ac:dyDescent="0.25">
      <c r="A6" s="1" t="s">
        <v>9</v>
      </c>
      <c r="B6" s="2" t="s">
        <v>14</v>
      </c>
      <c r="C6" s="6">
        <v>123</v>
      </c>
      <c r="D6" s="11">
        <v>43615</v>
      </c>
      <c r="E6" s="7">
        <v>10</v>
      </c>
      <c r="F6" s="15">
        <v>8550</v>
      </c>
      <c r="G6" s="12">
        <f>E6*F6</f>
        <v>85500</v>
      </c>
      <c r="K6" s="32">
        <v>98</v>
      </c>
      <c r="L6" s="32" t="str">
        <f t="shared" si="1"/>
        <v>Товар3</v>
      </c>
      <c r="M6" s="32" t="str">
        <f t="shared" si="1"/>
        <v>Клиент4</v>
      </c>
      <c r="N6" s="32"/>
      <c r="O6" s="32"/>
      <c r="P6" s="33"/>
    </row>
    <row r="7" spans="1:16" x14ac:dyDescent="0.25">
      <c r="A7" s="1" t="s">
        <v>10</v>
      </c>
      <c r="B7" s="2" t="s">
        <v>14</v>
      </c>
      <c r="C7" s="4">
        <v>123</v>
      </c>
      <c r="D7" s="9">
        <v>43615</v>
      </c>
      <c r="E7" s="5">
        <v>2.4</v>
      </c>
      <c r="F7" s="14">
        <v>11600</v>
      </c>
      <c r="G7" s="12">
        <f>E7*F7</f>
        <v>27840</v>
      </c>
      <c r="K7" s="32">
        <v>124</v>
      </c>
      <c r="L7" s="32">
        <f t="shared" si="1"/>
        <v>0</v>
      </c>
      <c r="M7" s="32">
        <f t="shared" si="1"/>
        <v>0</v>
      </c>
      <c r="N7" s="32"/>
      <c r="O7" s="32"/>
      <c r="P7" s="33"/>
    </row>
    <row r="8" spans="1:16" x14ac:dyDescent="0.25">
      <c r="A8" s="1" t="s">
        <v>15</v>
      </c>
      <c r="B8" s="2" t="s">
        <v>14</v>
      </c>
      <c r="C8" s="4">
        <v>123</v>
      </c>
      <c r="D8" s="9">
        <v>43615</v>
      </c>
      <c r="E8" s="19">
        <v>5.5</v>
      </c>
      <c r="F8" s="20">
        <v>6500</v>
      </c>
      <c r="G8" s="18">
        <f>E8*F8</f>
        <v>35750</v>
      </c>
      <c r="K8" s="34">
        <v>106</v>
      </c>
      <c r="L8" s="32" t="e">
        <f t="shared" si="1"/>
        <v>#N/A</v>
      </c>
      <c r="M8" s="32" t="e">
        <f t="shared" si="1"/>
        <v>#N/A</v>
      </c>
      <c r="N8" s="32"/>
      <c r="O8" s="32"/>
      <c r="P8" s="33"/>
    </row>
    <row r="9" spans="1:16" x14ac:dyDescent="0.25">
      <c r="A9" s="1" t="s">
        <v>22</v>
      </c>
      <c r="B9" s="2" t="s">
        <v>23</v>
      </c>
      <c r="C9" s="36">
        <v>124</v>
      </c>
      <c r="D9" s="37">
        <v>43828</v>
      </c>
      <c r="E9" s="38">
        <v>2</v>
      </c>
      <c r="F9" s="38">
        <v>1500</v>
      </c>
      <c r="G9" s="12">
        <f>E9*F9</f>
        <v>3000</v>
      </c>
      <c r="L9" s="31"/>
    </row>
    <row r="10" spans="1:16" ht="15.75" x14ac:dyDescent="0.25">
      <c r="B10" s="35"/>
      <c r="K10" s="28"/>
    </row>
    <row r="11" spans="1:16" ht="15.75" x14ac:dyDescent="0.25">
      <c r="C11" s="22"/>
    </row>
    <row r="15" spans="1:16" x14ac:dyDescent="0.25">
      <c r="K15" s="23"/>
    </row>
  </sheetData>
  <conditionalFormatting sqref="A3:E3 C5:G5 A4:B8 A9 B9:B10">
    <cfRule type="expression" dxfId="74" priority="161">
      <formula>#REF!</formula>
    </cfRule>
  </conditionalFormatting>
  <conditionalFormatting sqref="A3:E3 C5:G5 A4:B8 A9 B9:B10">
    <cfRule type="expression" dxfId="73" priority="162">
      <formula>#REF!="відвантажено"</formula>
    </cfRule>
    <cfRule type="expression" dxfId="72" priority="162">
      <formula>#REF!="не відвантажено"</formula>
    </cfRule>
    <cfRule type="expression" dxfId="71" priority="163">
      <formula>#REF!="заплановано"</formula>
    </cfRule>
  </conditionalFormatting>
  <conditionalFormatting sqref="B3:B10">
    <cfRule type="expression" dxfId="70" priority="164">
      <formula>#REF!</formula>
    </cfRule>
  </conditionalFormatting>
  <conditionalFormatting sqref="G3:G4">
    <cfRule type="expression" dxfId="69" priority="172">
      <formula>#REF!</formula>
    </cfRule>
  </conditionalFormatting>
  <conditionalFormatting sqref="G3:G4">
    <cfRule type="expression" dxfId="68" priority="173">
      <formula>#REF!="відвантажено"</formula>
    </cfRule>
    <cfRule type="expression" dxfId="67" priority="174">
      <formula>#REF!="не відвантажено"</formula>
    </cfRule>
    <cfRule type="expression" dxfId="66" priority="175">
      <formula>#REF!="заплановано"</formula>
    </cfRule>
  </conditionalFormatting>
  <conditionalFormatting sqref="B3:B10">
    <cfRule type="expression" dxfId="65" priority="187">
      <formula>#REF!="відвантажено"</formula>
    </cfRule>
    <cfRule type="expression" dxfId="64" priority="187">
      <formula>#REF!="не відвантажено"</formula>
    </cfRule>
    <cfRule type="expression" dxfId="63" priority="187">
      <formula>#REF!="заплановано"</formula>
    </cfRule>
  </conditionalFormatting>
  <conditionalFormatting sqref="G6:G9">
    <cfRule type="expression" dxfId="62" priority="139">
      <formula>#REF!</formula>
    </cfRule>
  </conditionalFormatting>
  <conditionalFormatting sqref="G6:G9">
    <cfRule type="expression" dxfId="61" priority="140">
      <formula>#REF!="відвантажено"</formula>
    </cfRule>
    <cfRule type="expression" dxfId="60" priority="141">
      <formula>#REF!="не відвантажено"</formula>
    </cfRule>
    <cfRule type="expression" dxfId="59" priority="142">
      <formula>#REF!="заплановано"</formula>
    </cfRule>
  </conditionalFormatting>
  <conditionalFormatting sqref="A3:G3 C4:G5 A4:B8 A9 B9:B10">
    <cfRule type="expression" dxfId="58" priority="209">
      <formula>#REF!="-"</formula>
    </cfRule>
    <cfRule type="expression" dxfId="57" priority="210">
      <formula>#REF!="перегружено"</formula>
    </cfRule>
    <cfRule type="expression" dxfId="56" priority="211">
      <formula>#REF!="отгружено"</formula>
    </cfRule>
    <cfRule type="expression" dxfId="55" priority="212">
      <formula>#REF!="частично отгружено"</formula>
    </cfRule>
    <cfRule type="expression" dxfId="54" priority="213">
      <formula>#REF!="не отгружено"</formula>
    </cfRule>
    <cfRule type="expression" dxfId="53" priority="214">
      <formula>#REF!="запланировано"</formula>
    </cfRule>
  </conditionalFormatting>
  <conditionalFormatting sqref="C6:G7 C8:D8 G8:G9">
    <cfRule type="expression" dxfId="52" priority="227">
      <formula>#REF!="-"</formula>
    </cfRule>
    <cfRule type="expression" dxfId="51" priority="228">
      <formula>#REF!="перегружено"</formula>
    </cfRule>
    <cfRule type="expression" dxfId="50" priority="229">
      <formula>#REF!="отгружено"</formula>
    </cfRule>
    <cfRule type="expression" dxfId="49" priority="230">
      <formula>#REF!="частично отгружено"</formula>
    </cfRule>
    <cfRule type="expression" dxfId="48" priority="231">
      <formula>#REF!="не отгружено"</formula>
    </cfRule>
    <cfRule type="expression" dxfId="47" priority="232">
      <formula>#REF!="запланировано"</formula>
    </cfRule>
  </conditionalFormatting>
  <conditionalFormatting sqref="F3">
    <cfRule type="expression" dxfId="46" priority="233">
      <formula>#REF!</formula>
    </cfRule>
  </conditionalFormatting>
  <conditionalFormatting sqref="F3">
    <cfRule type="expression" dxfId="45" priority="234">
      <formula>#REF!="відвантажено"</formula>
    </cfRule>
    <cfRule type="expression" dxfId="44" priority="235">
      <formula>#REF!="не відвантажено"</formula>
    </cfRule>
    <cfRule type="expression" dxfId="43" priority="236">
      <formula>#REF!="заплановано"</formula>
    </cfRule>
  </conditionalFormatting>
  <conditionalFormatting sqref="L9">
    <cfRule type="expression" dxfId="42" priority="1">
      <formula>#REF!</formula>
    </cfRule>
  </conditionalFormatting>
  <conditionalFormatting sqref="L9">
    <cfRule type="expression" dxfId="41" priority="2">
      <formula>#REF!="відвантажено"</formula>
    </cfRule>
    <cfRule type="expression" dxfId="40" priority="3">
      <formula>#REF!="заплановано"</formula>
    </cfRule>
  </conditionalFormatting>
  <conditionalFormatting sqref="L9">
    <cfRule type="expression" dxfId="39" priority="6">
      <formula>#REF!="-"</formula>
    </cfRule>
    <cfRule type="expression" dxfId="38" priority="7">
      <formula>#REF!="перегружено"</formula>
    </cfRule>
    <cfRule type="expression" dxfId="37" priority="8">
      <formula>#REF!="отгружено"</formula>
    </cfRule>
    <cfRule type="expression" dxfId="36" priority="9">
      <formula>#REF!="частично отгружено"</formula>
    </cfRule>
    <cfRule type="expression" dxfId="35" priority="10">
      <formula>#REF!="не отгружено"</formula>
    </cfRule>
    <cfRule type="expression" dxfId="34" priority="11">
      <formula>#REF!="запланировано"</formula>
    </cfRule>
  </conditionalFormatting>
  <dataValidations disablePrompts="1" count="1">
    <dataValidation type="list" allowBlank="1" showInputMessage="1" showErrorMessage="1" sqref="O2">
      <formula1>$C$3:$C$7</formula1>
    </dataValidation>
  </dataValidations>
  <pageMargins left="0.7" right="0.7" top="0.75" bottom="0.75" header="0.3" footer="0.3"/>
  <pageSetup paperSize="9" orientation="portrait" r:id="rId1"/>
  <ignoredErrors>
    <ignoredError sqref="C4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</dc:creator>
  <cp:lastModifiedBy>Yury</cp:lastModifiedBy>
  <dcterms:created xsi:type="dcterms:W3CDTF">2019-12-29T13:51:55Z</dcterms:created>
  <dcterms:modified xsi:type="dcterms:W3CDTF">2019-12-30T15:26:16Z</dcterms:modified>
</cp:coreProperties>
</file>