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9DABA6F9-AF3D-47A1-BB54-6739777220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акладная" sheetId="2" r:id="rId1"/>
    <sheet name="Список" sheetId="3" r:id="rId2"/>
  </sheets>
  <definedNames>
    <definedName name="_xlnm.Print_Area" localSheetId="0">Накладная!$A$1:$M$44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2" l="1"/>
  <c r="E38" i="2"/>
  <c r="F38" i="2"/>
  <c r="D39" i="2"/>
  <c r="E39" i="2"/>
  <c r="F39" i="2"/>
  <c r="D40" i="2"/>
  <c r="E40" i="2"/>
  <c r="F40" i="2"/>
  <c r="H38" i="2"/>
  <c r="H39" i="2"/>
  <c r="H40" i="2"/>
  <c r="C10" i="2" a="1"/>
  <c r="C10" i="2" s="1"/>
  <c r="D10" i="2" s="1"/>
  <c r="C11" i="2" a="1"/>
  <c r="C11" i="2" s="1"/>
  <c r="E11" i="2" s="1"/>
  <c r="C12" i="2" a="1"/>
  <c r="C12" i="2" s="1"/>
  <c r="F12" i="2" s="1"/>
  <c r="C13" i="2" a="1"/>
  <c r="C13" i="2" s="1"/>
  <c r="D13" i="2" s="1"/>
  <c r="C14" i="2" a="1"/>
  <c r="C14" i="2" s="1"/>
  <c r="D14" i="2" s="1"/>
  <c r="C15" i="2" a="1"/>
  <c r="C15" i="2" s="1"/>
  <c r="E15" i="2" s="1"/>
  <c r="C16" i="2" a="1"/>
  <c r="C16" i="2" s="1"/>
  <c r="F16" i="2" s="1"/>
  <c r="C17" i="2" a="1"/>
  <c r="C17" i="2" s="1"/>
  <c r="D17" i="2" s="1"/>
  <c r="C18" i="2" a="1"/>
  <c r="C18" i="2" s="1"/>
  <c r="D18" i="2" s="1"/>
  <c r="C19" i="2" a="1"/>
  <c r="C19" i="2" s="1"/>
  <c r="E19" i="2" s="1"/>
  <c r="C20" i="2" a="1"/>
  <c r="C20" i="2" s="1"/>
  <c r="F20" i="2" s="1"/>
  <c r="C21" i="2" a="1"/>
  <c r="C21" i="2" s="1"/>
  <c r="D21" i="2" s="1"/>
  <c r="C22" i="2" a="1"/>
  <c r="C22" i="2" s="1"/>
  <c r="D22" i="2" s="1"/>
  <c r="C23" i="2" a="1"/>
  <c r="C23" i="2" s="1"/>
  <c r="E23" i="2" s="1"/>
  <c r="C24" i="2" a="1"/>
  <c r="C24" i="2" s="1"/>
  <c r="F24" i="2" s="1"/>
  <c r="C25" i="2" a="1"/>
  <c r="C25" i="2" s="1"/>
  <c r="D25" i="2" s="1"/>
  <c r="C26" i="2" a="1"/>
  <c r="C26" i="2" s="1"/>
  <c r="D26" i="2" s="1"/>
  <c r="C27" i="2" a="1"/>
  <c r="C27" i="2" s="1"/>
  <c r="H27" i="2" s="1"/>
  <c r="C28" i="2" a="1"/>
  <c r="C28" i="2" s="1"/>
  <c r="F28" i="2" s="1"/>
  <c r="C29" i="2" a="1"/>
  <c r="C29" i="2" s="1"/>
  <c r="D29" i="2" s="1"/>
  <c r="C30" i="2" a="1"/>
  <c r="C30" i="2" s="1"/>
  <c r="D30" i="2" s="1"/>
  <c r="C31" i="2" a="1"/>
  <c r="C31" i="2" s="1"/>
  <c r="E31" i="2" s="1"/>
  <c r="C32" i="2" a="1"/>
  <c r="C32" i="2" s="1"/>
  <c r="F32" i="2" s="1"/>
  <c r="C33" i="2" a="1"/>
  <c r="C33" i="2" s="1"/>
  <c r="D33" i="2" s="1"/>
  <c r="C34" i="2" a="1"/>
  <c r="C34" i="2" s="1"/>
  <c r="D34" i="2" s="1"/>
  <c r="C35" i="2" a="1"/>
  <c r="C35" i="2" s="1"/>
  <c r="E35" i="2" s="1"/>
  <c r="C36" i="2" a="1"/>
  <c r="C36" i="2" s="1"/>
  <c r="F36" i="2" s="1"/>
  <c r="C37" i="2" a="1"/>
  <c r="C37" i="2" s="1"/>
  <c r="D37" i="2" s="1"/>
  <c r="C9" i="2" a="1"/>
  <c r="C9" i="2" s="1"/>
  <c r="D9" i="2" s="1"/>
  <c r="D31" i="2" l="1"/>
  <c r="D23" i="2"/>
  <c r="D15" i="2"/>
  <c r="E36" i="2"/>
  <c r="E28" i="2"/>
  <c r="E20" i="2"/>
  <c r="E12" i="2"/>
  <c r="D35" i="2"/>
  <c r="D27" i="2"/>
  <c r="D19" i="2"/>
  <c r="D11" i="2"/>
  <c r="E32" i="2"/>
  <c r="E24" i="2"/>
  <c r="E16" i="2"/>
  <c r="F37" i="2"/>
  <c r="F33" i="2"/>
  <c r="F29" i="2"/>
  <c r="F25" i="2"/>
  <c r="F21" i="2"/>
  <c r="F17" i="2"/>
  <c r="F13" i="2"/>
  <c r="E37" i="2"/>
  <c r="D36" i="2"/>
  <c r="F34" i="2"/>
  <c r="E33" i="2"/>
  <c r="D32" i="2"/>
  <c r="F30" i="2"/>
  <c r="E29" i="2"/>
  <c r="D28" i="2"/>
  <c r="F26" i="2"/>
  <c r="E25" i="2"/>
  <c r="D24" i="2"/>
  <c r="F22" i="2"/>
  <c r="E21" i="2"/>
  <c r="D20" i="2"/>
  <c r="F18" i="2"/>
  <c r="E17" i="2"/>
  <c r="D16" i="2"/>
  <c r="F14" i="2"/>
  <c r="E13" i="2"/>
  <c r="D12" i="2"/>
  <c r="F10" i="2"/>
  <c r="H10" i="2" s="1"/>
  <c r="F35" i="2"/>
  <c r="E34" i="2"/>
  <c r="F31" i="2"/>
  <c r="E30" i="2"/>
  <c r="F27" i="2"/>
  <c r="E26" i="2"/>
  <c r="F23" i="2"/>
  <c r="E22" i="2"/>
  <c r="F19" i="2"/>
  <c r="E18" i="2"/>
  <c r="F15" i="2"/>
  <c r="E14" i="2"/>
  <c r="F11" i="2"/>
  <c r="H11" i="2" s="1"/>
  <c r="E10" i="2"/>
  <c r="E27" i="2"/>
  <c r="F9" i="2"/>
  <c r="E9" i="2"/>
  <c r="H23" i="2"/>
  <c r="H19" i="2"/>
  <c r="H35" i="2"/>
  <c r="H25" i="2"/>
  <c r="H17" i="2"/>
  <c r="H33" i="2"/>
  <c r="H31" i="2"/>
  <c r="H15" i="2"/>
  <c r="H34" i="2"/>
  <c r="H30" i="2"/>
  <c r="H26" i="2"/>
  <c r="H22" i="2"/>
  <c r="H18" i="2"/>
  <c r="H14" i="2"/>
  <c r="H37" i="2"/>
  <c r="H29" i="2"/>
  <c r="H21" i="2"/>
  <c r="H13" i="2"/>
  <c r="H36" i="2"/>
  <c r="H32" i="2"/>
  <c r="H28" i="2"/>
  <c r="H24" i="2"/>
  <c r="H20" i="2"/>
  <c r="H16" i="2"/>
  <c r="H12" i="2"/>
  <c r="D4" i="2"/>
  <c r="F3" i="3"/>
  <c r="E2" i="2" s="1"/>
  <c r="H9" i="2" l="1"/>
  <c r="H41" i="2" s="1"/>
</calcChain>
</file>

<file path=xl/sharedStrings.xml><?xml version="1.0" encoding="utf-8"?>
<sst xmlns="http://schemas.openxmlformats.org/spreadsheetml/2006/main" count="133" uniqueCount="79">
  <si>
    <t>НАКЛАДНАЯ</t>
  </si>
  <si>
    <t>от</t>
  </si>
  <si>
    <t>Кому:</t>
  </si>
  <si>
    <t>Киевская</t>
  </si>
  <si>
    <t>От кого:</t>
  </si>
  <si>
    <t>Пиццерия</t>
  </si>
  <si>
    <t>Наименование</t>
  </si>
  <si>
    <t>Ед. изм.</t>
  </si>
  <si>
    <t>Кол-во</t>
  </si>
  <si>
    <t>Цена</t>
  </si>
  <si>
    <t>Сумма</t>
  </si>
  <si>
    <t>Всего:</t>
  </si>
  <si>
    <t>Отпустил</t>
  </si>
  <si>
    <t>(подпись)</t>
  </si>
  <si>
    <t>Принял</t>
  </si>
  <si>
    <t>Дата поставки</t>
  </si>
  <si>
    <t>Фрилис (салат листовой)</t>
  </si>
  <si>
    <t>Хлеб</t>
  </si>
  <si>
    <t>Кетчуп</t>
  </si>
  <si>
    <t>Майонез</t>
  </si>
  <si>
    <t>Горчица</t>
  </si>
  <si>
    <t>Помидоры</t>
  </si>
  <si>
    <t>Джем порц</t>
  </si>
  <si>
    <t>Мед порц</t>
  </si>
  <si>
    <t>Масло порц</t>
  </si>
  <si>
    <t>Сгущенка</t>
  </si>
  <si>
    <t>Вишня замороженная</t>
  </si>
  <si>
    <t>Чер. смородина заморож</t>
  </si>
  <si>
    <t>Мороженое</t>
  </si>
  <si>
    <t>Апельсины</t>
  </si>
  <si>
    <t>Душистый перец</t>
  </si>
  <si>
    <t>Имбирь молотый</t>
  </si>
  <si>
    <t xml:space="preserve">Гвоздика молотая </t>
  </si>
  <si>
    <t>Корица молотая</t>
  </si>
  <si>
    <t>Сахар</t>
  </si>
  <si>
    <t>Огурец</t>
  </si>
  <si>
    <t>Сок Виноград</t>
  </si>
  <si>
    <t>Основа Torry(сезоное)*</t>
  </si>
  <si>
    <t>Крафтовые пакеты</t>
  </si>
  <si>
    <t>Пакеты для багетов</t>
  </si>
  <si>
    <t>Пакеты для чиабатты/сэндвичей</t>
  </si>
  <si>
    <t>Пакеты для печенья</t>
  </si>
  <si>
    <t>Лимон</t>
  </si>
  <si>
    <t>Контейнеры квадратные</t>
  </si>
  <si>
    <t>Ветчина</t>
  </si>
  <si>
    <t>Курица жар</t>
  </si>
  <si>
    <t>Карбонат</t>
  </si>
  <si>
    <t>Гауда</t>
  </si>
  <si>
    <t>Бекон</t>
  </si>
  <si>
    <t>Соус майонез/горчица</t>
  </si>
  <si>
    <t>Соус с маслинами</t>
  </si>
  <si>
    <t>Соус песто</t>
  </si>
  <si>
    <t>Зефирки</t>
  </si>
  <si>
    <t>Кантучини</t>
  </si>
  <si>
    <t>Розмариновый сироп</t>
  </si>
  <si>
    <t>Багет (хлеб)</t>
  </si>
  <si>
    <t>Чиабатта</t>
  </si>
  <si>
    <t>Трюфели (орех)</t>
  </si>
  <si>
    <t>Трюфели (какао)</t>
  </si>
  <si>
    <t>Раффаэло</t>
  </si>
  <si>
    <t>Сырники</t>
  </si>
  <si>
    <t>Маффин ванильный</t>
  </si>
  <si>
    <t>Маффин шоколадный</t>
  </si>
  <si>
    <t>Печенье арахисовое</t>
  </si>
  <si>
    <t>Печенье кунжут</t>
  </si>
  <si>
    <t>Печенье шоколадное</t>
  </si>
  <si>
    <t>Набор печенья</t>
  </si>
  <si>
    <t>Салат с курицей</t>
  </si>
  <si>
    <t>Киш курица</t>
  </si>
  <si>
    <t>Киш овощной</t>
  </si>
  <si>
    <t>кг</t>
  </si>
  <si>
    <t>кус</t>
  </si>
  <si>
    <t>шт</t>
  </si>
  <si>
    <t>порц</t>
  </si>
  <si>
    <t>л</t>
  </si>
  <si>
    <t>№ пп</t>
  </si>
  <si>
    <t>2 шт</t>
  </si>
  <si>
    <t>5 шт</t>
  </si>
  <si>
    <t>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</si>
</sst>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2" fillId="2" borderId="1" xfId="1" applyFont="1" applyFill="1" applyBorder="1"/>
    <xf numFmtId="0" fontId="1" fillId="2" borderId="1" xfId="1" applyFill="1" applyBorder="1"/>
    <xf numFmtId="0" fontId="1" fillId="0" borderId="5" xfId="1" applyBorder="1"/>
    <xf numFmtId="165" fontId="1" fillId="0" borderId="5" xfId="2" applyFont="1" applyFill="1" applyBorder="1"/>
    <xf numFmtId="0" fontId="1" fillId="2" borderId="5" xfId="1" applyFill="1" applyBorder="1"/>
    <xf numFmtId="165" fontId="0" fillId="2" borderId="5" xfId="2" applyFont="1" applyFill="1" applyBorder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right"/>
    </xf>
    <xf numFmtId="0" fontId="1" fillId="2" borderId="2" xfId="1" applyFill="1" applyBorder="1" applyAlignment="1">
      <alignment horizontal="center" vertical="center"/>
    </xf>
    <xf numFmtId="0" fontId="1" fillId="2" borderId="7" xfId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0" fontId="1" fillId="2" borderId="4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0" xfId="1" applyBorder="1"/>
    <xf numFmtId="165" fontId="1" fillId="0" borderId="0" xfId="2" applyFont="1" applyFill="1" applyBorder="1"/>
    <xf numFmtId="165" fontId="0" fillId="2" borderId="0" xfId="2" applyFont="1" applyFill="1" applyBorder="1"/>
    <xf numFmtId="0" fontId="1" fillId="2" borderId="0" xfId="1" applyFill="1" applyBorder="1"/>
    <xf numFmtId="165" fontId="0" fillId="0" borderId="0" xfId="2" applyFont="1" applyFill="1" applyBorder="1"/>
    <xf numFmtId="0" fontId="1" fillId="0" borderId="5" xfId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/>
    <xf numFmtId="0" fontId="1" fillId="0" borderId="6" xfId="1" applyBorder="1" applyAlignment="1"/>
    <xf numFmtId="164" fontId="1" fillId="0" borderId="0" xfId="1" applyNumberFormat="1" applyFill="1" applyAlignment="1"/>
    <xf numFmtId="0" fontId="1" fillId="2" borderId="2" xfId="1" applyFill="1" applyBorder="1" applyAlignment="1">
      <alignment horizontal="center" wrapText="1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Alignment="1"/>
    <xf numFmtId="0" fontId="1" fillId="2" borderId="0" xfId="1" applyFill="1" applyAlignment="1">
      <alignment horizontal="center"/>
    </xf>
    <xf numFmtId="166" fontId="1" fillId="2" borderId="0" xfId="1" applyNumberFormat="1" applyFill="1"/>
    <xf numFmtId="0" fontId="1" fillId="2" borderId="0" xfId="1" applyFill="1" applyAlignment="1">
      <alignment horizontal="left"/>
    </xf>
    <xf numFmtId="0" fontId="1" fillId="2" borderId="5" xfId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/>
    <xf numFmtId="0" fontId="1" fillId="0" borderId="1" xfId="1" applyBorder="1" applyAlignment="1">
      <alignment horizontal="left"/>
    </xf>
    <xf numFmtId="0" fontId="1" fillId="2" borderId="6" xfId="1" applyFill="1" applyBorder="1" applyAlignment="1">
      <alignment horizontal="right" vertical="center"/>
    </xf>
    <xf numFmtId="0" fontId="1" fillId="2" borderId="8" xfId="1" applyFill="1" applyBorder="1" applyAlignment="1">
      <alignment horizontal="right" vertical="center"/>
    </xf>
    <xf numFmtId="0" fontId="1" fillId="3" borderId="0" xfId="1" applyFill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7" xfId="1" applyFill="1" applyBorder="1" applyAlignment="1">
      <alignment horizontal="left"/>
    </xf>
    <xf numFmtId="166" fontId="1" fillId="0" borderId="0" xfId="1" applyNumberFormat="1" applyFill="1" applyAlignment="1">
      <alignment horizontal="center"/>
    </xf>
    <xf numFmtId="0" fontId="2" fillId="0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0" xfId="1" applyFont="1" applyFill="1" applyAlignment="1">
      <alignment horizontal="right"/>
    </xf>
  </cellXfs>
  <cellStyles count="3">
    <cellStyle name="Денежный 2" xfId="2" xr:uid="{2FABBBC9-3304-4074-9F75-CA80C7A1AA68}"/>
    <cellStyle name="Обычный" xfId="0" builtinId="0"/>
    <cellStyle name="Обычный 2" xfId="1" xr:uid="{C87A144D-7729-40BA-AB3A-3C3A28481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1344-3731-4727-824A-051EBAD8E6C3}">
  <dimension ref="B2:I47"/>
  <sheetViews>
    <sheetView tabSelected="1" topLeftCell="A5" zoomScaleNormal="100" workbookViewId="0">
      <selection activeCell="D9" sqref="D9"/>
    </sheetView>
  </sheetViews>
  <sheetFormatPr defaultRowHeight="12.75" x14ac:dyDescent="0.2"/>
  <cols>
    <col min="1" max="1" width="2.140625" style="1" customWidth="1"/>
    <col min="2" max="2" width="4.42578125" style="1" customWidth="1"/>
    <col min="3" max="3" width="16.7109375" style="1" customWidth="1"/>
    <col min="4" max="4" width="9.140625" style="1" customWidth="1"/>
    <col min="5" max="5" width="10.28515625" style="1" bestFit="1" customWidth="1"/>
    <col min="6" max="6" width="9" style="1" customWidth="1"/>
    <col min="7" max="7" width="6.85546875" style="1" customWidth="1"/>
    <col min="8" max="8" width="8.570312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2" spans="2:8" x14ac:dyDescent="0.2">
      <c r="C2" s="10" t="s">
        <v>0</v>
      </c>
      <c r="D2" s="10" t="s">
        <v>1</v>
      </c>
      <c r="E2" s="32">
        <f ca="1">Список!F3</f>
        <v>43850</v>
      </c>
      <c r="F2" s="30"/>
      <c r="G2" s="30"/>
      <c r="H2" s="30"/>
    </row>
    <row r="4" spans="2:8" x14ac:dyDescent="0.2">
      <c r="C4" s="31" t="s">
        <v>2</v>
      </c>
      <c r="D4" s="3" t="str">
        <f>Список!D5</f>
        <v>Киевская</v>
      </c>
      <c r="E4" s="4"/>
      <c r="F4" s="4"/>
      <c r="G4" s="4"/>
      <c r="H4" s="4"/>
    </row>
    <row r="5" spans="2:8" ht="8.25" customHeight="1" x14ac:dyDescent="0.2"/>
    <row r="6" spans="2:8" x14ac:dyDescent="0.2">
      <c r="C6" s="31" t="s">
        <v>4</v>
      </c>
      <c r="D6" s="3" t="s">
        <v>5</v>
      </c>
      <c r="E6" s="4"/>
      <c r="F6" s="4"/>
      <c r="G6" s="4"/>
      <c r="H6" s="4"/>
    </row>
    <row r="8" spans="2:8" ht="25.5" x14ac:dyDescent="0.2">
      <c r="B8" s="28" t="s">
        <v>75</v>
      </c>
      <c r="C8" s="40" t="s">
        <v>6</v>
      </c>
      <c r="D8" s="41"/>
      <c r="E8" s="11" t="s">
        <v>7</v>
      </c>
      <c r="F8" s="11" t="s">
        <v>8</v>
      </c>
      <c r="G8" s="14" t="s">
        <v>9</v>
      </c>
      <c r="H8" s="14" t="s">
        <v>10</v>
      </c>
    </row>
    <row r="9" spans="2:8" ht="12.75" customHeight="1" x14ac:dyDescent="0.2">
      <c r="B9" s="5">
        <v>1</v>
      </c>
      <c r="C9" s="16" t="str">
        <f t="array" ref="C9">IFERROR(INDEX(Список!$C$9:$C$75,SMALL(IF(ISNUMBER(Список!$F$9:$F$75),ROW($F$9:$F$75)-8),ROW(A1))),"")</f>
        <v>Фрилис (салат листовой)</v>
      </c>
      <c r="D9" s="17" t="str">
        <f>IF($C9="","",IF(VLOOKUP($C9,Список!$C$9:$F$75,COLUMN(B1),0)=0,"",VLOOKUP($C9,Список!$C$9:$F$75,COLUMN(B1),0)))</f>
        <v/>
      </c>
      <c r="E9" s="17" t="str">
        <f>IF($C9="","",IF(VLOOKUP($C9,Список!$C$9:$F$75,COLUMN(C1),0)=0,"",VLOOKUP($C9,Список!$C$9:$F$75,COLUMN(C1),0)))</f>
        <v>кг</v>
      </c>
      <c r="F9" s="17">
        <f>IF($C9="","",IF(VLOOKUP($C9,Список!$C$9:$F$75,COLUMN(D1),0)=0,"",VLOOKUP($C9,Список!$C$9:$F$75,COLUMN(D1),0)))</f>
        <v>0.2</v>
      </c>
      <c r="G9" s="5"/>
      <c r="H9" s="6">
        <f>IF(C9="","",G9*F9)</f>
        <v>0</v>
      </c>
    </row>
    <row r="10" spans="2:8" ht="12.75" customHeight="1" x14ac:dyDescent="0.2">
      <c r="B10" s="5">
        <v>2</v>
      </c>
      <c r="C10" s="16" t="str">
        <f t="array" ref="C10">IFERROR(INDEX(Список!$C$9:$C$75,SMALL(IF(ISNUMBER(Список!$F$9:$F$75),ROW($F$9:$F$75)-8),ROW(A2))),"")</f>
        <v>Майонез</v>
      </c>
      <c r="D10" s="17" t="str">
        <f>IF($C10="","",IF(VLOOKUP($C10,Список!$C$9:$F$75,COLUMN(B2),0)=0,"",VLOOKUP($C10,Список!$C$9:$F$75,COLUMN(B2),0)))</f>
        <v/>
      </c>
      <c r="E10" s="17" t="str">
        <f>IF($C10="","",IF(VLOOKUP($C10,Список!$C$9:$F$75,COLUMN(C2),0)=0,"",VLOOKUP($C10,Список!$C$9:$F$75,COLUMN(C2),0)))</f>
        <v>кг</v>
      </c>
      <c r="F10" s="17">
        <f>IF($C10="","",IF(VLOOKUP($C10,Список!$C$9:$F$75,COLUMN(D2),0)=0,"",VLOOKUP($C10,Список!$C$9:$F$75,COLUMN(D2),0)))</f>
        <v>1</v>
      </c>
      <c r="G10" s="5"/>
      <c r="H10" s="6">
        <f t="shared" ref="H10:H40" si="0">IF(C10="","",G10*F10)</f>
        <v>0</v>
      </c>
    </row>
    <row r="11" spans="2:8" ht="12.75" customHeight="1" x14ac:dyDescent="0.2">
      <c r="B11" s="5">
        <v>3</v>
      </c>
      <c r="C11" s="16" t="str">
        <f t="array" ref="C11">IFERROR(INDEX(Список!$C$9:$C$75,SMALL(IF(ISNUMBER(Список!$F$9:$F$75),ROW($F$9:$F$75)-8),ROW(A3))),"")</f>
        <v>Джем порц</v>
      </c>
      <c r="D11" s="17" t="str">
        <f>IF($C11="","",IF(VLOOKUP($C11,Список!$C$9:$F$75,COLUMN(B3),0)=0,"",VLOOKUP($C11,Список!$C$9:$F$75,COLUMN(B3),0)))</f>
        <v/>
      </c>
      <c r="E11" s="17" t="str">
        <f>IF($C11="","",IF(VLOOKUP($C11,Список!$C$9:$F$75,COLUMN(C3),0)=0,"",VLOOKUP($C11,Список!$C$9:$F$75,COLUMN(C3),0)))</f>
        <v>шт</v>
      </c>
      <c r="F11" s="17">
        <f>IF($C11="","",IF(VLOOKUP($C11,Список!$C$9:$F$75,COLUMN(D3),0)=0,"",VLOOKUP($C11,Список!$C$9:$F$75,COLUMN(D3),0)))</f>
        <v>10</v>
      </c>
      <c r="G11" s="5"/>
      <c r="H11" s="6">
        <f t="shared" si="0"/>
        <v>0</v>
      </c>
    </row>
    <row r="12" spans="2:8" ht="12.75" customHeight="1" x14ac:dyDescent="0.2">
      <c r="B12" s="5">
        <v>4</v>
      </c>
      <c r="C12" s="16" t="str">
        <f t="array" ref="C12">IFERROR(INDEX(Список!$C$9:$C$75,SMALL(IF(ISNUMBER(Список!$F$9:$F$75),ROW($F$9:$F$75)-8),ROW(A4))),"")</f>
        <v>Вишня замороженная</v>
      </c>
      <c r="D12" s="17" t="str">
        <f>IF($C12="","",IF(VLOOKUP($C12,Список!$C$9:$F$75,COLUMN(B4),0)=0,"",VLOOKUP($C12,Список!$C$9:$F$75,COLUMN(B4),0)))</f>
        <v/>
      </c>
      <c r="E12" s="17" t="str">
        <f>IF($C12="","",IF(VLOOKUP($C12,Список!$C$9:$F$75,COLUMN(C4),0)=0,"",VLOOKUP($C12,Список!$C$9:$F$75,COLUMN(C4),0)))</f>
        <v>кг</v>
      </c>
      <c r="F12" s="17">
        <f>IF($C12="","",IF(VLOOKUP($C12,Список!$C$9:$F$75,COLUMN(D4),0)=0,"",VLOOKUP($C12,Список!$C$9:$F$75,COLUMN(D4),0)))</f>
        <v>0.4</v>
      </c>
      <c r="G12" s="5"/>
      <c r="H12" s="6">
        <f t="shared" si="0"/>
        <v>0</v>
      </c>
    </row>
    <row r="13" spans="2:8" ht="12.75" customHeight="1" x14ac:dyDescent="0.2">
      <c r="B13" s="5">
        <v>5</v>
      </c>
      <c r="C13" s="16" t="str">
        <f t="array" ref="C13">IFERROR(INDEX(Список!$C$9:$C$75,SMALL(IF(ISNUMBER(Список!$F$9:$F$75),ROW($F$9:$F$75)-8),ROW(A5))),"")</f>
        <v>Душистый перец</v>
      </c>
      <c r="D13" s="17" t="str">
        <f>IF($C13="","",IF(VLOOKUP($C13,Список!$C$9:$F$75,COLUMN(B5),0)=0,"",VLOOKUP($C13,Список!$C$9:$F$75,COLUMN(B5),0)))</f>
        <v/>
      </c>
      <c r="E13" s="17" t="str">
        <f>IF($C13="","",IF(VLOOKUP($C13,Список!$C$9:$F$75,COLUMN(C5),0)=0,"",VLOOKUP($C13,Список!$C$9:$F$75,COLUMN(C5),0)))</f>
        <v>кг</v>
      </c>
      <c r="F13" s="17">
        <f>IF($C13="","",IF(VLOOKUP($C13,Список!$C$9:$F$75,COLUMN(D5),0)=0,"",VLOOKUP($C13,Список!$C$9:$F$75,COLUMN(D5),0)))</f>
        <v>0.05</v>
      </c>
      <c r="G13" s="5"/>
      <c r="H13" s="6">
        <f t="shared" si="0"/>
        <v>0</v>
      </c>
    </row>
    <row r="14" spans="2:8" ht="12.75" customHeight="1" x14ac:dyDescent="0.2">
      <c r="B14" s="5">
        <v>6</v>
      </c>
      <c r="C14" s="16" t="str">
        <f t="array" ref="C14">IFERROR(INDEX(Список!$C$9:$C$75,SMALL(IF(ISNUMBER(Список!$F$9:$F$75),ROW($F$9:$F$75)-8),ROW(A6))),"")</f>
        <v/>
      </c>
      <c r="D14" s="17" t="str">
        <f>IF($C14="","",IF(VLOOKUP($C14,Список!$C$9:$F$75,COLUMN(B6),0)=0,"",VLOOKUP($C14,Список!$C$9:$F$75,COLUMN(B6),0)))</f>
        <v/>
      </c>
      <c r="E14" s="17" t="str">
        <f>IF($C14="","",IF(VLOOKUP($C14,Список!$C$9:$F$75,COLUMN(C6),0)=0,"",VLOOKUP($C14,Список!$C$9:$F$75,COLUMN(C6),0)))</f>
        <v/>
      </c>
      <c r="F14" s="17" t="str">
        <f>IF($C14="","",IF(VLOOKUP($C14,Список!$C$9:$F$75,COLUMN(D6),0)=0,"",VLOOKUP($C14,Список!$C$9:$F$75,COLUMN(D6),0)))</f>
        <v/>
      </c>
      <c r="G14" s="5"/>
      <c r="H14" s="6" t="str">
        <f t="shared" si="0"/>
        <v/>
      </c>
    </row>
    <row r="15" spans="2:8" ht="12.75" customHeight="1" x14ac:dyDescent="0.2">
      <c r="B15" s="5">
        <v>7</v>
      </c>
      <c r="C15" s="16" t="str">
        <f t="array" ref="C15">IFERROR(INDEX(Список!$C$9:$C$75,SMALL(IF(ISNUMBER(Список!$F$9:$F$75),ROW($F$9:$F$75)-8),ROW(A7))),"")</f>
        <v/>
      </c>
      <c r="D15" s="17" t="str">
        <f>IF($C15="","",IF(VLOOKUP($C15,Список!$C$9:$F$75,COLUMN(B7),0)=0,"",VLOOKUP($C15,Список!$C$9:$F$75,COLUMN(B7),0)))</f>
        <v/>
      </c>
      <c r="E15" s="17" t="str">
        <f>IF($C15="","",IF(VLOOKUP($C15,Список!$C$9:$F$75,COLUMN(C7),0)=0,"",VLOOKUP($C15,Список!$C$9:$F$75,COLUMN(C7),0)))</f>
        <v/>
      </c>
      <c r="F15" s="17" t="str">
        <f>IF($C15="","",IF(VLOOKUP($C15,Список!$C$9:$F$75,COLUMN(D7),0)=0,"",VLOOKUP($C15,Список!$C$9:$F$75,COLUMN(D7),0)))</f>
        <v/>
      </c>
      <c r="G15" s="5"/>
      <c r="H15" s="6" t="str">
        <f t="shared" si="0"/>
        <v/>
      </c>
    </row>
    <row r="16" spans="2:8" ht="12.75" customHeight="1" x14ac:dyDescent="0.2">
      <c r="B16" s="5">
        <v>8</v>
      </c>
      <c r="C16" s="16" t="str">
        <f t="array" ref="C16">IFERROR(INDEX(Список!$C$9:$C$75,SMALL(IF(ISNUMBER(Список!$F$9:$F$75),ROW($F$9:$F$75)-8),ROW(A8))),"")</f>
        <v/>
      </c>
      <c r="D16" s="17" t="str">
        <f>IF($C16="","",IF(VLOOKUP($C16,Список!$C$9:$F$75,COLUMN(B8),0)=0,"",VLOOKUP($C16,Список!$C$9:$F$75,COLUMN(B8),0)))</f>
        <v/>
      </c>
      <c r="E16" s="17" t="str">
        <f>IF($C16="","",IF(VLOOKUP($C16,Список!$C$9:$F$75,COLUMN(C8),0)=0,"",VLOOKUP($C16,Список!$C$9:$F$75,COLUMN(C8),0)))</f>
        <v/>
      </c>
      <c r="F16" s="17" t="str">
        <f>IF($C16="","",IF(VLOOKUP($C16,Список!$C$9:$F$75,COLUMN(D8),0)=0,"",VLOOKUP($C16,Список!$C$9:$F$75,COLUMN(D8),0)))</f>
        <v/>
      </c>
      <c r="G16" s="5"/>
      <c r="H16" s="6" t="str">
        <f t="shared" si="0"/>
        <v/>
      </c>
    </row>
    <row r="17" spans="2:8" ht="12.75" customHeight="1" x14ac:dyDescent="0.2">
      <c r="B17" s="5">
        <v>9</v>
      </c>
      <c r="C17" s="16" t="str">
        <f t="array" ref="C17">IFERROR(INDEX(Список!$C$9:$C$75,SMALL(IF(ISNUMBER(Список!$F$9:$F$75),ROW($F$9:$F$75)-8),ROW(A9))),"")</f>
        <v/>
      </c>
      <c r="D17" s="17" t="str">
        <f>IF($C17="","",IF(VLOOKUP($C17,Список!$C$9:$F$75,COLUMN(B9),0)=0,"",VLOOKUP($C17,Список!$C$9:$F$75,COLUMN(B9),0)))</f>
        <v/>
      </c>
      <c r="E17" s="17" t="str">
        <f>IF($C17="","",IF(VLOOKUP($C17,Список!$C$9:$F$75,COLUMN(C9),0)=0,"",VLOOKUP($C17,Список!$C$9:$F$75,COLUMN(C9),0)))</f>
        <v/>
      </c>
      <c r="F17" s="17" t="str">
        <f>IF($C17="","",IF(VLOOKUP($C17,Список!$C$9:$F$75,COLUMN(D9),0)=0,"",VLOOKUP($C17,Список!$C$9:$F$75,COLUMN(D9),0)))</f>
        <v/>
      </c>
      <c r="G17" s="5"/>
      <c r="H17" s="6" t="str">
        <f t="shared" si="0"/>
        <v/>
      </c>
    </row>
    <row r="18" spans="2:8" ht="12.75" customHeight="1" x14ac:dyDescent="0.2">
      <c r="B18" s="5">
        <v>10</v>
      </c>
      <c r="C18" s="16" t="str">
        <f t="array" ref="C18">IFERROR(INDEX(Список!$C$9:$C$75,SMALL(IF(ISNUMBER(Список!$F$9:$F$75),ROW($F$9:$F$75)-8),ROW(A10))),"")</f>
        <v/>
      </c>
      <c r="D18" s="17" t="str">
        <f>IF($C18="","",IF(VLOOKUP($C18,Список!$C$9:$F$75,COLUMN(B10),0)=0,"",VLOOKUP($C18,Список!$C$9:$F$75,COLUMN(B10),0)))</f>
        <v/>
      </c>
      <c r="E18" s="17" t="str">
        <f>IF($C18="","",IF(VLOOKUP($C18,Список!$C$9:$F$75,COLUMN(C10),0)=0,"",VLOOKUP($C18,Список!$C$9:$F$75,COLUMN(C10),0)))</f>
        <v/>
      </c>
      <c r="F18" s="17" t="str">
        <f>IF($C18="","",IF(VLOOKUP($C18,Список!$C$9:$F$75,COLUMN(D10),0)=0,"",VLOOKUP($C18,Список!$C$9:$F$75,COLUMN(D10),0)))</f>
        <v/>
      </c>
      <c r="G18" s="5"/>
      <c r="H18" s="6" t="str">
        <f t="shared" si="0"/>
        <v/>
      </c>
    </row>
    <row r="19" spans="2:8" ht="12.75" customHeight="1" x14ac:dyDescent="0.2">
      <c r="B19" s="5">
        <v>11</v>
      </c>
      <c r="C19" s="16" t="str">
        <f t="array" ref="C19">IFERROR(INDEX(Список!$C$9:$C$75,SMALL(IF(ISNUMBER(Список!$F$9:$F$75),ROW($F$9:$F$75)-8),ROW(A11))),"")</f>
        <v/>
      </c>
      <c r="D19" s="17" t="str">
        <f>IF($C19="","",IF(VLOOKUP($C19,Список!$C$9:$F$75,COLUMN(B11),0)=0,"",VLOOKUP($C19,Список!$C$9:$F$75,COLUMN(B11),0)))</f>
        <v/>
      </c>
      <c r="E19" s="17" t="str">
        <f>IF($C19="","",IF(VLOOKUP($C19,Список!$C$9:$F$75,COLUMN(C11),0)=0,"",VLOOKUP($C19,Список!$C$9:$F$75,COLUMN(C11),0)))</f>
        <v/>
      </c>
      <c r="F19" s="17" t="str">
        <f>IF($C19="","",IF(VLOOKUP($C19,Список!$C$9:$F$75,COLUMN(D11),0)=0,"",VLOOKUP($C19,Список!$C$9:$F$75,COLUMN(D11),0)))</f>
        <v/>
      </c>
      <c r="G19" s="5"/>
      <c r="H19" s="6" t="str">
        <f t="shared" si="0"/>
        <v/>
      </c>
    </row>
    <row r="20" spans="2:8" ht="12.75" customHeight="1" x14ac:dyDescent="0.2">
      <c r="B20" s="5">
        <v>12</v>
      </c>
      <c r="C20" s="16" t="str">
        <f t="array" ref="C20">IFERROR(INDEX(Список!$C$9:$C$75,SMALL(IF(ISNUMBER(Список!$F$9:$F$75),ROW($F$9:$F$75)-8),ROW(A12))),"")</f>
        <v/>
      </c>
      <c r="D20" s="17" t="str">
        <f>IF($C20="","",IF(VLOOKUP($C20,Список!$C$9:$F$75,COLUMN(B12),0)=0,"",VLOOKUP($C20,Список!$C$9:$F$75,COLUMN(B12),0)))</f>
        <v/>
      </c>
      <c r="E20" s="17" t="str">
        <f>IF($C20="","",IF(VLOOKUP($C20,Список!$C$9:$F$75,COLUMN(C12),0)=0,"",VLOOKUP($C20,Список!$C$9:$F$75,COLUMN(C12),0)))</f>
        <v/>
      </c>
      <c r="F20" s="17" t="str">
        <f>IF($C20="","",IF(VLOOKUP($C20,Список!$C$9:$F$75,COLUMN(D12),0)=0,"",VLOOKUP($C20,Список!$C$9:$F$75,COLUMN(D12),0)))</f>
        <v/>
      </c>
      <c r="G20" s="5"/>
      <c r="H20" s="6" t="str">
        <f t="shared" si="0"/>
        <v/>
      </c>
    </row>
    <row r="21" spans="2:8" ht="12.75" customHeight="1" x14ac:dyDescent="0.2">
      <c r="B21" s="5">
        <v>13</v>
      </c>
      <c r="C21" s="16" t="str">
        <f t="array" ref="C21">IFERROR(INDEX(Список!$C$9:$C$75,SMALL(IF(ISNUMBER(Список!$F$9:$F$75),ROW($F$9:$F$75)-8),ROW(A13))),"")</f>
        <v/>
      </c>
      <c r="D21" s="17" t="str">
        <f>IF($C21="","",IF(VLOOKUP($C21,Список!$C$9:$F$75,COLUMN(B13),0)=0,"",VLOOKUP($C21,Список!$C$9:$F$75,COLUMN(B13),0)))</f>
        <v/>
      </c>
      <c r="E21" s="17" t="str">
        <f>IF($C21="","",IF(VLOOKUP($C21,Список!$C$9:$F$75,COLUMN(C13),0)=0,"",VLOOKUP($C21,Список!$C$9:$F$75,COLUMN(C13),0)))</f>
        <v/>
      </c>
      <c r="F21" s="17" t="str">
        <f>IF($C21="","",IF(VLOOKUP($C21,Список!$C$9:$F$75,COLUMN(D13),0)=0,"",VLOOKUP($C21,Список!$C$9:$F$75,COLUMN(D13),0)))</f>
        <v/>
      </c>
      <c r="G21" s="5"/>
      <c r="H21" s="6" t="str">
        <f t="shared" si="0"/>
        <v/>
      </c>
    </row>
    <row r="22" spans="2:8" ht="12.75" customHeight="1" x14ac:dyDescent="0.2">
      <c r="B22" s="5">
        <v>14</v>
      </c>
      <c r="C22" s="16" t="str">
        <f t="array" ref="C22">IFERROR(INDEX(Список!$C$9:$C$75,SMALL(IF(ISNUMBER(Список!$F$9:$F$75),ROW($F$9:$F$75)-8),ROW(A14))),"")</f>
        <v/>
      </c>
      <c r="D22" s="17" t="str">
        <f>IF($C22="","",IF(VLOOKUP($C22,Список!$C$9:$F$75,COLUMN(B14),0)=0,"",VLOOKUP($C22,Список!$C$9:$F$75,COLUMN(B14),0)))</f>
        <v/>
      </c>
      <c r="E22" s="17" t="str">
        <f>IF($C22="","",IF(VLOOKUP($C22,Список!$C$9:$F$75,COLUMN(C14),0)=0,"",VLOOKUP($C22,Список!$C$9:$F$75,COLUMN(C14),0)))</f>
        <v/>
      </c>
      <c r="F22" s="17" t="str">
        <f>IF($C22="","",IF(VLOOKUP($C22,Список!$C$9:$F$75,COLUMN(D14),0)=0,"",VLOOKUP($C22,Список!$C$9:$F$75,COLUMN(D14),0)))</f>
        <v/>
      </c>
      <c r="G22" s="5"/>
      <c r="H22" s="6" t="str">
        <f t="shared" si="0"/>
        <v/>
      </c>
    </row>
    <row r="23" spans="2:8" ht="12.75" customHeight="1" x14ac:dyDescent="0.2">
      <c r="B23" s="5">
        <v>15</v>
      </c>
      <c r="C23" s="16" t="str">
        <f t="array" ref="C23">IFERROR(INDEX(Список!$C$9:$C$75,SMALL(IF(ISNUMBER(Список!$F$9:$F$75),ROW($F$9:$F$75)-8),ROW(A15))),"")</f>
        <v/>
      </c>
      <c r="D23" s="17" t="str">
        <f>IF($C23="","",IF(VLOOKUP($C23,Список!$C$9:$F$75,COLUMN(B15),0)=0,"",VLOOKUP($C23,Список!$C$9:$F$75,COLUMN(B15),0)))</f>
        <v/>
      </c>
      <c r="E23" s="17" t="str">
        <f>IF($C23="","",IF(VLOOKUP($C23,Список!$C$9:$F$75,COLUMN(C15),0)=0,"",VLOOKUP($C23,Список!$C$9:$F$75,COLUMN(C15),0)))</f>
        <v/>
      </c>
      <c r="F23" s="17" t="str">
        <f>IF($C23="","",IF(VLOOKUP($C23,Список!$C$9:$F$75,COLUMN(D15),0)=0,"",VLOOKUP($C23,Список!$C$9:$F$75,COLUMN(D15),0)))</f>
        <v/>
      </c>
      <c r="G23" s="5"/>
      <c r="H23" s="6" t="str">
        <f t="shared" si="0"/>
        <v/>
      </c>
    </row>
    <row r="24" spans="2:8" ht="12.75" customHeight="1" x14ac:dyDescent="0.2">
      <c r="B24" s="5">
        <v>16</v>
      </c>
      <c r="C24" s="16" t="str">
        <f t="array" ref="C24">IFERROR(INDEX(Список!$C$9:$C$75,SMALL(IF(ISNUMBER(Список!$F$9:$F$75),ROW($F$9:$F$75)-8),ROW(A16))),"")</f>
        <v/>
      </c>
      <c r="D24" s="17" t="str">
        <f>IF($C24="","",IF(VLOOKUP($C24,Список!$C$9:$F$75,COLUMN(B16),0)=0,"",VLOOKUP($C24,Список!$C$9:$F$75,COLUMN(B16),0)))</f>
        <v/>
      </c>
      <c r="E24" s="17" t="str">
        <f>IF($C24="","",IF(VLOOKUP($C24,Список!$C$9:$F$75,COLUMN(C16),0)=0,"",VLOOKUP($C24,Список!$C$9:$F$75,COLUMN(C16),0)))</f>
        <v/>
      </c>
      <c r="F24" s="17" t="str">
        <f>IF($C24="","",IF(VLOOKUP($C24,Список!$C$9:$F$75,COLUMN(D16),0)=0,"",VLOOKUP($C24,Список!$C$9:$F$75,COLUMN(D16),0)))</f>
        <v/>
      </c>
      <c r="G24" s="5"/>
      <c r="H24" s="6" t="str">
        <f t="shared" si="0"/>
        <v/>
      </c>
    </row>
    <row r="25" spans="2:8" ht="12.75" customHeight="1" x14ac:dyDescent="0.2">
      <c r="B25" s="5">
        <v>17</v>
      </c>
      <c r="C25" s="16" t="str">
        <f t="array" ref="C25">IFERROR(INDEX(Список!$C$9:$C$75,SMALL(IF(ISNUMBER(Список!$F$9:$F$75),ROW($F$9:$F$75)-8),ROW(A17))),"")</f>
        <v/>
      </c>
      <c r="D25" s="17" t="str">
        <f>IF($C25="","",IF(VLOOKUP($C25,Список!$C$9:$F$75,COLUMN(B17),0)=0,"",VLOOKUP($C25,Список!$C$9:$F$75,COLUMN(B17),0)))</f>
        <v/>
      </c>
      <c r="E25" s="17" t="str">
        <f>IF($C25="","",IF(VLOOKUP($C25,Список!$C$9:$F$75,COLUMN(C17),0)=0,"",VLOOKUP($C25,Список!$C$9:$F$75,COLUMN(C17),0)))</f>
        <v/>
      </c>
      <c r="F25" s="17" t="str">
        <f>IF($C25="","",IF(VLOOKUP($C25,Список!$C$9:$F$75,COLUMN(D17),0)=0,"",VLOOKUP($C25,Список!$C$9:$F$75,COLUMN(D17),0)))</f>
        <v/>
      </c>
      <c r="G25" s="5"/>
      <c r="H25" s="6" t="str">
        <f t="shared" si="0"/>
        <v/>
      </c>
    </row>
    <row r="26" spans="2:8" ht="12.75" customHeight="1" x14ac:dyDescent="0.2">
      <c r="B26" s="5">
        <v>18</v>
      </c>
      <c r="C26" s="16" t="str">
        <f t="array" ref="C26">IFERROR(INDEX(Список!$C$9:$C$75,SMALL(IF(ISNUMBER(Список!$F$9:$F$75),ROW($F$9:$F$75)-8),ROW(A18))),"")</f>
        <v/>
      </c>
      <c r="D26" s="17" t="str">
        <f>IF($C26="","",IF(VLOOKUP($C26,Список!$C$9:$F$75,COLUMN(B18),0)=0,"",VLOOKUP($C26,Список!$C$9:$F$75,COLUMN(B18),0)))</f>
        <v/>
      </c>
      <c r="E26" s="17" t="str">
        <f>IF($C26="","",IF(VLOOKUP($C26,Список!$C$9:$F$75,COLUMN(C18),0)=0,"",VLOOKUP($C26,Список!$C$9:$F$75,COLUMN(C18),0)))</f>
        <v/>
      </c>
      <c r="F26" s="17" t="str">
        <f>IF($C26="","",IF(VLOOKUP($C26,Список!$C$9:$F$75,COLUMN(D18),0)=0,"",VLOOKUP($C26,Список!$C$9:$F$75,COLUMN(D18),0)))</f>
        <v/>
      </c>
      <c r="G26" s="5"/>
      <c r="H26" s="6" t="str">
        <f t="shared" si="0"/>
        <v/>
      </c>
    </row>
    <row r="27" spans="2:8" ht="12.75" customHeight="1" x14ac:dyDescent="0.2">
      <c r="B27" s="5">
        <v>19</v>
      </c>
      <c r="C27" s="16" t="str">
        <f t="array" ref="C27">IFERROR(INDEX(Список!$C$9:$C$75,SMALL(IF(ISNUMBER(Список!$F$9:$F$75),ROW($F$9:$F$75)-8),ROW(A19))),"")</f>
        <v/>
      </c>
      <c r="D27" s="17" t="str">
        <f>IF($C27="","",IF(VLOOKUP($C27,Список!$C$9:$F$75,COLUMN(B19),0)=0,"",VLOOKUP($C27,Список!$C$9:$F$75,COLUMN(B19),0)))</f>
        <v/>
      </c>
      <c r="E27" s="17" t="str">
        <f>IF($C27="","",IF(VLOOKUP($C27,Список!$C$9:$F$75,COLUMN(C19),0)=0,"",VLOOKUP($C27,Список!$C$9:$F$75,COLUMN(C19),0)))</f>
        <v/>
      </c>
      <c r="F27" s="17" t="str">
        <f>IF($C27="","",IF(VLOOKUP($C27,Список!$C$9:$F$75,COLUMN(D19),0)=0,"",VLOOKUP($C27,Список!$C$9:$F$75,COLUMN(D19),0)))</f>
        <v/>
      </c>
      <c r="G27" s="5"/>
      <c r="H27" s="6" t="str">
        <f t="shared" si="0"/>
        <v/>
      </c>
    </row>
    <row r="28" spans="2:8" ht="12.75" customHeight="1" x14ac:dyDescent="0.2">
      <c r="B28" s="5">
        <v>20</v>
      </c>
      <c r="C28" s="16" t="str">
        <f t="array" ref="C28">IFERROR(INDEX(Список!$C$9:$C$75,SMALL(IF(ISNUMBER(Список!$F$9:$F$75),ROW($F$9:$F$75)-8),ROW(A20))),"")</f>
        <v/>
      </c>
      <c r="D28" s="17" t="str">
        <f>IF($C28="","",IF(VLOOKUP($C28,Список!$C$9:$F$75,COLUMN(B20),0)=0,"",VLOOKUP($C28,Список!$C$9:$F$75,COLUMN(B20),0)))</f>
        <v/>
      </c>
      <c r="E28" s="17" t="str">
        <f>IF($C28="","",IF(VLOOKUP($C28,Список!$C$9:$F$75,COLUMN(C20),0)=0,"",VLOOKUP($C28,Список!$C$9:$F$75,COLUMN(C20),0)))</f>
        <v/>
      </c>
      <c r="F28" s="17" t="str">
        <f>IF($C28="","",IF(VLOOKUP($C28,Список!$C$9:$F$75,COLUMN(D20),0)=0,"",VLOOKUP($C28,Список!$C$9:$F$75,COLUMN(D20),0)))</f>
        <v/>
      </c>
      <c r="G28" s="5"/>
      <c r="H28" s="6" t="str">
        <f t="shared" si="0"/>
        <v/>
      </c>
    </row>
    <row r="29" spans="2:8" ht="12.75" customHeight="1" x14ac:dyDescent="0.2">
      <c r="B29" s="5">
        <v>21</v>
      </c>
      <c r="C29" s="16" t="str">
        <f t="array" ref="C29">IFERROR(INDEX(Список!$C$9:$C$75,SMALL(IF(ISNUMBER(Список!$F$9:$F$75),ROW($F$9:$F$75)-8),ROW(A21))),"")</f>
        <v/>
      </c>
      <c r="D29" s="17" t="str">
        <f>IF($C29="","",IF(VLOOKUP($C29,Список!$C$9:$F$75,COLUMN(B21),0)=0,"",VLOOKUP($C29,Список!$C$9:$F$75,COLUMN(B21),0)))</f>
        <v/>
      </c>
      <c r="E29" s="17" t="str">
        <f>IF($C29="","",IF(VLOOKUP($C29,Список!$C$9:$F$75,COLUMN(C21),0)=0,"",VLOOKUP($C29,Список!$C$9:$F$75,COLUMN(C21),0)))</f>
        <v/>
      </c>
      <c r="F29" s="17" t="str">
        <f>IF($C29="","",IF(VLOOKUP($C29,Список!$C$9:$F$75,COLUMN(D21),0)=0,"",VLOOKUP($C29,Список!$C$9:$F$75,COLUMN(D21),0)))</f>
        <v/>
      </c>
      <c r="G29" s="7"/>
      <c r="H29" s="6" t="str">
        <f t="shared" si="0"/>
        <v/>
      </c>
    </row>
    <row r="30" spans="2:8" ht="12.75" customHeight="1" x14ac:dyDescent="0.2">
      <c r="B30" s="5">
        <v>22</v>
      </c>
      <c r="C30" s="16" t="str">
        <f t="array" ref="C30">IFERROR(INDEX(Список!$C$9:$C$75,SMALL(IF(ISNUMBER(Список!$F$9:$F$75),ROW($F$9:$F$75)-8),ROW(A22))),"")</f>
        <v/>
      </c>
      <c r="D30" s="17" t="str">
        <f>IF($C30="","",IF(VLOOKUP($C30,Список!$C$9:$F$75,COLUMN(B22),0)=0,"",VLOOKUP($C30,Список!$C$9:$F$75,COLUMN(B22),0)))</f>
        <v/>
      </c>
      <c r="E30" s="17" t="str">
        <f>IF($C30="","",IF(VLOOKUP($C30,Список!$C$9:$F$75,COLUMN(C22),0)=0,"",VLOOKUP($C30,Список!$C$9:$F$75,COLUMN(C22),0)))</f>
        <v/>
      </c>
      <c r="F30" s="17" t="str">
        <f>IF($C30="","",IF(VLOOKUP($C30,Список!$C$9:$F$75,COLUMN(D22),0)=0,"",VLOOKUP($C30,Список!$C$9:$F$75,COLUMN(D22),0)))</f>
        <v/>
      </c>
      <c r="G30" s="5"/>
      <c r="H30" s="6" t="str">
        <f t="shared" si="0"/>
        <v/>
      </c>
    </row>
    <row r="31" spans="2:8" ht="12.75" customHeight="1" x14ac:dyDescent="0.2">
      <c r="B31" s="5">
        <v>23</v>
      </c>
      <c r="C31" s="16" t="str">
        <f t="array" ref="C31">IFERROR(INDEX(Список!$C$9:$C$75,SMALL(IF(ISNUMBER(Список!$F$9:$F$75),ROW($F$9:$F$75)-8),ROW(A23))),"")</f>
        <v/>
      </c>
      <c r="D31" s="17" t="str">
        <f>IF($C31="","",IF(VLOOKUP($C31,Список!$C$9:$F$75,COLUMN(B23),0)=0,"",VLOOKUP($C31,Список!$C$9:$F$75,COLUMN(B23),0)))</f>
        <v/>
      </c>
      <c r="E31" s="17" t="str">
        <f>IF($C31="","",IF(VLOOKUP($C31,Список!$C$9:$F$75,COLUMN(C23),0)=0,"",VLOOKUP($C31,Список!$C$9:$F$75,COLUMN(C23),0)))</f>
        <v/>
      </c>
      <c r="F31" s="17" t="str">
        <f>IF($C31="","",IF(VLOOKUP($C31,Список!$C$9:$F$75,COLUMN(D23),0)=0,"",VLOOKUP($C31,Список!$C$9:$F$75,COLUMN(D23),0)))</f>
        <v/>
      </c>
      <c r="G31" s="7"/>
      <c r="H31" s="6" t="str">
        <f t="shared" si="0"/>
        <v/>
      </c>
    </row>
    <row r="32" spans="2:8" ht="12.75" customHeight="1" x14ac:dyDescent="0.2">
      <c r="B32" s="5">
        <v>24</v>
      </c>
      <c r="C32" s="16" t="str">
        <f t="array" ref="C32">IFERROR(INDEX(Список!$C$9:$C$75,SMALL(IF(ISNUMBER(Список!$F$9:$F$75),ROW($F$9:$F$75)-8),ROW(A24))),"")</f>
        <v/>
      </c>
      <c r="D32" s="17" t="str">
        <f>IF($C32="","",IF(VLOOKUP($C32,Список!$C$9:$F$75,COLUMN(B24),0)=0,"",VLOOKUP($C32,Список!$C$9:$F$75,COLUMN(B24),0)))</f>
        <v/>
      </c>
      <c r="E32" s="17" t="str">
        <f>IF($C32="","",IF(VLOOKUP($C32,Список!$C$9:$F$75,COLUMN(C24),0)=0,"",VLOOKUP($C32,Список!$C$9:$F$75,COLUMN(C24),0)))</f>
        <v/>
      </c>
      <c r="F32" s="17" t="str">
        <f>IF($C32="","",IF(VLOOKUP($C32,Список!$C$9:$F$75,COLUMN(D24),0)=0,"",VLOOKUP($C32,Список!$C$9:$F$75,COLUMN(D24),0)))</f>
        <v/>
      </c>
      <c r="G32" s="7"/>
      <c r="H32" s="6" t="str">
        <f t="shared" si="0"/>
        <v/>
      </c>
    </row>
    <row r="33" spans="2:9" ht="12.75" customHeight="1" x14ac:dyDescent="0.2">
      <c r="B33" s="5">
        <v>25</v>
      </c>
      <c r="C33" s="16" t="str">
        <f t="array" ref="C33">IFERROR(INDEX(Список!$C$9:$C$75,SMALL(IF(ISNUMBER(Список!$F$9:$F$75),ROW($F$9:$F$75)-8),ROW(A25))),"")</f>
        <v/>
      </c>
      <c r="D33" s="17" t="str">
        <f>IF($C33="","",IF(VLOOKUP($C33,Список!$C$9:$F$75,COLUMN(B25),0)=0,"",VLOOKUP($C33,Список!$C$9:$F$75,COLUMN(B25),0)))</f>
        <v/>
      </c>
      <c r="E33" s="17" t="str">
        <f>IF($C33="","",IF(VLOOKUP($C33,Список!$C$9:$F$75,COLUMN(C25),0)=0,"",VLOOKUP($C33,Список!$C$9:$F$75,COLUMN(C25),0)))</f>
        <v/>
      </c>
      <c r="F33" s="17" t="str">
        <f>IF($C33="","",IF(VLOOKUP($C33,Список!$C$9:$F$75,COLUMN(D25),0)=0,"",VLOOKUP($C33,Список!$C$9:$F$75,COLUMN(D25),0)))</f>
        <v/>
      </c>
      <c r="G33" s="7"/>
      <c r="H33" s="6" t="str">
        <f t="shared" si="0"/>
        <v/>
      </c>
    </row>
    <row r="34" spans="2:9" ht="12.75" customHeight="1" x14ac:dyDescent="0.2">
      <c r="B34" s="5">
        <v>26</v>
      </c>
      <c r="C34" s="16" t="str">
        <f t="array" ref="C34">IFERROR(INDEX(Список!$C$9:$C$75,SMALL(IF(ISNUMBER(Список!$F$9:$F$75),ROW($F$9:$F$75)-8),ROW(A26))),"")</f>
        <v/>
      </c>
      <c r="D34" s="17" t="str">
        <f>IF($C34="","",IF(VLOOKUP($C34,Список!$C$9:$F$75,COLUMN(B26),0)=0,"",VLOOKUP($C34,Список!$C$9:$F$75,COLUMN(B26),0)))</f>
        <v/>
      </c>
      <c r="E34" s="17" t="str">
        <f>IF($C34="","",IF(VLOOKUP($C34,Список!$C$9:$F$75,COLUMN(C26),0)=0,"",VLOOKUP($C34,Список!$C$9:$F$75,COLUMN(C26),0)))</f>
        <v/>
      </c>
      <c r="F34" s="17" t="str">
        <f>IF($C34="","",IF(VLOOKUP($C34,Список!$C$9:$F$75,COLUMN(D26),0)=0,"",VLOOKUP($C34,Список!$C$9:$F$75,COLUMN(D26),0)))</f>
        <v/>
      </c>
      <c r="G34" s="7"/>
      <c r="H34" s="6" t="str">
        <f t="shared" si="0"/>
        <v/>
      </c>
    </row>
    <row r="35" spans="2:9" ht="12.75" customHeight="1" x14ac:dyDescent="0.2">
      <c r="B35" s="5">
        <v>27</v>
      </c>
      <c r="C35" s="16" t="str">
        <f t="array" ref="C35">IFERROR(INDEX(Список!$C$9:$C$75,SMALL(IF(ISNUMBER(Список!$F$9:$F$75),ROW($F$9:$F$75)-8),ROW(A27))),"")</f>
        <v/>
      </c>
      <c r="D35" s="17" t="str">
        <f>IF($C35="","",IF(VLOOKUP($C35,Список!$C$9:$F$75,COLUMN(B27),0)=0,"",VLOOKUP($C35,Список!$C$9:$F$75,COLUMN(B27),0)))</f>
        <v/>
      </c>
      <c r="E35" s="17" t="str">
        <f>IF($C35="","",IF(VLOOKUP($C35,Список!$C$9:$F$75,COLUMN(C27),0)=0,"",VLOOKUP($C35,Список!$C$9:$F$75,COLUMN(C27),0)))</f>
        <v/>
      </c>
      <c r="F35" s="17" t="str">
        <f>IF($C35="","",IF(VLOOKUP($C35,Список!$C$9:$F$75,COLUMN(D27),0)=0,"",VLOOKUP($C35,Список!$C$9:$F$75,COLUMN(D27),0)))</f>
        <v/>
      </c>
      <c r="G35" s="7"/>
      <c r="H35" s="6" t="str">
        <f t="shared" si="0"/>
        <v/>
      </c>
    </row>
    <row r="36" spans="2:9" ht="12.75" customHeight="1" x14ac:dyDescent="0.2">
      <c r="B36" s="5">
        <v>27</v>
      </c>
      <c r="C36" s="16" t="str">
        <f t="array" ref="C36">IFERROR(INDEX(Список!$C$9:$C$75,SMALL(IF(ISNUMBER(Список!$F$9:$F$75),ROW($F$9:$F$75)-8),ROW(A28))),"")</f>
        <v/>
      </c>
      <c r="D36" s="17" t="str">
        <f>IF($C36="","",IF(VLOOKUP($C36,Список!$C$9:$F$75,COLUMN(B28),0)=0,"",VLOOKUP($C36,Список!$C$9:$F$75,COLUMN(B28),0)))</f>
        <v/>
      </c>
      <c r="E36" s="17" t="str">
        <f>IF($C36="","",IF(VLOOKUP($C36,Список!$C$9:$F$75,COLUMN(C28),0)=0,"",VLOOKUP($C36,Список!$C$9:$F$75,COLUMN(C28),0)))</f>
        <v/>
      </c>
      <c r="F36" s="17" t="str">
        <f>IF($C36="","",IF(VLOOKUP($C36,Список!$C$9:$F$75,COLUMN(D28),0)=0,"",VLOOKUP($C36,Список!$C$9:$F$75,COLUMN(D28),0)))</f>
        <v/>
      </c>
      <c r="G36" s="7"/>
      <c r="H36" s="6" t="str">
        <f t="shared" si="0"/>
        <v/>
      </c>
    </row>
    <row r="37" spans="2:9" ht="12.75" customHeight="1" x14ac:dyDescent="0.2">
      <c r="B37" s="5">
        <v>27</v>
      </c>
      <c r="C37" s="16" t="str">
        <f t="array" ref="C37">IFERROR(INDEX(Список!$C$9:$C$75,SMALL(IF(ISNUMBER(Список!$F$9:$F$75),ROW($F$9:$F$75)-8),ROW(A29))),"")</f>
        <v/>
      </c>
      <c r="D37" s="17" t="str">
        <f>IF($C37="","",IF(VLOOKUP($C37,Список!$C$9:$F$75,COLUMN(B29),0)=0,"",VLOOKUP($C37,Список!$C$9:$F$75,COLUMN(B29),0)))</f>
        <v/>
      </c>
      <c r="E37" s="17" t="str">
        <f>IF($C37="","",IF(VLOOKUP($C37,Список!$C$9:$F$75,COLUMN(C29),0)=0,"",VLOOKUP($C37,Список!$C$9:$F$75,COLUMN(C29),0)))</f>
        <v/>
      </c>
      <c r="F37" s="17" t="str">
        <f>IF($C37="","",IF(VLOOKUP($C37,Список!$C$9:$F$75,COLUMN(D29),0)=0,"",VLOOKUP($C37,Список!$C$9:$F$75,COLUMN(D29),0)))</f>
        <v/>
      </c>
      <c r="G37" s="7"/>
      <c r="H37" s="6" t="str">
        <f t="shared" si="0"/>
        <v/>
      </c>
    </row>
    <row r="38" spans="2:9" ht="12.75" customHeight="1" x14ac:dyDescent="0.2">
      <c r="B38" s="5">
        <v>27</v>
      </c>
      <c r="C38" s="16"/>
      <c r="D38" s="17" t="str">
        <f>IF($C38="","",IF(VLOOKUP($C38,Список!$C$9:$F$75,COLUMN(B30),0)=0,"",VLOOKUP($C38,Список!$C$9:$F$75,COLUMN(B30),0)))</f>
        <v/>
      </c>
      <c r="E38" s="17" t="str">
        <f>IF($C38="","",IF(VLOOKUP($C38,Список!$C$9:$F$75,COLUMN(C30),0)=0,"",VLOOKUP($C38,Список!$C$9:$F$75,COLUMN(C30),0)))</f>
        <v/>
      </c>
      <c r="F38" s="17" t="str">
        <f>IF($C38="","",IF(VLOOKUP($C38,Список!$C$9:$F$75,COLUMN(D30),0)=0,"",VLOOKUP($C38,Список!$C$9:$F$75,COLUMN(D30),0)))</f>
        <v/>
      </c>
      <c r="G38" s="7"/>
      <c r="H38" s="6" t="str">
        <f t="shared" si="0"/>
        <v/>
      </c>
    </row>
    <row r="39" spans="2:9" ht="12.75" customHeight="1" x14ac:dyDescent="0.2">
      <c r="B39" s="5">
        <v>27</v>
      </c>
      <c r="C39" s="16"/>
      <c r="D39" s="17" t="str">
        <f>IF($C39="","",IF(VLOOKUP($C39,Список!$C$9:$F$75,COLUMN(B31),0)=0,"",VLOOKUP($C39,Список!$C$9:$F$75,COLUMN(B31),0)))</f>
        <v/>
      </c>
      <c r="E39" s="17" t="str">
        <f>IF($C39="","",IF(VLOOKUP($C39,Список!$C$9:$F$75,COLUMN(C31),0)=0,"",VLOOKUP($C39,Список!$C$9:$F$75,COLUMN(C31),0)))</f>
        <v/>
      </c>
      <c r="F39" s="17" t="str">
        <f>IF($C39="","",IF(VLOOKUP($C39,Список!$C$9:$F$75,COLUMN(D31),0)=0,"",VLOOKUP($C39,Список!$C$9:$F$75,COLUMN(D31),0)))</f>
        <v/>
      </c>
      <c r="G39" s="7"/>
      <c r="H39" s="6" t="str">
        <f t="shared" si="0"/>
        <v/>
      </c>
    </row>
    <row r="40" spans="2:9" ht="12.75" customHeight="1" x14ac:dyDescent="0.2">
      <c r="B40" s="5">
        <v>27</v>
      </c>
      <c r="C40" s="16"/>
      <c r="D40" s="17" t="str">
        <f>IF($C40="","",IF(VLOOKUP($C40,Список!$C$9:$F$75,COLUMN(B32),0)=0,"",VLOOKUP($C40,Список!$C$9:$F$75,COLUMN(B32),0)))</f>
        <v/>
      </c>
      <c r="E40" s="17" t="str">
        <f>IF($C40="","",IF(VLOOKUP($C40,Список!$C$9:$F$75,COLUMN(C32),0)=0,"",VLOOKUP($C40,Список!$C$9:$F$75,COLUMN(C32),0)))</f>
        <v/>
      </c>
      <c r="F40" s="17" t="str">
        <f>IF($C40="","",IF(VLOOKUP($C40,Список!$C$9:$F$75,COLUMN(D32),0)=0,"",VLOOKUP($C40,Список!$C$9:$F$75,COLUMN(D32),0)))</f>
        <v/>
      </c>
      <c r="G40" s="7"/>
      <c r="H40" s="6" t="str">
        <f t="shared" si="0"/>
        <v/>
      </c>
    </row>
    <row r="41" spans="2:9" ht="15" x14ac:dyDescent="0.25">
      <c r="B41" s="48" t="s">
        <v>11</v>
      </c>
      <c r="C41" s="49"/>
      <c r="D41" s="49"/>
      <c r="E41" s="49"/>
      <c r="F41" s="49"/>
      <c r="G41" s="50"/>
      <c r="H41" s="8">
        <f>SUM(H9:H40)</f>
        <v>0</v>
      </c>
    </row>
    <row r="43" spans="2:9" x14ac:dyDescent="0.2">
      <c r="C43" s="1" t="s">
        <v>12</v>
      </c>
      <c r="F43" s="1" t="s">
        <v>14</v>
      </c>
      <c r="G43" s="21"/>
    </row>
    <row r="44" spans="2:9" x14ac:dyDescent="0.2">
      <c r="D44" s="15" t="s">
        <v>13</v>
      </c>
      <c r="E44" s="9"/>
      <c r="G44" s="35"/>
      <c r="H44" s="15" t="s">
        <v>13</v>
      </c>
    </row>
    <row r="46" spans="2:9" x14ac:dyDescent="0.2">
      <c r="B46" s="21"/>
      <c r="C46" s="21"/>
      <c r="D46" s="21"/>
      <c r="E46" s="21"/>
      <c r="F46" s="21"/>
      <c r="G46" s="21"/>
      <c r="H46" s="21"/>
      <c r="I46" s="21"/>
    </row>
    <row r="47" spans="2:9" x14ac:dyDescent="0.2">
      <c r="B47" s="21"/>
      <c r="C47" s="21"/>
      <c r="D47" s="35"/>
      <c r="E47" s="36"/>
      <c r="F47" s="47"/>
      <c r="G47" s="47"/>
      <c r="H47" s="47"/>
      <c r="I47" s="21"/>
    </row>
  </sheetData>
  <mergeCells count="2">
    <mergeCell ref="F47:H47"/>
    <mergeCell ref="B41:G41"/>
  </mergeCells>
  <pageMargins left="0.34" right="0.25" top="0.31" bottom="0.18" header="0.3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1B73-2AD2-4B74-A00E-3B2B84468F71}">
  <dimension ref="C1:H76"/>
  <sheetViews>
    <sheetView workbookViewId="0">
      <selection activeCell="F9" sqref="F9"/>
    </sheetView>
  </sheetViews>
  <sheetFormatPr defaultRowHeight="12.75" x14ac:dyDescent="0.2"/>
  <cols>
    <col min="1" max="1" width="2.7109375" style="1" customWidth="1"/>
    <col min="2" max="2" width="2.140625" style="1" customWidth="1"/>
    <col min="3" max="3" width="32.85546875" style="1" customWidth="1"/>
    <col min="4" max="4" width="11.28515625" style="33" customWidth="1"/>
    <col min="5" max="5" width="8.28515625" style="1" customWidth="1"/>
    <col min="6" max="6" width="10.7109375" style="1" customWidth="1"/>
    <col min="7" max="7" width="5.28515625" style="1" customWidth="1"/>
    <col min="8" max="8" width="10.710937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1" spans="3:8" x14ac:dyDescent="0.2">
      <c r="D1" s="42"/>
      <c r="E1" s="1" t="s">
        <v>78</v>
      </c>
    </row>
    <row r="3" spans="3:8" x14ac:dyDescent="0.2">
      <c r="C3" s="51" t="s">
        <v>15</v>
      </c>
      <c r="D3" s="51"/>
      <c r="F3" s="45">
        <f ca="1">TODAY()</f>
        <v>43850</v>
      </c>
      <c r="G3" s="27"/>
      <c r="H3" s="27"/>
    </row>
    <row r="5" spans="3:8" x14ac:dyDescent="0.2">
      <c r="C5" s="2" t="s">
        <v>2</v>
      </c>
      <c r="D5" s="46" t="s">
        <v>3</v>
      </c>
      <c r="E5" s="4"/>
      <c r="F5" s="4"/>
      <c r="G5" s="21"/>
      <c r="H5" s="21"/>
    </row>
    <row r="8" spans="3:8" x14ac:dyDescent="0.2">
      <c r="C8" s="40" t="s">
        <v>6</v>
      </c>
      <c r="D8" s="41"/>
      <c r="E8" s="37" t="s">
        <v>7</v>
      </c>
      <c r="F8" s="34" t="s">
        <v>8</v>
      </c>
      <c r="G8" s="29"/>
      <c r="H8" s="29"/>
    </row>
    <row r="9" spans="3:8" ht="12.75" customHeight="1" x14ac:dyDescent="0.2">
      <c r="C9" s="38" t="s">
        <v>16</v>
      </c>
      <c r="D9" s="39"/>
      <c r="E9" s="23" t="s">
        <v>70</v>
      </c>
      <c r="F9" s="43">
        <v>0.2</v>
      </c>
      <c r="G9" s="18"/>
      <c r="H9" s="19"/>
    </row>
    <row r="10" spans="3:8" ht="12.75" customHeight="1" x14ac:dyDescent="0.2">
      <c r="C10" s="26" t="s">
        <v>17</v>
      </c>
      <c r="D10" s="17"/>
      <c r="E10" s="23" t="s">
        <v>71</v>
      </c>
      <c r="F10" s="43"/>
      <c r="G10" s="18"/>
      <c r="H10" s="19"/>
    </row>
    <row r="11" spans="3:8" ht="12.75" customHeight="1" x14ac:dyDescent="0.2">
      <c r="C11" s="26" t="s">
        <v>18</v>
      </c>
      <c r="D11" s="17"/>
      <c r="E11" s="23" t="s">
        <v>70</v>
      </c>
      <c r="F11" s="43"/>
      <c r="G11" s="18"/>
      <c r="H11" s="19"/>
    </row>
    <row r="12" spans="3:8" ht="12.75" customHeight="1" x14ac:dyDescent="0.2">
      <c r="C12" s="26" t="s">
        <v>19</v>
      </c>
      <c r="D12" s="17"/>
      <c r="E12" s="23" t="s">
        <v>70</v>
      </c>
      <c r="F12" s="43">
        <v>1</v>
      </c>
      <c r="G12" s="18"/>
      <c r="H12" s="19"/>
    </row>
    <row r="13" spans="3:8" ht="12.75" customHeight="1" x14ac:dyDescent="0.2">
      <c r="C13" s="26" t="s">
        <v>20</v>
      </c>
      <c r="D13" s="17"/>
      <c r="E13" s="23" t="s">
        <v>70</v>
      </c>
      <c r="F13" s="43"/>
      <c r="G13" s="18"/>
      <c r="H13" s="19"/>
    </row>
    <row r="14" spans="3:8" ht="12.75" customHeight="1" x14ac:dyDescent="0.2">
      <c r="C14" s="26" t="s">
        <v>21</v>
      </c>
      <c r="D14" s="44" t="s">
        <v>76</v>
      </c>
      <c r="E14" s="23" t="s">
        <v>70</v>
      </c>
      <c r="F14" s="43"/>
      <c r="G14" s="18"/>
      <c r="H14" s="19"/>
    </row>
    <row r="15" spans="3:8" ht="12.75" customHeight="1" x14ac:dyDescent="0.2">
      <c r="C15" s="26" t="s">
        <v>22</v>
      </c>
      <c r="D15" s="17"/>
      <c r="E15" s="23" t="s">
        <v>72</v>
      </c>
      <c r="F15" s="43">
        <v>10</v>
      </c>
      <c r="G15" s="18"/>
      <c r="H15" s="19"/>
    </row>
    <row r="16" spans="3:8" ht="12.75" customHeight="1" x14ac:dyDescent="0.2">
      <c r="C16" s="26" t="s">
        <v>23</v>
      </c>
      <c r="D16" s="17"/>
      <c r="E16" s="23" t="s">
        <v>72</v>
      </c>
      <c r="F16" s="43"/>
      <c r="G16" s="18"/>
      <c r="H16" s="19"/>
    </row>
    <row r="17" spans="3:8" ht="12.75" customHeight="1" x14ac:dyDescent="0.2">
      <c r="C17" s="26" t="s">
        <v>24</v>
      </c>
      <c r="D17" s="17"/>
      <c r="E17" s="23" t="s">
        <v>73</v>
      </c>
      <c r="F17" s="43"/>
      <c r="G17" s="18"/>
      <c r="H17" s="19"/>
    </row>
    <row r="18" spans="3:8" ht="12.75" customHeight="1" x14ac:dyDescent="0.2">
      <c r="C18" s="26" t="s">
        <v>25</v>
      </c>
      <c r="D18" s="17"/>
      <c r="E18" s="23" t="s">
        <v>70</v>
      </c>
      <c r="F18" s="43"/>
      <c r="G18" s="18"/>
      <c r="H18" s="19"/>
    </row>
    <row r="19" spans="3:8" ht="12.75" customHeight="1" x14ac:dyDescent="0.2">
      <c r="C19" s="26" t="s">
        <v>26</v>
      </c>
      <c r="D19" s="17"/>
      <c r="E19" s="23" t="s">
        <v>70</v>
      </c>
      <c r="F19" s="43">
        <v>0.4</v>
      </c>
      <c r="G19" s="18"/>
      <c r="H19" s="19"/>
    </row>
    <row r="20" spans="3:8" ht="12.75" customHeight="1" x14ac:dyDescent="0.25">
      <c r="C20" s="26" t="s">
        <v>27</v>
      </c>
      <c r="D20" s="17"/>
      <c r="E20" s="23" t="s">
        <v>70</v>
      </c>
      <c r="F20" s="43"/>
      <c r="G20" s="18"/>
      <c r="H20" s="20"/>
    </row>
    <row r="21" spans="3:8" ht="12.75" customHeight="1" x14ac:dyDescent="0.25">
      <c r="C21" s="26" t="s">
        <v>28</v>
      </c>
      <c r="D21" s="17"/>
      <c r="E21" s="23" t="s">
        <v>70</v>
      </c>
      <c r="F21" s="43"/>
      <c r="G21" s="18"/>
      <c r="H21" s="20"/>
    </row>
    <row r="22" spans="3:8" ht="12.75" customHeight="1" x14ac:dyDescent="0.25">
      <c r="C22" s="26" t="s">
        <v>29</v>
      </c>
      <c r="D22" s="44" t="s">
        <v>77</v>
      </c>
      <c r="E22" s="23" t="s">
        <v>70</v>
      </c>
      <c r="F22" s="43"/>
      <c r="G22" s="18"/>
      <c r="H22" s="20"/>
    </row>
    <row r="23" spans="3:8" ht="12.75" customHeight="1" x14ac:dyDescent="0.2">
      <c r="C23" s="26" t="s">
        <v>30</v>
      </c>
      <c r="D23" s="17"/>
      <c r="E23" s="23" t="s">
        <v>70</v>
      </c>
      <c r="F23" s="43">
        <v>0.05</v>
      </c>
      <c r="G23" s="18"/>
      <c r="H23" s="19"/>
    </row>
    <row r="24" spans="3:8" ht="12.75" customHeight="1" x14ac:dyDescent="0.2">
      <c r="C24" s="26" t="s">
        <v>31</v>
      </c>
      <c r="D24" s="17"/>
      <c r="E24" s="23" t="s">
        <v>70</v>
      </c>
      <c r="F24" s="43"/>
      <c r="G24" s="18"/>
      <c r="H24" s="19"/>
    </row>
    <row r="25" spans="3:8" ht="12.75" customHeight="1" x14ac:dyDescent="0.25">
      <c r="C25" s="25" t="s">
        <v>32</v>
      </c>
      <c r="D25" s="12"/>
      <c r="E25" s="24" t="s">
        <v>70</v>
      </c>
      <c r="F25" s="43"/>
      <c r="G25" s="21"/>
      <c r="H25" s="22"/>
    </row>
    <row r="26" spans="3:8" ht="12.75" customHeight="1" x14ac:dyDescent="0.2">
      <c r="C26" s="26" t="s">
        <v>33</v>
      </c>
      <c r="D26" s="17"/>
      <c r="E26" s="23" t="s">
        <v>70</v>
      </c>
      <c r="F26" s="43"/>
      <c r="G26" s="18"/>
      <c r="H26" s="19"/>
    </row>
    <row r="27" spans="3:8" ht="12.75" customHeight="1" x14ac:dyDescent="0.25">
      <c r="C27" s="25" t="s">
        <v>34</v>
      </c>
      <c r="D27" s="12"/>
      <c r="E27" s="24" t="s">
        <v>70</v>
      </c>
      <c r="F27" s="43"/>
      <c r="G27" s="21"/>
      <c r="H27" s="20"/>
    </row>
    <row r="28" spans="3:8" ht="12.75" customHeight="1" x14ac:dyDescent="0.25">
      <c r="C28" s="25" t="s">
        <v>35</v>
      </c>
      <c r="D28" s="44"/>
      <c r="E28" s="24" t="s">
        <v>70</v>
      </c>
      <c r="F28" s="43"/>
      <c r="G28" s="21"/>
      <c r="H28" s="20"/>
    </row>
    <row r="29" spans="3:8" ht="12.75" customHeight="1" x14ac:dyDescent="0.25">
      <c r="C29" s="25" t="s">
        <v>36</v>
      </c>
      <c r="D29" s="12"/>
      <c r="E29" s="24" t="s">
        <v>74</v>
      </c>
      <c r="F29" s="43"/>
      <c r="G29" s="21"/>
      <c r="H29" s="20"/>
    </row>
    <row r="30" spans="3:8" ht="12.75" customHeight="1" x14ac:dyDescent="0.25">
      <c r="C30" s="25" t="s">
        <v>37</v>
      </c>
      <c r="D30" s="12"/>
      <c r="E30" s="24" t="s">
        <v>70</v>
      </c>
      <c r="F30" s="43"/>
      <c r="G30" s="21"/>
      <c r="H30" s="20"/>
    </row>
    <row r="31" spans="3:8" ht="12.75" customHeight="1" x14ac:dyDescent="0.25">
      <c r="C31" s="25" t="s">
        <v>38</v>
      </c>
      <c r="D31" s="12"/>
      <c r="E31" s="24" t="s">
        <v>72</v>
      </c>
      <c r="F31" s="43"/>
      <c r="G31" s="21"/>
      <c r="H31" s="20"/>
    </row>
    <row r="32" spans="3:8" ht="12.75" customHeight="1" x14ac:dyDescent="0.25">
      <c r="C32" s="25" t="s">
        <v>39</v>
      </c>
      <c r="D32" s="12"/>
      <c r="E32" s="24" t="s">
        <v>72</v>
      </c>
      <c r="F32" s="43"/>
      <c r="G32" s="21"/>
      <c r="H32" s="20"/>
    </row>
    <row r="33" spans="3:8" ht="12.75" customHeight="1" x14ac:dyDescent="0.25">
      <c r="C33" s="25" t="s">
        <v>40</v>
      </c>
      <c r="D33" s="12"/>
      <c r="E33" s="24" t="s">
        <v>72</v>
      </c>
      <c r="F33" s="43"/>
      <c r="G33" s="21"/>
      <c r="H33" s="20"/>
    </row>
    <row r="34" spans="3:8" ht="12.75" customHeight="1" x14ac:dyDescent="0.25">
      <c r="C34" s="25" t="s">
        <v>41</v>
      </c>
      <c r="D34" s="12"/>
      <c r="E34" s="24" t="s">
        <v>72</v>
      </c>
      <c r="F34" s="43"/>
      <c r="G34" s="21"/>
      <c r="H34" s="20"/>
    </row>
    <row r="35" spans="3:8" ht="12.75" customHeight="1" x14ac:dyDescent="0.2">
      <c r="C35" s="25" t="s">
        <v>42</v>
      </c>
      <c r="D35" s="44"/>
      <c r="E35" s="24" t="s">
        <v>70</v>
      </c>
      <c r="F35" s="43"/>
    </row>
    <row r="36" spans="3:8" ht="12.75" customHeight="1" x14ac:dyDescent="0.2">
      <c r="C36" s="25" t="s">
        <v>43</v>
      </c>
      <c r="D36" s="12"/>
      <c r="E36" s="24" t="s">
        <v>72</v>
      </c>
      <c r="F36" s="43"/>
    </row>
    <row r="37" spans="3:8" ht="12.75" customHeight="1" x14ac:dyDescent="0.2">
      <c r="C37" s="25" t="s">
        <v>44</v>
      </c>
      <c r="D37" s="12"/>
      <c r="E37" s="24" t="s">
        <v>70</v>
      </c>
      <c r="F37" s="43"/>
    </row>
    <row r="38" spans="3:8" ht="12.75" customHeight="1" x14ac:dyDescent="0.2">
      <c r="C38" s="25" t="s">
        <v>45</v>
      </c>
      <c r="D38" s="12"/>
      <c r="E38" s="24" t="s">
        <v>70</v>
      </c>
      <c r="F38" s="43"/>
    </row>
    <row r="39" spans="3:8" ht="12.75" customHeight="1" x14ac:dyDescent="0.2">
      <c r="C39" s="25" t="s">
        <v>46</v>
      </c>
      <c r="D39" s="12"/>
      <c r="E39" s="24" t="s">
        <v>70</v>
      </c>
      <c r="F39" s="43"/>
    </row>
    <row r="40" spans="3:8" ht="12.75" customHeight="1" x14ac:dyDescent="0.2">
      <c r="C40" s="25" t="s">
        <v>47</v>
      </c>
      <c r="D40" s="12"/>
      <c r="E40" s="24" t="s">
        <v>70</v>
      </c>
      <c r="F40" s="43"/>
    </row>
    <row r="41" spans="3:8" ht="12.75" customHeight="1" x14ac:dyDescent="0.2">
      <c r="C41" s="25" t="s">
        <v>48</v>
      </c>
      <c r="D41" s="12"/>
      <c r="E41" s="24" t="s">
        <v>70</v>
      </c>
      <c r="F41" s="43"/>
    </row>
    <row r="42" spans="3:8" ht="12.75" customHeight="1" x14ac:dyDescent="0.2">
      <c r="C42" s="25" t="s">
        <v>49</v>
      </c>
      <c r="D42" s="12"/>
      <c r="E42" s="24" t="s">
        <v>70</v>
      </c>
      <c r="F42" s="43"/>
    </row>
    <row r="43" spans="3:8" ht="12.75" customHeight="1" x14ac:dyDescent="0.2">
      <c r="C43" s="26" t="s">
        <v>50</v>
      </c>
      <c r="D43" s="17"/>
      <c r="E43" s="23" t="s">
        <v>70</v>
      </c>
      <c r="F43" s="43"/>
    </row>
    <row r="44" spans="3:8" ht="12.75" customHeight="1" x14ac:dyDescent="0.2">
      <c r="C44" s="25" t="s">
        <v>51</v>
      </c>
      <c r="D44" s="12"/>
      <c r="E44" s="24" t="s">
        <v>70</v>
      </c>
      <c r="F44" s="43"/>
    </row>
    <row r="45" spans="3:8" ht="12.75" customHeight="1" x14ac:dyDescent="0.2">
      <c r="C45" s="26" t="s">
        <v>52</v>
      </c>
      <c r="D45" s="17"/>
      <c r="E45" s="23" t="s">
        <v>70</v>
      </c>
      <c r="F45" s="43"/>
    </row>
    <row r="46" spans="3:8" ht="12.75" customHeight="1" x14ac:dyDescent="0.2">
      <c r="C46" s="25" t="s">
        <v>53</v>
      </c>
      <c r="D46" s="12"/>
      <c r="E46" s="24" t="s">
        <v>72</v>
      </c>
      <c r="F46" s="43"/>
    </row>
    <row r="47" spans="3:8" ht="12.75" customHeight="1" x14ac:dyDescent="0.2">
      <c r="C47" s="25" t="s">
        <v>54</v>
      </c>
      <c r="D47" s="12"/>
      <c r="E47" s="24" t="s">
        <v>74</v>
      </c>
      <c r="F47" s="43"/>
    </row>
    <row r="48" spans="3:8" ht="12.75" customHeight="1" x14ac:dyDescent="0.2">
      <c r="C48" s="25" t="s">
        <v>55</v>
      </c>
      <c r="D48" s="12"/>
      <c r="E48" s="24" t="s">
        <v>72</v>
      </c>
      <c r="F48" s="43"/>
    </row>
    <row r="49" spans="3:6" ht="12.75" customHeight="1" x14ac:dyDescent="0.2">
      <c r="C49" s="25" t="s">
        <v>56</v>
      </c>
      <c r="D49" s="12"/>
      <c r="E49" s="24" t="s">
        <v>72</v>
      </c>
      <c r="F49" s="43"/>
    </row>
    <row r="50" spans="3:6" ht="12.75" customHeight="1" x14ac:dyDescent="0.2">
      <c r="C50" s="25" t="s">
        <v>57</v>
      </c>
      <c r="D50" s="12"/>
      <c r="E50" s="24" t="s">
        <v>72</v>
      </c>
      <c r="F50" s="43"/>
    </row>
    <row r="51" spans="3:6" ht="12.75" customHeight="1" x14ac:dyDescent="0.2">
      <c r="C51" s="25" t="s">
        <v>58</v>
      </c>
      <c r="D51" s="12"/>
      <c r="E51" s="24" t="s">
        <v>72</v>
      </c>
      <c r="F51" s="43"/>
    </row>
    <row r="52" spans="3:6" ht="12.75" customHeight="1" x14ac:dyDescent="0.2">
      <c r="C52" s="25" t="s">
        <v>59</v>
      </c>
      <c r="D52" s="12"/>
      <c r="E52" s="24" t="s">
        <v>72</v>
      </c>
      <c r="F52" s="43"/>
    </row>
    <row r="53" spans="3:6" ht="12.75" customHeight="1" x14ac:dyDescent="0.2">
      <c r="C53" s="25" t="s">
        <v>60</v>
      </c>
      <c r="D53" s="12"/>
      <c r="E53" s="24" t="s">
        <v>72</v>
      </c>
      <c r="F53" s="43"/>
    </row>
    <row r="54" spans="3:6" ht="12.75" customHeight="1" x14ac:dyDescent="0.2">
      <c r="C54" s="26" t="s">
        <v>61</v>
      </c>
      <c r="D54" s="17"/>
      <c r="E54" s="23" t="s">
        <v>72</v>
      </c>
      <c r="F54" s="43"/>
    </row>
    <row r="55" spans="3:6" ht="12.75" customHeight="1" x14ac:dyDescent="0.2">
      <c r="C55" s="25" t="s">
        <v>62</v>
      </c>
      <c r="D55" s="12"/>
      <c r="E55" s="24" t="s">
        <v>72</v>
      </c>
      <c r="F55" s="43"/>
    </row>
    <row r="56" spans="3:6" ht="12.75" customHeight="1" x14ac:dyDescent="0.2">
      <c r="C56" s="26" t="s">
        <v>63</v>
      </c>
      <c r="D56" s="17"/>
      <c r="E56" s="23" t="s">
        <v>72</v>
      </c>
      <c r="F56" s="43"/>
    </row>
    <row r="57" spans="3:6" ht="12.75" customHeight="1" x14ac:dyDescent="0.2">
      <c r="C57" s="25" t="s">
        <v>64</v>
      </c>
      <c r="D57" s="12"/>
      <c r="E57" s="24" t="s">
        <v>72</v>
      </c>
      <c r="F57" s="43"/>
    </row>
    <row r="58" spans="3:6" ht="12.75" customHeight="1" x14ac:dyDescent="0.2">
      <c r="C58" s="25" t="s">
        <v>65</v>
      </c>
      <c r="D58" s="12"/>
      <c r="E58" s="24" t="s">
        <v>72</v>
      </c>
      <c r="F58" s="43"/>
    </row>
    <row r="59" spans="3:6" ht="12.75" customHeight="1" x14ac:dyDescent="0.2">
      <c r="C59" s="25" t="s">
        <v>66</v>
      </c>
      <c r="D59" s="12"/>
      <c r="E59" s="24" t="s">
        <v>72</v>
      </c>
      <c r="F59" s="43"/>
    </row>
    <row r="60" spans="3:6" ht="12.75" customHeight="1" x14ac:dyDescent="0.2">
      <c r="C60" s="25" t="s">
        <v>67</v>
      </c>
      <c r="D60" s="12"/>
      <c r="E60" s="24" t="s">
        <v>72</v>
      </c>
      <c r="F60" s="43"/>
    </row>
    <row r="61" spans="3:6" ht="12.75" customHeight="1" x14ac:dyDescent="0.2">
      <c r="C61" s="25" t="s">
        <v>68</v>
      </c>
      <c r="D61" s="12"/>
      <c r="E61" s="24" t="s">
        <v>72</v>
      </c>
      <c r="F61" s="43"/>
    </row>
    <row r="62" spans="3:6" ht="12.75" customHeight="1" x14ac:dyDescent="0.2">
      <c r="C62" s="25" t="s">
        <v>69</v>
      </c>
      <c r="D62" s="12"/>
      <c r="E62" s="24" t="s">
        <v>72</v>
      </c>
      <c r="F62" s="43"/>
    </row>
    <row r="63" spans="3:6" ht="12.75" customHeight="1" x14ac:dyDescent="0.2">
      <c r="C63" s="13"/>
      <c r="D63" s="12"/>
      <c r="E63" s="24"/>
      <c r="F63" s="43"/>
    </row>
    <row r="64" spans="3:6" ht="12.75" customHeight="1" x14ac:dyDescent="0.2">
      <c r="C64" s="25"/>
      <c r="D64" s="12"/>
      <c r="E64" s="24"/>
      <c r="F64" s="43"/>
    </row>
    <row r="65" spans="3:6" ht="12.75" customHeight="1" x14ac:dyDescent="0.2">
      <c r="C65" s="26"/>
      <c r="D65" s="17"/>
      <c r="E65" s="23"/>
      <c r="F65" s="43"/>
    </row>
    <row r="66" spans="3:6" ht="12.75" customHeight="1" x14ac:dyDescent="0.2">
      <c r="C66" s="25"/>
      <c r="D66" s="12"/>
      <c r="E66" s="24"/>
      <c r="F66" s="43"/>
    </row>
    <row r="67" spans="3:6" ht="12.75" customHeight="1" x14ac:dyDescent="0.2">
      <c r="C67" s="26"/>
      <c r="D67" s="17"/>
      <c r="E67" s="23"/>
      <c r="F67" s="43"/>
    </row>
    <row r="68" spans="3:6" ht="12.75" customHeight="1" x14ac:dyDescent="0.2">
      <c r="C68" s="25"/>
      <c r="D68" s="12"/>
      <c r="E68" s="24"/>
      <c r="F68" s="43"/>
    </row>
    <row r="69" spans="3:6" ht="12.75" customHeight="1" x14ac:dyDescent="0.2">
      <c r="C69" s="25"/>
      <c r="D69" s="12"/>
      <c r="E69" s="24"/>
      <c r="F69" s="43"/>
    </row>
    <row r="70" spans="3:6" ht="12.75" customHeight="1" x14ac:dyDescent="0.2">
      <c r="C70" s="25"/>
      <c r="D70" s="12"/>
      <c r="E70" s="24"/>
      <c r="F70" s="43"/>
    </row>
    <row r="71" spans="3:6" ht="12.75" customHeight="1" x14ac:dyDescent="0.2">
      <c r="C71" s="25"/>
      <c r="D71" s="12"/>
      <c r="E71" s="24"/>
      <c r="F71" s="43"/>
    </row>
    <row r="72" spans="3:6" ht="12.75" customHeight="1" x14ac:dyDescent="0.2">
      <c r="C72" s="25"/>
      <c r="D72" s="12"/>
      <c r="E72" s="24"/>
      <c r="F72" s="43"/>
    </row>
    <row r="73" spans="3:6" ht="12.75" customHeight="1" x14ac:dyDescent="0.2">
      <c r="C73" s="25"/>
      <c r="D73" s="12"/>
      <c r="E73" s="24"/>
      <c r="F73" s="43"/>
    </row>
    <row r="74" spans="3:6" ht="12.75" customHeight="1" x14ac:dyDescent="0.2">
      <c r="C74" s="25"/>
      <c r="D74" s="12"/>
      <c r="E74" s="24"/>
      <c r="F74" s="43"/>
    </row>
    <row r="75" spans="3:6" ht="12.75" customHeight="1" x14ac:dyDescent="0.2">
      <c r="C75" s="25"/>
      <c r="D75" s="12"/>
      <c r="E75" s="24"/>
      <c r="F75" s="43"/>
    </row>
    <row r="76" spans="3:6" x14ac:dyDescent="0.2">
      <c r="C76" s="31"/>
    </row>
  </sheetData>
  <mergeCells count="1">
    <mergeCell ref="C3:D3"/>
  </mergeCells>
  <pageMargins left="0.34" right="0.25" top="0.31" bottom="0.3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Накладная</vt:lpstr>
      <vt:lpstr>Список</vt:lpstr>
      <vt:lpstr>Накладная!Область_печати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Гриднёв Юрий Юрьевич</cp:lastModifiedBy>
  <cp:lastPrinted>2020-01-19T13:17:13Z</cp:lastPrinted>
  <dcterms:created xsi:type="dcterms:W3CDTF">2015-06-05T18:17:20Z</dcterms:created>
  <dcterms:modified xsi:type="dcterms:W3CDTF">2020-01-20T08:32:34Z</dcterms:modified>
</cp:coreProperties>
</file>