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D:\YandexDisk\Документы\Олег\"/>
    </mc:Choice>
  </mc:AlternateContent>
  <xr:revisionPtr revIDLastSave="0" documentId="13_ncr:1_{E719E9B3-55B8-44A6-9681-C7538AB36813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Дифф. (срок=const)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E15" i="1" l="1"/>
  <c r="C14" i="1"/>
  <c r="D14" i="1" s="1"/>
  <c r="F14" i="1" s="1"/>
  <c r="H14" i="1" l="1"/>
  <c r="C15" i="1" l="1"/>
  <c r="D15" i="1" s="1"/>
  <c r="F15" i="1" s="1"/>
  <c r="J15" i="1" l="1"/>
  <c r="G15" i="1" s="1"/>
  <c r="E16" i="1" s="1"/>
  <c r="H15" i="1" l="1"/>
  <c r="C16" i="1" l="1"/>
  <c r="D16" i="1" s="1"/>
  <c r="F16" i="1" s="1"/>
  <c r="J16" i="1" s="1"/>
  <c r="G16" i="1" l="1"/>
  <c r="H16" i="1" s="1"/>
  <c r="C17" i="1" l="1"/>
  <c r="D17" i="1" s="1"/>
  <c r="E17" i="1"/>
  <c r="F17" i="1" l="1"/>
  <c r="J17" i="1" s="1"/>
  <c r="G17" i="1" l="1"/>
  <c r="H17" i="1" s="1"/>
  <c r="C18" i="1" l="1"/>
  <c r="D18" i="1" s="1"/>
  <c r="E18" i="1"/>
  <c r="F18" i="1" l="1"/>
  <c r="J18" i="1" s="1"/>
  <c r="G18" i="1" s="1"/>
  <c r="H18" i="1" l="1"/>
  <c r="E19" i="1"/>
  <c r="C19" i="1" l="1"/>
  <c r="D19" i="1" s="1"/>
  <c r="F19" i="1" s="1"/>
  <c r="J19" i="1" l="1"/>
  <c r="E20" i="1" l="1"/>
  <c r="H19" i="1"/>
  <c r="C20" i="1" s="1"/>
  <c r="D20" i="1" s="1"/>
  <c r="F20" i="1" l="1"/>
  <c r="J20" i="1" s="1"/>
  <c r="G20" i="1" l="1"/>
  <c r="H20" i="1" s="1"/>
  <c r="C21" i="1" s="1"/>
  <c r="D21" i="1" s="1"/>
  <c r="E21" i="1" l="1"/>
  <c r="F21" i="1" s="1"/>
  <c r="J21" i="1" l="1"/>
  <c r="G21" i="1" s="1"/>
  <c r="E22" i="1" s="1"/>
  <c r="H21" i="1" l="1"/>
  <c r="C22" i="1" s="1"/>
  <c r="D22" i="1" s="1"/>
  <c r="F22" i="1" s="1"/>
  <c r="J22" i="1" s="1"/>
  <c r="G22" i="1" l="1"/>
  <c r="E23" i="1" s="1"/>
  <c r="H22" i="1" l="1"/>
  <c r="C23" i="1" s="1"/>
  <c r="D23" i="1" s="1"/>
  <c r="F23" i="1" s="1"/>
  <c r="J23" i="1" s="1"/>
  <c r="G23" i="1" l="1"/>
  <c r="E24" i="1" s="1"/>
  <c r="H23" i="1" l="1"/>
  <c r="C24" i="1" s="1"/>
  <c r="D24" i="1" s="1"/>
  <c r="F24" i="1" s="1"/>
  <c r="J24" i="1" s="1"/>
  <c r="G24" i="1" l="1"/>
  <c r="E25" i="1" s="1"/>
  <c r="H24" i="1" l="1"/>
  <c r="C25" i="1" s="1"/>
  <c r="D25" i="1" s="1"/>
  <c r="F25" i="1" s="1"/>
  <c r="J25" i="1" l="1"/>
  <c r="E26" i="1" s="1"/>
  <c r="H25" i="1" l="1"/>
  <c r="C26" i="1" s="1"/>
  <c r="D26" i="1" s="1"/>
  <c r="F26" i="1" s="1"/>
  <c r="J26" i="1" l="1"/>
  <c r="G26" i="1" s="1"/>
  <c r="E27" i="1" s="1"/>
  <c r="H26" i="1" l="1"/>
  <c r="C27" i="1" s="1"/>
  <c r="D27" i="1" s="1"/>
  <c r="F27" i="1" s="1"/>
  <c r="J27" i="1" s="1"/>
  <c r="G27" i="1" s="1"/>
  <c r="E28" i="1" s="1"/>
  <c r="H27" i="1" l="1"/>
  <c r="C28" i="1" s="1"/>
  <c r="D28" i="1" s="1"/>
  <c r="F28" i="1" s="1"/>
  <c r="J28" i="1" l="1"/>
  <c r="G28" i="1" s="1"/>
  <c r="E29" i="1" s="1"/>
  <c r="H28" i="1" l="1"/>
  <c r="C29" i="1" s="1"/>
  <c r="D29" i="1" s="1"/>
  <c r="F29" i="1" s="1"/>
  <c r="J29" i="1" l="1"/>
  <c r="G29" i="1" s="1"/>
  <c r="E30" i="1" s="1"/>
  <c r="H29" i="1" l="1"/>
  <c r="C30" i="1" s="1"/>
  <c r="D30" i="1" s="1"/>
  <c r="F30" i="1" s="1"/>
  <c r="J30" i="1" l="1"/>
  <c r="G30" i="1" s="1"/>
  <c r="E31" i="1" l="1"/>
  <c r="H30" i="1"/>
  <c r="C31" i="1" s="1"/>
  <c r="D31" i="1" s="1"/>
  <c r="F31" i="1" l="1"/>
  <c r="J31" i="1" s="1"/>
  <c r="E32" i="1" s="1"/>
  <c r="H31" i="1" l="1"/>
  <c r="C32" i="1" s="1"/>
  <c r="D32" i="1" s="1"/>
  <c r="F32" i="1" s="1"/>
  <c r="J32" i="1" l="1"/>
  <c r="G32" i="1" s="1"/>
  <c r="E33" i="1" s="1"/>
  <c r="H32" i="1" l="1"/>
  <c r="C33" i="1" s="1"/>
  <c r="D33" i="1" s="1"/>
  <c r="F33" i="1" s="1"/>
  <c r="J33" i="1" l="1"/>
  <c r="G33" i="1" s="1"/>
  <c r="E34" i="1" s="1"/>
  <c r="H33" i="1" l="1"/>
  <c r="C34" i="1" s="1"/>
  <c r="D34" i="1" s="1"/>
  <c r="F34" i="1" s="1"/>
  <c r="J34" i="1" l="1"/>
  <c r="G34" i="1" s="1"/>
  <c r="E35" i="1" l="1"/>
  <c r="H34" i="1"/>
  <c r="C35" i="1" s="1"/>
  <c r="D35" i="1" s="1"/>
  <c r="F35" i="1" l="1"/>
  <c r="J35" i="1" s="1"/>
  <c r="G35" i="1" s="1"/>
  <c r="E36" i="1" l="1"/>
  <c r="H35" i="1"/>
  <c r="C36" i="1" s="1"/>
  <c r="D36" i="1" s="1"/>
  <c r="F36" i="1" l="1"/>
  <c r="J36" i="1" s="1"/>
  <c r="G36" i="1" s="1"/>
  <c r="E37" i="1" l="1"/>
  <c r="H36" i="1"/>
  <c r="C37" i="1" s="1"/>
  <c r="D37" i="1" s="1"/>
  <c r="F37" i="1" l="1"/>
  <c r="J37" i="1" s="1"/>
  <c r="E38" i="1" l="1"/>
  <c r="H37" i="1"/>
  <c r="C38" i="1" s="1"/>
  <c r="D38" i="1" s="1"/>
  <c r="F38" i="1" l="1"/>
  <c r="J38" i="1" s="1"/>
  <c r="G38" i="1" s="1"/>
  <c r="E39" i="1" l="1"/>
  <c r="H38" i="1"/>
  <c r="C39" i="1" s="1"/>
  <c r="D39" i="1" s="1"/>
  <c r="F39" i="1" l="1"/>
  <c r="J39" i="1" s="1"/>
  <c r="G39" i="1" s="1"/>
  <c r="E40" i="1" l="1"/>
  <c r="H39" i="1"/>
  <c r="C40" i="1" s="1"/>
  <c r="D40" i="1" s="1"/>
  <c r="F40" i="1" l="1"/>
  <c r="J40" i="1" s="1"/>
  <c r="G40" i="1" s="1"/>
  <c r="E41" i="1" l="1"/>
  <c r="H40" i="1"/>
  <c r="C41" i="1" s="1"/>
  <c r="D41" i="1" s="1"/>
  <c r="F41" i="1" l="1"/>
  <c r="J41" i="1" s="1"/>
  <c r="G41" i="1" s="1"/>
  <c r="E42" i="1" l="1"/>
  <c r="H41" i="1"/>
  <c r="C42" i="1" s="1"/>
  <c r="D42" i="1" s="1"/>
  <c r="F42" i="1" l="1"/>
  <c r="J42" i="1" s="1"/>
  <c r="G42" i="1" s="1"/>
  <c r="E43" i="1" l="1"/>
  <c r="H42" i="1"/>
  <c r="C43" i="1" s="1"/>
  <c r="D43" i="1" s="1"/>
  <c r="F43" i="1" l="1"/>
  <c r="J43" i="1" s="1"/>
  <c r="E44" i="1" l="1"/>
  <c r="H43" i="1"/>
  <c r="C44" i="1" s="1"/>
  <c r="D44" i="1" s="1"/>
  <c r="F44" i="1" l="1"/>
  <c r="J44" i="1" s="1"/>
  <c r="G44" i="1" s="1"/>
  <c r="E45" i="1" l="1"/>
  <c r="H44" i="1"/>
  <c r="C45" i="1" s="1"/>
  <c r="D45" i="1" s="1"/>
  <c r="F45" i="1" l="1"/>
  <c r="J45" i="1" s="1"/>
  <c r="G45" i="1" s="1"/>
  <c r="E46" i="1" l="1"/>
  <c r="H45" i="1"/>
  <c r="C46" i="1" s="1"/>
  <c r="D46" i="1" s="1"/>
  <c r="F46" i="1" l="1"/>
  <c r="J46" i="1" s="1"/>
  <c r="G46" i="1" s="1"/>
  <c r="E47" i="1" l="1"/>
  <c r="H46" i="1"/>
  <c r="C47" i="1" s="1"/>
  <c r="D47" i="1" s="1"/>
  <c r="F47" i="1" l="1"/>
  <c r="J47" i="1" s="1"/>
  <c r="G47" i="1" s="1"/>
  <c r="E48" i="1" l="1"/>
  <c r="H47" i="1"/>
  <c r="C48" i="1" s="1"/>
  <c r="D48" i="1" s="1"/>
  <c r="F48" i="1" l="1"/>
  <c r="J48" i="1" s="1"/>
  <c r="G48" i="1" s="1"/>
  <c r="H48" i="1" s="1"/>
  <c r="C49" i="1" s="1"/>
  <c r="E49" i="1" l="1"/>
  <c r="D49" i="1"/>
  <c r="F49" i="1" l="1"/>
  <c r="J49" i="1" s="1"/>
  <c r="G49" i="1" s="1"/>
  <c r="H49" i="1" s="1"/>
  <c r="C50" i="1" s="1"/>
  <c r="E50" i="1" l="1"/>
  <c r="D50" i="1"/>
  <c r="F50" i="1" l="1"/>
  <c r="J50" i="1" s="1"/>
  <c r="G50" i="1" s="1"/>
  <c r="E51" i="1" s="1"/>
  <c r="H50" i="1" l="1"/>
  <c r="C51" i="1" s="1"/>
  <c r="D51" i="1" s="1"/>
  <c r="F51" i="1" s="1"/>
  <c r="J51" i="1" l="1"/>
  <c r="G51" i="1" s="1"/>
  <c r="E52" i="1" s="1"/>
  <c r="H51" i="1" l="1"/>
  <c r="C52" i="1" s="1"/>
  <c r="D52" i="1" s="1"/>
  <c r="F52" i="1" s="1"/>
  <c r="J52" i="1" l="1"/>
  <c r="E53" i="1" s="1"/>
  <c r="H52" i="1" l="1"/>
  <c r="C53" i="1" s="1"/>
  <c r="D53" i="1" s="1"/>
  <c r="F53" i="1" s="1"/>
  <c r="J53" i="1" l="1"/>
  <c r="G53" i="1" s="1"/>
  <c r="E54" i="1" s="1"/>
  <c r="H53" i="1" l="1"/>
  <c r="C54" i="1" s="1"/>
  <c r="D54" i="1" s="1"/>
  <c r="F54" i="1" s="1"/>
  <c r="J54" i="1" s="1"/>
  <c r="G54" i="1" l="1"/>
  <c r="H54" i="1" s="1"/>
  <c r="C55" i="1" s="1"/>
  <c r="D55" i="1" s="1"/>
  <c r="E55" i="1" l="1"/>
  <c r="F55" i="1" s="1"/>
  <c r="J55" i="1" l="1"/>
  <c r="G55" i="1" s="1"/>
  <c r="E56" i="1" l="1"/>
  <c r="H55" i="1"/>
  <c r="C56" i="1" s="1"/>
  <c r="D56" i="1" s="1"/>
  <c r="F56" i="1" l="1"/>
  <c r="J56" i="1" s="1"/>
  <c r="G56" i="1" l="1"/>
  <c r="E57" i="1" l="1"/>
  <c r="H56" i="1"/>
  <c r="C57" i="1" s="1"/>
  <c r="D57" i="1" l="1"/>
  <c r="F57" i="1" s="1"/>
  <c r="J57" i="1" s="1"/>
  <c r="G57" i="1" l="1"/>
  <c r="H57" i="1" l="1"/>
  <c r="C58" i="1" s="1"/>
  <c r="E58" i="1"/>
  <c r="D58" i="1" l="1"/>
  <c r="F58" i="1" s="1"/>
  <c r="J58" i="1" l="1"/>
  <c r="G58" i="1" s="1"/>
  <c r="H58" i="1" l="1"/>
  <c r="C59" i="1" s="1"/>
  <c r="D59" i="1" s="1"/>
  <c r="E59" i="1"/>
  <c r="F59" i="1" l="1"/>
  <c r="J59" i="1" s="1"/>
  <c r="G59" i="1" l="1"/>
  <c r="H59" i="1" s="1"/>
  <c r="C60" i="1" s="1"/>
  <c r="E60" i="1" l="1"/>
  <c r="D60" i="1"/>
  <c r="F60" i="1" l="1"/>
  <c r="J60" i="1" s="1"/>
  <c r="G60" i="1" l="1"/>
  <c r="H60" i="1" s="1"/>
  <c r="C61" i="1" s="1"/>
  <c r="E61" i="1" l="1"/>
  <c r="D61" i="1"/>
  <c r="F61" i="1" l="1"/>
  <c r="J61" i="1" s="1"/>
  <c r="E62" i="1" l="1"/>
  <c r="H61" i="1" l="1"/>
  <c r="C62" i="1" s="1"/>
  <c r="D62" i="1" s="1"/>
  <c r="F62" i="1" s="1"/>
  <c r="J62" i="1" s="1"/>
  <c r="G62" i="1" l="1"/>
  <c r="H62" i="1" s="1"/>
  <c r="C63" i="1" s="1"/>
  <c r="D63" i="1" l="1"/>
  <c r="E63" i="1"/>
  <c r="F63" i="1" l="1"/>
  <c r="J63" i="1" l="1"/>
  <c r="G63" i="1" s="1"/>
  <c r="H63" i="1" s="1"/>
  <c r="C64" i="1" s="1"/>
  <c r="D64" i="1" l="1"/>
  <c r="E64" i="1"/>
  <c r="F64" i="1" l="1"/>
  <c r="J64" i="1" l="1"/>
  <c r="G64" i="1" s="1"/>
  <c r="H64" i="1" s="1"/>
  <c r="C65" i="1" s="1"/>
  <c r="D65" i="1" l="1"/>
  <c r="E65" i="1"/>
  <c r="F65" i="1" l="1"/>
  <c r="J65" i="1" l="1"/>
  <c r="G65" i="1" s="1"/>
  <c r="H65" i="1" s="1"/>
  <c r="C66" i="1" s="1"/>
  <c r="D66" i="1" l="1"/>
  <c r="E66" i="1"/>
  <c r="F66" i="1" l="1"/>
  <c r="J66" i="1" l="1"/>
  <c r="G66" i="1" s="1"/>
  <c r="H66" i="1" s="1"/>
  <c r="C67" i="1" s="1"/>
  <c r="D67" i="1" l="1"/>
  <c r="E67" i="1"/>
  <c r="F67" i="1" l="1"/>
  <c r="J67" i="1" l="1"/>
  <c r="G67" i="1" s="1"/>
  <c r="H67" i="1" s="1"/>
  <c r="C68" i="1" s="1"/>
  <c r="D68" i="1" l="1"/>
  <c r="E68" i="1"/>
  <c r="F68" i="1" l="1"/>
  <c r="J68" i="1" l="1"/>
  <c r="G68" i="1" s="1"/>
  <c r="H68" i="1" s="1"/>
  <c r="C69" i="1" s="1"/>
  <c r="D69" i="1" l="1"/>
  <c r="E69" i="1"/>
  <c r="F69" i="1" l="1"/>
  <c r="J69" i="1" l="1"/>
  <c r="G69" i="1" s="1"/>
  <c r="H69" i="1" s="1"/>
  <c r="C70" i="1" s="1"/>
  <c r="D70" i="1" l="1"/>
  <c r="E70" i="1"/>
  <c r="F70" i="1" l="1"/>
  <c r="J70" i="1" l="1"/>
  <c r="G70" i="1" s="1"/>
  <c r="H70" i="1" s="1"/>
  <c r="C71" i="1" s="1"/>
  <c r="D71" i="1" l="1"/>
  <c r="E71" i="1"/>
  <c r="F71" i="1" l="1"/>
  <c r="J71" i="1" l="1"/>
  <c r="H71" i="1" s="1"/>
  <c r="C72" i="1" s="1"/>
  <c r="D72" i="1" l="1"/>
  <c r="E72" i="1"/>
  <c r="F72" i="1" l="1"/>
  <c r="J72" i="1" l="1"/>
  <c r="G72" i="1" s="1"/>
  <c r="H72" i="1" s="1"/>
  <c r="C73" i="1" s="1"/>
  <c r="D73" i="1" l="1"/>
  <c r="E73" i="1"/>
  <c r="F73" i="1" l="1"/>
  <c r="J73" i="1" l="1"/>
  <c r="G73" i="1" s="1"/>
  <c r="H73" i="1" s="1"/>
  <c r="C74" i="1" s="1"/>
  <c r="D74" i="1" l="1"/>
  <c r="E74" i="1"/>
  <c r="F74" i="1" l="1"/>
  <c r="J74" i="1" l="1"/>
  <c r="G74" i="1" s="1"/>
  <c r="H74" i="1" s="1"/>
  <c r="C75" i="1" s="1"/>
  <c r="D75" i="1" l="1"/>
  <c r="E75" i="1"/>
  <c r="F75" i="1" l="1"/>
  <c r="J75" i="1" l="1"/>
  <c r="G75" i="1" s="1"/>
  <c r="H75" i="1" l="1"/>
  <c r="C76" i="1" s="1"/>
  <c r="E76" i="1"/>
  <c r="D76" i="1" l="1"/>
  <c r="F76" i="1" s="1"/>
  <c r="J76" i="1" l="1"/>
  <c r="G76" i="1" s="1"/>
  <c r="H76" i="1" l="1"/>
  <c r="C77" i="1" s="1"/>
  <c r="E77" i="1"/>
  <c r="D77" i="1" l="1"/>
  <c r="F77" i="1" s="1"/>
  <c r="J77" i="1" s="1"/>
  <c r="G77" i="1" l="1"/>
  <c r="H77" i="1" s="1"/>
  <c r="C78" i="1" s="1"/>
  <c r="D78" i="1" l="1"/>
  <c r="E78" i="1"/>
  <c r="F78" i="1" l="1"/>
  <c r="J78" i="1" s="1"/>
  <c r="G78" i="1" l="1"/>
  <c r="E79" i="1" s="1"/>
  <c r="H78" i="1" l="1"/>
  <c r="C79" i="1" s="1"/>
  <c r="D79" i="1" s="1"/>
  <c r="F79" i="1" s="1"/>
  <c r="J79" i="1" s="1"/>
  <c r="G79" i="1" l="1"/>
  <c r="H79" i="1" l="1"/>
  <c r="C80" i="1" s="1"/>
  <c r="E80" i="1"/>
  <c r="D80" i="1" l="1"/>
  <c r="F80" i="1" s="1"/>
  <c r="J80" i="1" s="1"/>
  <c r="H80" i="1" l="1"/>
  <c r="C81" i="1" s="1"/>
  <c r="E81" i="1"/>
  <c r="D81" i="1" l="1"/>
  <c r="F81" i="1" s="1"/>
  <c r="J81" i="1" s="1"/>
  <c r="G81" i="1" l="1"/>
  <c r="H81" i="1" l="1"/>
  <c r="C82" i="1" s="1"/>
  <c r="E82" i="1"/>
  <c r="D82" i="1" l="1"/>
  <c r="F82" i="1" s="1"/>
  <c r="J82" i="1" s="1"/>
  <c r="G82" i="1" l="1"/>
  <c r="H82" i="1" l="1"/>
  <c r="C83" i="1" s="1"/>
  <c r="E83" i="1"/>
  <c r="D83" i="1" l="1"/>
  <c r="F83" i="1" s="1"/>
  <c r="J83" i="1" l="1"/>
  <c r="G83" i="1" s="1"/>
  <c r="H83" i="1" l="1"/>
  <c r="C84" i="1" s="1"/>
  <c r="E84" i="1"/>
  <c r="D84" i="1" l="1"/>
  <c r="F84" i="1" s="1"/>
  <c r="J84" i="1" s="1"/>
  <c r="G84" i="1" l="1"/>
  <c r="E85" i="1" s="1"/>
  <c r="H84" i="1" l="1"/>
  <c r="C85" i="1" s="1"/>
  <c r="D85" i="1" l="1"/>
  <c r="F85" i="1" s="1"/>
  <c r="J85" i="1" l="1"/>
  <c r="G85" i="1" s="1"/>
  <c r="E86" i="1" s="1"/>
  <c r="H85" i="1" l="1"/>
  <c r="C86" i="1" s="1"/>
  <c r="D86" i="1" l="1"/>
  <c r="F86" i="1" s="1"/>
  <c r="J86" i="1" s="1"/>
  <c r="G86" i="1" l="1"/>
  <c r="E87" i="1" s="1"/>
  <c r="H86" i="1" l="1"/>
  <c r="C87" i="1" s="1"/>
  <c r="D87" i="1" l="1"/>
  <c r="F87" i="1" s="1"/>
  <c r="J87" i="1" s="1"/>
  <c r="G87" i="1" l="1"/>
  <c r="H87" i="1" l="1"/>
  <c r="C88" i="1" s="1"/>
  <c r="E88" i="1"/>
  <c r="D88" i="1" l="1"/>
  <c r="F88" i="1" s="1"/>
  <c r="J88" i="1" l="1"/>
  <c r="G88" i="1"/>
  <c r="E89" i="1" l="1"/>
  <c r="H88" i="1"/>
  <c r="C89" i="1" s="1"/>
  <c r="D89" i="1" l="1"/>
  <c r="F89" i="1" s="1"/>
  <c r="J89" i="1" l="1"/>
  <c r="E90" i="1" l="1"/>
  <c r="H89" i="1"/>
  <c r="C90" i="1" s="1"/>
  <c r="D90" i="1" l="1"/>
  <c r="F90" i="1" s="1"/>
  <c r="J90" i="1" s="1"/>
  <c r="G90" i="1" l="1"/>
  <c r="H90" i="1" s="1"/>
  <c r="C91" i="1" s="1"/>
  <c r="D91" i="1" l="1"/>
  <c r="E91" i="1"/>
  <c r="F91" i="1" l="1"/>
  <c r="J91" i="1"/>
  <c r="G91" i="1" s="1"/>
  <c r="E92" i="1" l="1"/>
  <c r="H91" i="1"/>
  <c r="C92" i="1" s="1"/>
  <c r="D92" i="1" l="1"/>
  <c r="F92" i="1" s="1"/>
  <c r="J92" i="1" l="1"/>
  <c r="G92" i="1"/>
  <c r="E93" i="1" l="1"/>
  <c r="H92" i="1"/>
  <c r="C93" i="1" s="1"/>
  <c r="D93" i="1" l="1"/>
  <c r="F93" i="1" s="1"/>
  <c r="J93" i="1" s="1"/>
  <c r="G93" i="1" l="1"/>
  <c r="E94" i="1" l="1"/>
  <c r="H93" i="1"/>
  <c r="C94" i="1" s="1"/>
  <c r="D94" i="1" l="1"/>
  <c r="F94" i="1" s="1"/>
  <c r="J94" i="1" s="1"/>
  <c r="G94" i="1" l="1"/>
  <c r="E95" i="1" l="1"/>
  <c r="H94" i="1"/>
  <c r="C95" i="1" s="1"/>
  <c r="D95" i="1" l="1"/>
  <c r="F95" i="1" s="1"/>
  <c r="J95" i="1" s="1"/>
  <c r="G95" i="1" l="1"/>
  <c r="E96" i="1" l="1"/>
  <c r="H95" i="1"/>
  <c r="C96" i="1" s="1"/>
  <c r="D96" i="1" l="1"/>
  <c r="F96" i="1" s="1"/>
  <c r="J96" i="1" s="1"/>
  <c r="G96" i="1" l="1"/>
  <c r="E97" i="1" l="1"/>
  <c r="H96" i="1"/>
  <c r="C97" i="1" s="1"/>
  <c r="D97" i="1" l="1"/>
  <c r="F97" i="1" s="1"/>
  <c r="J97" i="1" s="1"/>
  <c r="G97" i="1" l="1"/>
  <c r="E98" i="1" l="1"/>
  <c r="H97" i="1"/>
  <c r="C98" i="1" s="1"/>
  <c r="D98" i="1" l="1"/>
  <c r="F98" i="1" s="1"/>
  <c r="J98" i="1" s="1"/>
  <c r="G98" i="1" l="1"/>
  <c r="H98" i="1" s="1"/>
  <c r="C99" i="1" s="1"/>
  <c r="D99" i="1" s="1"/>
  <c r="E99" i="1"/>
  <c r="F99" i="1" l="1"/>
  <c r="J99" i="1" l="1"/>
  <c r="G99" i="1" s="1"/>
  <c r="E100" i="1" l="1"/>
  <c r="H99" i="1"/>
  <c r="C100" i="1" s="1"/>
  <c r="D100" i="1" l="1"/>
  <c r="F100" i="1" s="1"/>
  <c r="J100" i="1" s="1"/>
  <c r="G100" i="1" l="1"/>
  <c r="E101" i="1" l="1"/>
  <c r="H100" i="1"/>
  <c r="C101" i="1" s="1"/>
  <c r="H101" i="1" l="1"/>
  <c r="D101" i="1"/>
  <c r="F101" i="1" s="1"/>
  <c r="J101" i="1" s="1"/>
  <c r="E102" i="1" l="1"/>
  <c r="C102" i="1"/>
  <c r="D102" i="1" l="1"/>
  <c r="F102" i="1" s="1"/>
  <c r="J102" i="1" s="1"/>
  <c r="G102" i="1" l="1"/>
  <c r="E103" i="1" l="1"/>
  <c r="H102" i="1"/>
  <c r="C103" i="1" s="1"/>
  <c r="D103" i="1" l="1"/>
  <c r="F103" i="1" s="1"/>
  <c r="J103" i="1" s="1"/>
  <c r="G103" i="1" l="1"/>
  <c r="E104" i="1" l="1"/>
  <c r="H103" i="1"/>
  <c r="C104" i="1" s="1"/>
  <c r="D104" i="1" l="1"/>
  <c r="F104" i="1" s="1"/>
  <c r="J104" i="1" s="1"/>
  <c r="G104" i="1" l="1"/>
  <c r="H104" i="1" s="1"/>
  <c r="C105" i="1" s="1"/>
  <c r="D105" i="1" s="1"/>
  <c r="E105" i="1" l="1"/>
  <c r="F105" i="1" s="1"/>
  <c r="J105" i="1" l="1"/>
  <c r="G105" i="1" s="1"/>
  <c r="E106" i="1" l="1"/>
  <c r="H105" i="1"/>
  <c r="C106" i="1" s="1"/>
  <c r="D106" i="1" l="1"/>
  <c r="F106" i="1" s="1"/>
  <c r="J106" i="1" s="1"/>
  <c r="G106" i="1" l="1"/>
  <c r="E107" i="1" l="1"/>
  <c r="H106" i="1"/>
  <c r="C107" i="1" s="1"/>
  <c r="D107" i="1" l="1"/>
  <c r="F107" i="1" s="1"/>
  <c r="J107" i="1" l="1"/>
  <c r="G107" i="1" s="1"/>
  <c r="H107" i="1" l="1"/>
  <c r="C108" i="1" s="1"/>
  <c r="D108" i="1" s="1"/>
  <c r="E108" i="1"/>
  <c r="F108" i="1" s="1"/>
  <c r="J108" i="1" l="1"/>
  <c r="G108" i="1" s="1"/>
  <c r="E109" i="1" l="1"/>
  <c r="H108" i="1"/>
  <c r="C109" i="1" s="1"/>
  <c r="D109" i="1" l="1"/>
  <c r="F109" i="1" s="1"/>
  <c r="J109" i="1" s="1"/>
  <c r="G109" i="1" l="1"/>
  <c r="E110" i="1" l="1"/>
  <c r="H109" i="1"/>
  <c r="C110" i="1" s="1"/>
  <c r="D110" i="1" l="1"/>
  <c r="F110" i="1" s="1"/>
  <c r="J110" i="1" s="1"/>
  <c r="E111" i="1" l="1"/>
  <c r="H110" i="1"/>
  <c r="C111" i="1" s="1"/>
  <c r="D111" i="1" l="1"/>
  <c r="F111" i="1" s="1"/>
  <c r="J111" i="1" s="1"/>
  <c r="G111" i="1" l="1"/>
  <c r="E112" i="1" l="1"/>
  <c r="H111" i="1"/>
  <c r="C112" i="1" s="1"/>
  <c r="D112" i="1" l="1"/>
  <c r="F112" i="1" s="1"/>
  <c r="J112" i="1" s="1"/>
  <c r="G112" i="1" l="1"/>
  <c r="E113" i="1" l="1"/>
  <c r="H112" i="1"/>
  <c r="C113" i="1" s="1"/>
  <c r="D113" i="1" l="1"/>
  <c r="F113" i="1" s="1"/>
  <c r="J113" i="1" s="1"/>
  <c r="G113" i="1" l="1"/>
  <c r="E114" i="1" l="1"/>
  <c r="H113" i="1"/>
  <c r="C114" i="1" s="1"/>
  <c r="D114" i="1" l="1"/>
  <c r="F114" i="1" s="1"/>
  <c r="J114" i="1" s="1"/>
  <c r="G114" i="1" l="1"/>
  <c r="H114" i="1" s="1"/>
  <c r="C115" i="1" s="1"/>
  <c r="D115" i="1" s="1"/>
  <c r="E115" i="1"/>
  <c r="F115" i="1" l="1"/>
  <c r="J115" i="1" l="1"/>
  <c r="G115" i="1" s="1"/>
  <c r="E116" i="1" l="1"/>
  <c r="H115" i="1"/>
  <c r="C116" i="1" s="1"/>
  <c r="D116" i="1" l="1"/>
  <c r="F116" i="1" s="1"/>
  <c r="J116" i="1" s="1"/>
  <c r="E117" i="1" l="1"/>
  <c r="H116" i="1"/>
  <c r="C117" i="1" s="1"/>
  <c r="D117" i="1" l="1"/>
  <c r="F117" i="1" s="1"/>
  <c r="J117" i="1" s="1"/>
  <c r="G117" i="1" l="1"/>
  <c r="E118" i="1" l="1"/>
  <c r="H117" i="1"/>
  <c r="C118" i="1" s="1"/>
  <c r="D118" i="1" l="1"/>
  <c r="F118" i="1" s="1"/>
  <c r="J118" i="1" l="1"/>
  <c r="G118" i="1"/>
  <c r="E119" i="1" l="1"/>
  <c r="H118" i="1"/>
  <c r="C119" i="1" s="1"/>
  <c r="D119" i="1" l="1"/>
  <c r="F119" i="1" s="1"/>
  <c r="J119" i="1" s="1"/>
  <c r="G119" i="1" l="1"/>
  <c r="E120" i="1" l="1"/>
  <c r="H119" i="1"/>
  <c r="C120" i="1" s="1"/>
  <c r="D120" i="1" l="1"/>
  <c r="F120" i="1" s="1"/>
  <c r="J120" i="1" s="1"/>
  <c r="G120" i="1" l="1"/>
  <c r="E121" i="1" l="1"/>
  <c r="H120" i="1"/>
  <c r="C121" i="1" s="1"/>
  <c r="D121" i="1" l="1"/>
  <c r="F121" i="1" s="1"/>
  <c r="J121" i="1" s="1"/>
  <c r="G121" i="1" l="1"/>
  <c r="H121" i="1" s="1"/>
  <c r="C122" i="1" s="1"/>
  <c r="D122" i="1" s="1"/>
  <c r="E122" i="1"/>
  <c r="F122" i="1" l="1"/>
  <c r="J122" i="1" l="1"/>
  <c r="G122" i="1" s="1"/>
  <c r="E123" i="1" l="1"/>
  <c r="H122" i="1"/>
  <c r="C123" i="1" s="1"/>
  <c r="D123" i="1" l="1"/>
  <c r="F123" i="1" s="1"/>
  <c r="J123" i="1" s="1"/>
  <c r="G123" i="1" l="1"/>
  <c r="H123" i="1" s="1"/>
  <c r="C124" i="1" s="1"/>
  <c r="D124" i="1" s="1"/>
  <c r="E124" i="1"/>
  <c r="F124" i="1" l="1"/>
  <c r="J124" i="1" l="1"/>
  <c r="G124" i="1" s="1"/>
  <c r="E125" i="1" l="1"/>
  <c r="H124" i="1"/>
  <c r="C125" i="1" s="1"/>
  <c r="D125" i="1" l="1"/>
  <c r="F125" i="1" s="1"/>
  <c r="J125" i="1" s="1"/>
  <c r="E126" i="1" l="1"/>
  <c r="H125" i="1"/>
  <c r="C126" i="1" s="1"/>
  <c r="D126" i="1" l="1"/>
  <c r="F126" i="1" s="1"/>
  <c r="J126" i="1" s="1"/>
  <c r="G126" i="1" l="1"/>
  <c r="H126" i="1" s="1"/>
  <c r="C127" i="1" s="1"/>
  <c r="D127" i="1" s="1"/>
  <c r="E127" i="1"/>
  <c r="F127" i="1" l="1"/>
  <c r="J127" i="1" l="1"/>
  <c r="G127" i="1" s="1"/>
  <c r="E128" i="1" l="1"/>
  <c r="H127" i="1"/>
  <c r="C128" i="1" s="1"/>
  <c r="D128" i="1" l="1"/>
  <c r="F128" i="1" s="1"/>
  <c r="J128" i="1" l="1"/>
  <c r="G128" i="1" s="1"/>
  <c r="H128" i="1" l="1"/>
  <c r="C129" i="1" s="1"/>
  <c r="D129" i="1" s="1"/>
  <c r="E129" i="1"/>
  <c r="F129" i="1" s="1"/>
  <c r="J129" i="1" l="1"/>
  <c r="G129" i="1" s="1"/>
  <c r="E130" i="1" l="1"/>
  <c r="H129" i="1"/>
  <c r="C130" i="1" s="1"/>
  <c r="D130" i="1" l="1"/>
  <c r="F130" i="1" s="1"/>
  <c r="J130" i="1" s="1"/>
  <c r="G130" i="1" l="1"/>
  <c r="H130" i="1" s="1"/>
  <c r="C131" i="1" s="1"/>
  <c r="D131" i="1" s="1"/>
  <c r="E131" i="1"/>
  <c r="F131" i="1" l="1"/>
  <c r="J131" i="1" l="1"/>
  <c r="E132" i="1" l="1"/>
  <c r="H131" i="1"/>
  <c r="C132" i="1" s="1"/>
  <c r="D132" i="1" l="1"/>
  <c r="F132" i="1" s="1"/>
  <c r="J132" i="1" s="1"/>
  <c r="G132" i="1" l="1"/>
  <c r="E133" i="1" l="1"/>
  <c r="H132" i="1"/>
  <c r="C133" i="1" s="1"/>
  <c r="D133" i="1" l="1"/>
  <c r="F133" i="1" s="1"/>
  <c r="J133" i="1" s="1"/>
  <c r="G133" i="1" l="1"/>
  <c r="H133" i="1" s="1"/>
  <c r="C134" i="1" s="1"/>
  <c r="D134" i="1" s="1"/>
  <c r="E134" i="1"/>
  <c r="F134" i="1" l="1"/>
  <c r="J134" i="1" l="1"/>
  <c r="G134" i="1" s="1"/>
  <c r="E135" i="1" l="1"/>
  <c r="H134" i="1"/>
  <c r="C135" i="1" s="1"/>
  <c r="D135" i="1" s="1"/>
  <c r="F135" i="1" l="1"/>
  <c r="J135" i="1" s="1"/>
  <c r="G135" i="1" l="1"/>
  <c r="E136" i="1"/>
  <c r="H135" i="1"/>
  <c r="C136" i="1" s="1"/>
  <c r="D136" i="1" l="1"/>
  <c r="F136" i="1" s="1"/>
  <c r="J136" i="1" l="1"/>
  <c r="G136" i="1" s="1"/>
  <c r="H136" i="1" l="1"/>
  <c r="C137" i="1" s="1"/>
  <c r="D137" i="1" s="1"/>
  <c r="E137" i="1"/>
  <c r="F137" i="1" l="1"/>
  <c r="J137" i="1" s="1"/>
  <c r="E138" i="1" l="1"/>
  <c r="H137" i="1"/>
  <c r="C138" i="1" s="1"/>
  <c r="D138" i="1" l="1"/>
  <c r="F138" i="1" s="1"/>
  <c r="J138" i="1" l="1"/>
  <c r="G138" i="1"/>
  <c r="E139" i="1" l="1"/>
  <c r="H138" i="1"/>
  <c r="C139" i="1" s="1"/>
  <c r="D139" i="1" l="1"/>
  <c r="F139" i="1" s="1"/>
  <c r="J139" i="1" s="1"/>
  <c r="G139" i="1" l="1"/>
  <c r="E140" i="1" l="1"/>
  <c r="H139" i="1"/>
  <c r="C140" i="1" s="1"/>
  <c r="D140" i="1" l="1"/>
  <c r="F140" i="1" s="1"/>
  <c r="J140" i="1" l="1"/>
  <c r="G140" i="1"/>
  <c r="E141" i="1" l="1"/>
  <c r="H140" i="1"/>
  <c r="C141" i="1" s="1"/>
  <c r="D141" i="1" l="1"/>
  <c r="F141" i="1" s="1"/>
  <c r="J141" i="1" s="1"/>
  <c r="G141" i="1" l="1"/>
  <c r="E142" i="1" l="1"/>
  <c r="H141" i="1"/>
  <c r="C142" i="1" s="1"/>
  <c r="D142" i="1" l="1"/>
  <c r="F142" i="1" s="1"/>
  <c r="J142" i="1" s="1"/>
  <c r="G142" i="1" l="1"/>
  <c r="H142" i="1" s="1"/>
  <c r="C143" i="1" s="1"/>
  <c r="D143" i="1" s="1"/>
  <c r="E143" i="1"/>
  <c r="F143" i="1" l="1"/>
  <c r="J143" i="1" l="1"/>
  <c r="G143" i="1" s="1"/>
  <c r="E144" i="1" l="1"/>
  <c r="H143" i="1"/>
  <c r="C144" i="1" s="1"/>
  <c r="D144" i="1" l="1"/>
  <c r="F144" i="1" s="1"/>
  <c r="J144" i="1" s="1"/>
  <c r="G144" i="1" l="1"/>
  <c r="E145" i="1" l="1"/>
  <c r="H144" i="1"/>
  <c r="C145" i="1" s="1"/>
  <c r="D145" i="1" l="1"/>
  <c r="F145" i="1" s="1"/>
  <c r="J145" i="1" l="1"/>
  <c r="G145" i="1"/>
  <c r="E146" i="1" l="1"/>
  <c r="H145" i="1"/>
  <c r="C146" i="1" s="1"/>
  <c r="D146" i="1" l="1"/>
  <c r="F146" i="1" s="1"/>
  <c r="J146" i="1" l="1"/>
  <c r="E147" i="1" l="1"/>
  <c r="H146" i="1"/>
  <c r="C147" i="1" s="1"/>
  <c r="D147" i="1" l="1"/>
  <c r="F147" i="1" s="1"/>
  <c r="J147" i="1" l="1"/>
  <c r="G147" i="1"/>
  <c r="E148" i="1" l="1"/>
  <c r="H147" i="1"/>
  <c r="C148" i="1" s="1"/>
  <c r="D148" i="1" l="1"/>
  <c r="F148" i="1" s="1"/>
  <c r="J148" i="1" l="1"/>
  <c r="G148" i="1"/>
  <c r="E149" i="1" l="1"/>
  <c r="H148" i="1"/>
  <c r="C149" i="1" s="1"/>
  <c r="D149" i="1" l="1"/>
  <c r="F149" i="1" s="1"/>
  <c r="J149" i="1" l="1"/>
  <c r="G149" i="1" s="1"/>
  <c r="H149" i="1" l="1"/>
  <c r="C150" i="1" s="1"/>
  <c r="D150" i="1" s="1"/>
  <c r="E150" i="1"/>
  <c r="F150" i="1" l="1"/>
  <c r="J150" i="1"/>
  <c r="G150" i="1" s="1"/>
  <c r="E151" i="1" l="1"/>
  <c r="H150" i="1"/>
  <c r="C151" i="1" s="1"/>
  <c r="D151" i="1" l="1"/>
  <c r="F151" i="1" s="1"/>
  <c r="J151" i="1" s="1"/>
  <c r="G151" i="1" l="1"/>
  <c r="E152" i="1" l="1"/>
  <c r="H151" i="1"/>
  <c r="C152" i="1" s="1"/>
  <c r="D152" i="1" l="1"/>
  <c r="F152" i="1" s="1"/>
  <c r="J152" i="1" s="1"/>
  <c r="G152" i="1" l="1"/>
  <c r="E153" i="1" l="1"/>
  <c r="H152" i="1"/>
  <c r="C153" i="1" s="1"/>
  <c r="D153" i="1" l="1"/>
  <c r="F153" i="1" s="1"/>
  <c r="J153" i="1" l="1"/>
  <c r="G153" i="1"/>
  <c r="E154" i="1" l="1"/>
  <c r="H153" i="1"/>
  <c r="C154" i="1" s="1"/>
  <c r="D154" i="1" l="1"/>
  <c r="F154" i="1" s="1"/>
  <c r="J154" i="1" s="1"/>
  <c r="G154" i="1" l="1"/>
  <c r="H154" i="1" s="1"/>
  <c r="C155" i="1" s="1"/>
  <c r="D155" i="1" s="1"/>
  <c r="E155" i="1"/>
  <c r="F155" i="1" l="1"/>
  <c r="J155" i="1" l="1"/>
  <c r="E156" i="1" l="1"/>
  <c r="H155" i="1"/>
  <c r="C156" i="1" s="1"/>
  <c r="D156" i="1" l="1"/>
  <c r="F156" i="1" s="1"/>
  <c r="J156" i="1" s="1"/>
  <c r="H156" i="1"/>
  <c r="E157" i="1" l="1"/>
  <c r="C157" i="1"/>
  <c r="D157" i="1" l="1"/>
  <c r="F157" i="1" s="1"/>
  <c r="J157" i="1" l="1"/>
  <c r="G157" i="1" s="1"/>
  <c r="H157" i="1" l="1"/>
  <c r="C158" i="1" s="1"/>
  <c r="D158" i="1" s="1"/>
  <c r="E158" i="1"/>
  <c r="F158" i="1" s="1"/>
  <c r="J158" i="1" l="1"/>
  <c r="G158" i="1" s="1"/>
  <c r="E159" i="1" l="1"/>
  <c r="H158" i="1"/>
  <c r="C159" i="1" s="1"/>
  <c r="D159" i="1" s="1"/>
  <c r="F159" i="1" l="1"/>
  <c r="J159" i="1" s="1"/>
  <c r="G159" i="1" l="1"/>
  <c r="H159" i="1" s="1"/>
  <c r="C160" i="1" s="1"/>
  <c r="E160" i="1" l="1"/>
  <c r="D160" i="1"/>
  <c r="F160" i="1" l="1"/>
  <c r="G160" i="1" s="1"/>
  <c r="J160" i="1"/>
  <c r="E161" i="1" l="1"/>
  <c r="H160" i="1"/>
  <c r="C161" i="1" s="1"/>
  <c r="D161" i="1" l="1"/>
  <c r="F161" i="1" s="1"/>
  <c r="J161" i="1" l="1"/>
  <c r="G161" i="1" s="1"/>
  <c r="E162" i="1" l="1"/>
  <c r="H161" i="1"/>
  <c r="C162" i="1" s="1"/>
  <c r="D162" i="1" s="1"/>
  <c r="F162" i="1" l="1"/>
  <c r="J162" i="1" s="1"/>
  <c r="G162" i="1" l="1"/>
  <c r="H162" i="1" l="1"/>
  <c r="C163" i="1" s="1"/>
  <c r="D163" i="1" s="1"/>
  <c r="E163" i="1"/>
  <c r="F163" i="1" l="1"/>
  <c r="J163" i="1" l="1"/>
  <c r="G163" i="1" s="1"/>
  <c r="E164" i="1" l="1"/>
  <c r="H163" i="1"/>
  <c r="C164" i="1" s="1"/>
  <c r="D164" i="1" s="1"/>
  <c r="F164" i="1" l="1"/>
  <c r="J164" i="1" l="1"/>
  <c r="G164" i="1" s="1"/>
  <c r="H164" i="1" l="1"/>
  <c r="C165" i="1" s="1"/>
  <c r="E165" i="1"/>
  <c r="D165" i="1" l="1"/>
  <c r="F165" i="1" s="1"/>
  <c r="J165" i="1" s="1"/>
  <c r="G165" i="1" s="1"/>
  <c r="E166" i="1" l="1"/>
  <c r="H165" i="1"/>
  <c r="C166" i="1" s="1"/>
  <c r="D166" i="1" l="1"/>
  <c r="F166" i="1" s="1"/>
  <c r="J166" i="1" s="1"/>
  <c r="G166" i="1" s="1"/>
  <c r="E167" i="1" l="1"/>
  <c r="H166" i="1"/>
  <c r="C167" i="1" s="1"/>
  <c r="D167" i="1" s="1"/>
  <c r="F167" i="1" l="1"/>
  <c r="J167" i="1" l="1"/>
  <c r="G167" i="1"/>
  <c r="E168" i="1" l="1"/>
  <c r="H167" i="1"/>
  <c r="C168" i="1" s="1"/>
  <c r="D168" i="1" l="1"/>
  <c r="F168" i="1" s="1"/>
  <c r="J168" i="1" s="1"/>
  <c r="G168" i="1" l="1"/>
  <c r="E169" i="1" l="1"/>
  <c r="H168" i="1"/>
  <c r="C169" i="1" s="1"/>
  <c r="D169" i="1" l="1"/>
  <c r="F169" i="1" s="1"/>
  <c r="J169" i="1" s="1"/>
  <c r="G169" i="1" l="1"/>
  <c r="H169" i="1" l="1"/>
  <c r="C170" i="1" s="1"/>
  <c r="E170" i="1"/>
  <c r="D170" i="1" l="1"/>
  <c r="F170" i="1" s="1"/>
  <c r="J170" i="1" s="1"/>
  <c r="G170" i="1" s="1"/>
  <c r="H170" i="1" s="1"/>
  <c r="C171" i="1" s="1"/>
  <c r="D171" i="1" l="1"/>
  <c r="E171" i="1"/>
  <c r="F171" i="1" l="1"/>
  <c r="J171" i="1" s="1"/>
  <c r="G171" i="1" s="1"/>
  <c r="E172" i="1" l="1"/>
  <c r="H171" i="1"/>
  <c r="C172" i="1" s="1"/>
  <c r="D172" i="1" l="1"/>
  <c r="F172" i="1" s="1"/>
  <c r="J172" i="1" l="1"/>
  <c r="G172" i="1"/>
  <c r="E173" i="1" l="1"/>
  <c r="H172" i="1"/>
  <c r="C173" i="1" s="1"/>
  <c r="D173" i="1" l="1"/>
  <c r="F173" i="1" s="1"/>
  <c r="J173" i="1" s="1"/>
  <c r="G173" i="1" l="1"/>
  <c r="E174" i="1" l="1"/>
  <c r="H173" i="1"/>
  <c r="C174" i="1" s="1"/>
  <c r="D174" i="1" l="1"/>
  <c r="F174" i="1" s="1"/>
  <c r="J174" i="1" l="1"/>
  <c r="G174" i="1" s="1"/>
  <c r="H174" i="1" l="1"/>
  <c r="C175" i="1" s="1"/>
  <c r="D175" i="1" s="1"/>
  <c r="E175" i="1"/>
  <c r="F175" i="1" s="1"/>
  <c r="J175" i="1" l="1"/>
  <c r="G175" i="1" s="1"/>
  <c r="E176" i="1" l="1"/>
  <c r="H175" i="1"/>
  <c r="C176" i="1" s="1"/>
  <c r="D176" i="1" l="1"/>
  <c r="F176" i="1" s="1"/>
  <c r="J176" i="1" s="1"/>
  <c r="G176" i="1" l="1"/>
  <c r="E177" i="1" l="1"/>
  <c r="H176" i="1"/>
  <c r="C177" i="1" s="1"/>
  <c r="D177" i="1" l="1"/>
  <c r="F177" i="1" s="1"/>
  <c r="J177" i="1" s="1"/>
  <c r="G177" i="1" l="1"/>
  <c r="H177" i="1" l="1"/>
  <c r="C178" i="1" s="1"/>
  <c r="D178" i="1" s="1"/>
  <c r="E178" i="1"/>
  <c r="F178" i="1" l="1"/>
  <c r="J178" i="1" l="1"/>
  <c r="G178" i="1"/>
  <c r="H178" i="1" l="1"/>
  <c r="C179" i="1" s="1"/>
  <c r="E179" i="1"/>
  <c r="D179" i="1" l="1"/>
  <c r="F179" i="1" s="1"/>
  <c r="J179" i="1" s="1"/>
  <c r="G179" i="1" s="1"/>
  <c r="E180" i="1" l="1"/>
  <c r="H179" i="1"/>
  <c r="C180" i="1" s="1"/>
  <c r="D180" i="1" l="1"/>
  <c r="F180" i="1" s="1"/>
  <c r="J180" i="1" s="1"/>
  <c r="G180" i="1" l="1"/>
  <c r="E181" i="1" l="1"/>
  <c r="H180" i="1"/>
  <c r="C181" i="1" s="1"/>
  <c r="D181" i="1" l="1"/>
  <c r="F181" i="1" s="1"/>
  <c r="J181" i="1" l="1"/>
  <c r="G181" i="1" s="1"/>
  <c r="H181" i="1" l="1"/>
  <c r="C182" i="1" s="1"/>
  <c r="D182" i="1" s="1"/>
  <c r="E182" i="1"/>
  <c r="F182" i="1" s="1"/>
  <c r="J182" i="1" l="1"/>
  <c r="G182" i="1" s="1"/>
  <c r="H182" i="1" l="1"/>
  <c r="C183" i="1" s="1"/>
  <c r="E183" i="1"/>
  <c r="D183" i="1" l="1"/>
  <c r="F183" i="1" s="1"/>
  <c r="J183" i="1" s="1"/>
  <c r="G183" i="1" s="1"/>
  <c r="E184" i="1" l="1"/>
  <c r="H183" i="1"/>
  <c r="C184" i="1" s="1"/>
  <c r="D184" i="1" l="1"/>
  <c r="F184" i="1" s="1"/>
  <c r="J184" i="1" l="1"/>
  <c r="G184" i="1" s="1"/>
  <c r="E185" i="1" l="1"/>
  <c r="H184" i="1"/>
  <c r="C185" i="1" s="1"/>
  <c r="D185" i="1" l="1"/>
  <c r="F185" i="1" s="1"/>
  <c r="J185" i="1" s="1"/>
  <c r="G185" i="1" s="1"/>
  <c r="E186" i="1" l="1"/>
  <c r="H185" i="1"/>
  <c r="C186" i="1" s="1"/>
  <c r="D186" i="1" l="1"/>
  <c r="F186" i="1" s="1"/>
  <c r="J186" i="1" s="1"/>
  <c r="G186" i="1" s="1"/>
  <c r="E187" i="1" l="1"/>
  <c r="H186" i="1"/>
  <c r="C187" i="1" s="1"/>
  <c r="D187" i="1" l="1"/>
  <c r="F187" i="1" s="1"/>
  <c r="J187" i="1" s="1"/>
  <c r="G187" i="1" l="1"/>
  <c r="E188" i="1" l="1"/>
  <c r="H187" i="1"/>
  <c r="C188" i="1" s="1"/>
  <c r="D188" i="1" l="1"/>
  <c r="F188" i="1" s="1"/>
  <c r="J188" i="1" s="1"/>
  <c r="G188" i="1" l="1"/>
  <c r="E189" i="1" l="1"/>
  <c r="H188" i="1"/>
  <c r="C189" i="1" s="1"/>
  <c r="D189" i="1" l="1"/>
  <c r="F189" i="1" s="1"/>
  <c r="J189" i="1" s="1"/>
  <c r="G189" i="1" s="1"/>
  <c r="H189" i="1" s="1"/>
  <c r="C190" i="1" s="1"/>
  <c r="D190" i="1" l="1"/>
  <c r="E190" i="1"/>
  <c r="F190" i="1" l="1"/>
  <c r="J190" i="1" s="1"/>
  <c r="G190" i="1" s="1"/>
  <c r="E191" i="1" l="1"/>
  <c r="H190" i="1"/>
  <c r="C191" i="1" s="1"/>
  <c r="D191" i="1" l="1"/>
  <c r="F191" i="1" s="1"/>
  <c r="J191" i="1" s="1"/>
  <c r="G191" i="1" l="1"/>
  <c r="E192" i="1" l="1"/>
  <c r="H191" i="1"/>
  <c r="C192" i="1" s="1"/>
  <c r="D192" i="1" l="1"/>
  <c r="F192" i="1" s="1"/>
  <c r="J192" i="1" s="1"/>
  <c r="G192" i="1" l="1"/>
  <c r="E193" i="1" l="1"/>
  <c r="H192" i="1"/>
  <c r="C193" i="1" s="1"/>
  <c r="D193" i="1" l="1"/>
  <c r="F193" i="1" s="1"/>
  <c r="J193" i="1" s="1"/>
  <c r="G193" i="1" l="1"/>
  <c r="E194" i="1" l="1"/>
  <c r="H193" i="1"/>
  <c r="C194" i="1" s="1"/>
  <c r="D194" i="1" l="1"/>
  <c r="F194" i="1" s="1"/>
  <c r="J194" i="1" s="1"/>
  <c r="G194" i="1" l="1"/>
  <c r="E195" i="1" l="1"/>
  <c r="H194" i="1"/>
  <c r="C195" i="1" s="1"/>
  <c r="D195" i="1" l="1"/>
  <c r="F195" i="1" s="1"/>
  <c r="J195" i="1" s="1"/>
  <c r="G195" i="1" l="1"/>
  <c r="E196" i="1" l="1"/>
  <c r="H195" i="1"/>
  <c r="C196" i="1" s="1"/>
  <c r="D196" i="1" l="1"/>
  <c r="F196" i="1" s="1"/>
  <c r="J196" i="1" s="1"/>
  <c r="G196" i="1" l="1"/>
  <c r="E197" i="1" l="1"/>
  <c r="H196" i="1"/>
  <c r="C197" i="1" s="1"/>
  <c r="D197" i="1" l="1"/>
  <c r="F197" i="1" s="1"/>
  <c r="J197" i="1" s="1"/>
  <c r="G197" i="1" l="1"/>
  <c r="E198" i="1" l="1"/>
  <c r="H197" i="1"/>
  <c r="C198" i="1" s="1"/>
  <c r="D198" i="1" l="1"/>
  <c r="F198" i="1" s="1"/>
  <c r="J198" i="1" s="1"/>
  <c r="G198" i="1" s="1"/>
  <c r="E199" i="1" l="1"/>
  <c r="H198" i="1"/>
  <c r="C199" i="1" s="1"/>
  <c r="D199" i="1" l="1"/>
  <c r="F199" i="1" s="1"/>
  <c r="J199" i="1" s="1"/>
  <c r="G199" i="1" s="1"/>
  <c r="E200" i="1" l="1"/>
  <c r="H199" i="1"/>
  <c r="C200" i="1" s="1"/>
  <c r="D200" i="1" l="1"/>
  <c r="F200" i="1" s="1"/>
  <c r="J200" i="1" s="1"/>
  <c r="G200" i="1" l="1"/>
  <c r="E201" i="1" l="1"/>
  <c r="H200" i="1"/>
  <c r="C201" i="1" s="1"/>
  <c r="D201" i="1" l="1"/>
  <c r="F201" i="1" s="1"/>
  <c r="J201" i="1" s="1"/>
  <c r="G201" i="1" s="1"/>
  <c r="H201" i="1" s="1"/>
  <c r="C202" i="1" s="1"/>
  <c r="D202" i="1" l="1"/>
  <c r="E202" i="1"/>
  <c r="F202" i="1" l="1"/>
  <c r="J202" i="1" l="1"/>
  <c r="G202" i="1"/>
  <c r="E203" i="1" l="1"/>
  <c r="H202" i="1"/>
  <c r="C203" i="1" s="1"/>
  <c r="D203" i="1" l="1"/>
  <c r="F203" i="1" s="1"/>
  <c r="J203" i="1" s="1"/>
  <c r="G203" i="1" s="1"/>
  <c r="E204" i="1" l="1"/>
  <c r="H203" i="1"/>
  <c r="C204" i="1" s="1"/>
  <c r="D204" i="1" l="1"/>
  <c r="F204" i="1" s="1"/>
  <c r="J204" i="1" s="1"/>
  <c r="G204" i="1" l="1"/>
  <c r="E205" i="1" l="1"/>
  <c r="H204" i="1"/>
  <c r="C205" i="1" s="1"/>
  <c r="D205" i="1" l="1"/>
  <c r="F205" i="1" s="1"/>
  <c r="J205" i="1" l="1"/>
  <c r="G205" i="1"/>
  <c r="E206" i="1" l="1"/>
  <c r="H205" i="1"/>
  <c r="C206" i="1" s="1"/>
  <c r="D206" i="1" l="1"/>
  <c r="F206" i="1" s="1"/>
  <c r="J206" i="1" l="1"/>
  <c r="G206" i="1" s="1"/>
  <c r="H206" i="1" l="1"/>
  <c r="C207" i="1" s="1"/>
  <c r="D207" i="1" s="1"/>
  <c r="E207" i="1"/>
  <c r="F207" i="1" s="1"/>
  <c r="J207" i="1" l="1"/>
  <c r="G207" i="1" s="1"/>
  <c r="H207" i="1" l="1"/>
  <c r="C208" i="1" s="1"/>
  <c r="E208" i="1"/>
  <c r="D208" i="1" l="1"/>
  <c r="F208" i="1" s="1"/>
  <c r="J208" i="1" s="1"/>
  <c r="G208" i="1" s="1"/>
  <c r="E209" i="1" l="1"/>
  <c r="H208" i="1"/>
  <c r="C209" i="1" s="1"/>
  <c r="D209" i="1" l="1"/>
  <c r="F209" i="1" s="1"/>
  <c r="J209" i="1" l="1"/>
  <c r="G209" i="1"/>
  <c r="E210" i="1" l="1"/>
  <c r="H209" i="1"/>
  <c r="C210" i="1" s="1"/>
  <c r="D210" i="1" l="1"/>
  <c r="F210" i="1" s="1"/>
  <c r="J210" i="1" s="1"/>
  <c r="G210" i="1" s="1"/>
  <c r="H210" i="1" s="1"/>
  <c r="C211" i="1" s="1"/>
  <c r="D211" i="1" l="1"/>
  <c r="E211" i="1"/>
  <c r="F211" i="1" l="1"/>
  <c r="J211" i="1" l="1"/>
  <c r="G211" i="1"/>
  <c r="E212" i="1" l="1"/>
  <c r="H211" i="1"/>
  <c r="C212" i="1" s="1"/>
  <c r="D212" i="1" l="1"/>
  <c r="F212" i="1" s="1"/>
  <c r="J212" i="1" s="1"/>
  <c r="G212" i="1" s="1"/>
  <c r="H212" i="1" s="1"/>
  <c r="C213" i="1" s="1"/>
  <c r="D213" i="1" l="1"/>
  <c r="E213" i="1"/>
  <c r="F213" i="1" l="1"/>
  <c r="J213" i="1" l="1"/>
  <c r="G213" i="1" s="1"/>
  <c r="H213" i="1" l="1"/>
  <c r="C214" i="1" s="1"/>
  <c r="E214" i="1"/>
  <c r="D214" i="1" l="1"/>
  <c r="F214" i="1" s="1"/>
  <c r="J214" i="1" s="1"/>
  <c r="G214" i="1" s="1"/>
  <c r="H214" i="1" s="1"/>
  <c r="C215" i="1" s="1"/>
  <c r="D215" i="1" l="1"/>
  <c r="E215" i="1"/>
  <c r="F215" i="1" l="1"/>
  <c r="J215" i="1" l="1"/>
  <c r="G215" i="1" s="1"/>
  <c r="E216" i="1" l="1"/>
  <c r="H215" i="1"/>
  <c r="C216" i="1" s="1"/>
  <c r="D216" i="1" s="1"/>
  <c r="F216" i="1" l="1"/>
  <c r="J216" i="1" s="1"/>
  <c r="G216" i="1" s="1"/>
  <c r="H216" i="1" s="1"/>
  <c r="C217" i="1" s="1"/>
  <c r="D217" i="1" s="1"/>
  <c r="E217" i="1"/>
  <c r="F217" i="1" l="1"/>
  <c r="J217" i="1" s="1"/>
  <c r="G217" i="1" s="1"/>
  <c r="E218" i="1" l="1"/>
  <c r="H217" i="1"/>
  <c r="C218" i="1" s="1"/>
  <c r="D218" i="1" l="1"/>
  <c r="F218" i="1" s="1"/>
  <c r="J218" i="1" s="1"/>
  <c r="G218" i="1" s="1"/>
  <c r="H218" i="1" s="1"/>
  <c r="C219" i="1" s="1"/>
  <c r="D219" i="1" l="1"/>
  <c r="E219" i="1"/>
  <c r="F219" i="1" l="1"/>
  <c r="J219" i="1" l="1"/>
  <c r="G219" i="1" s="1"/>
  <c r="E220" i="1" l="1"/>
  <c r="H219" i="1"/>
  <c r="C220" i="1" s="1"/>
  <c r="D220" i="1" s="1"/>
  <c r="F220" i="1" l="1"/>
  <c r="J220" i="1" s="1"/>
  <c r="G220" i="1" s="1"/>
  <c r="H220" i="1" s="1"/>
  <c r="C221" i="1" s="1"/>
  <c r="D221" i="1" s="1"/>
  <c r="E221" i="1" l="1"/>
  <c r="F221" i="1" s="1"/>
  <c r="J221" i="1" l="1"/>
  <c r="G221" i="1" s="1"/>
  <c r="E222" i="1" l="1"/>
  <c r="H221" i="1"/>
  <c r="C222" i="1" s="1"/>
  <c r="D222" i="1" s="1"/>
  <c r="F222" i="1" l="1"/>
  <c r="J222" i="1" s="1"/>
  <c r="G222" i="1" l="1"/>
  <c r="H222" i="1" l="1"/>
  <c r="C223" i="1" s="1"/>
  <c r="D223" i="1" s="1"/>
  <c r="E223" i="1"/>
  <c r="F223" i="1" l="1"/>
  <c r="J223" i="1" l="1"/>
  <c r="G223" i="1" s="1"/>
  <c r="H223" i="1" l="1"/>
  <c r="C224" i="1" s="1"/>
  <c r="D224" i="1" s="1"/>
  <c r="E224" i="1"/>
  <c r="F224" i="1" l="1"/>
  <c r="J224" i="1" s="1"/>
  <c r="G224" i="1" s="1"/>
  <c r="H224" i="1" l="1"/>
  <c r="C225" i="1" s="1"/>
  <c r="D225" i="1" s="1"/>
  <c r="E225" i="1"/>
  <c r="F225" i="1" l="1"/>
  <c r="J225" i="1" l="1"/>
  <c r="G225" i="1" s="1"/>
  <c r="H225" i="1" l="1"/>
  <c r="C226" i="1" s="1"/>
  <c r="D226" i="1" s="1"/>
  <c r="E226" i="1"/>
  <c r="F226" i="1" l="1"/>
  <c r="J226" i="1" l="1"/>
  <c r="G226" i="1" s="1"/>
  <c r="E227" i="1" l="1"/>
  <c r="H226" i="1"/>
  <c r="C227" i="1" s="1"/>
  <c r="D227" i="1" s="1"/>
  <c r="F227" i="1" l="1"/>
  <c r="J227" i="1" l="1"/>
  <c r="G227" i="1" s="1"/>
  <c r="E228" i="1" l="1"/>
  <c r="H227" i="1"/>
  <c r="C228" i="1" s="1"/>
  <c r="D228" i="1" s="1"/>
  <c r="F228" i="1" l="1"/>
  <c r="J228" i="1" s="1"/>
  <c r="G228" i="1" s="1"/>
  <c r="H228" i="1" l="1"/>
  <c r="C229" i="1" s="1"/>
  <c r="D229" i="1" s="1"/>
  <c r="E229" i="1"/>
  <c r="F229" i="1" s="1"/>
  <c r="J229" i="1" s="1"/>
  <c r="G229" i="1" s="1"/>
  <c r="H229" i="1" l="1"/>
  <c r="C230" i="1" s="1"/>
  <c r="D230" i="1" s="1"/>
  <c r="E230" i="1"/>
  <c r="F230" i="1" l="1"/>
  <c r="J230" i="1" s="1"/>
  <c r="G230" i="1" s="1"/>
  <c r="E231" i="1" l="1"/>
  <c r="H230" i="1"/>
  <c r="C231" i="1" s="1"/>
  <c r="D231" i="1" l="1"/>
  <c r="F231" i="1" s="1"/>
  <c r="J231" i="1" l="1"/>
  <c r="G231" i="1" s="1"/>
  <c r="E232" i="1" l="1"/>
  <c r="H231" i="1"/>
  <c r="C232" i="1" s="1"/>
  <c r="D232" i="1" l="1"/>
  <c r="F232" i="1" s="1"/>
  <c r="J232" i="1" s="1"/>
  <c r="G232" i="1" s="1"/>
  <c r="H232" i="1" s="1"/>
  <c r="C233" i="1" s="1"/>
  <c r="D233" i="1" l="1"/>
  <c r="E233" i="1"/>
  <c r="F233" i="1" l="1"/>
  <c r="J233" i="1" l="1"/>
  <c r="G233" i="1" s="1"/>
  <c r="E234" i="1" l="1"/>
  <c r="H233" i="1"/>
  <c r="C234" i="1" s="1"/>
  <c r="D234" i="1" l="1"/>
  <c r="F234" i="1" s="1"/>
  <c r="J234" i="1" l="1"/>
  <c r="G234" i="1"/>
  <c r="E235" i="1" l="1"/>
  <c r="H234" i="1"/>
  <c r="C235" i="1" s="1"/>
  <c r="D235" i="1" l="1"/>
  <c r="F235" i="1" s="1"/>
  <c r="J235" i="1" l="1"/>
  <c r="G235" i="1"/>
  <c r="E236" i="1" l="1"/>
  <c r="H235" i="1"/>
  <c r="C236" i="1" s="1"/>
  <c r="D236" i="1" l="1"/>
  <c r="F236" i="1" s="1"/>
  <c r="J236" i="1" l="1"/>
  <c r="G236" i="1" s="1"/>
  <c r="E237" i="1" l="1"/>
  <c r="H236" i="1"/>
  <c r="C237" i="1" s="1"/>
  <c r="D237" i="1" l="1"/>
  <c r="F237" i="1" s="1"/>
  <c r="J237" i="1" l="1"/>
  <c r="G237" i="1" s="1"/>
  <c r="H237" i="1" l="1"/>
  <c r="C238" i="1" s="1"/>
  <c r="D238" i="1" s="1"/>
  <c r="E238" i="1"/>
  <c r="F238" i="1" s="1"/>
  <c r="J238" i="1" l="1"/>
  <c r="G238" i="1"/>
  <c r="E239" i="1" l="1"/>
  <c r="H238" i="1"/>
  <c r="C239" i="1" s="1"/>
  <c r="D239" i="1" l="1"/>
  <c r="F239" i="1" s="1"/>
  <c r="J239" i="1" l="1"/>
  <c r="G239" i="1" s="1"/>
  <c r="E240" i="1" l="1"/>
  <c r="H239" i="1"/>
  <c r="C240" i="1" s="1"/>
  <c r="D240" i="1" l="1"/>
  <c r="F240" i="1" s="1"/>
  <c r="J240" i="1" l="1"/>
  <c r="G240" i="1" s="1"/>
  <c r="H240" i="1" l="1"/>
  <c r="C241" i="1" s="1"/>
  <c r="D241" i="1" s="1"/>
  <c r="E241" i="1"/>
  <c r="F241" i="1" s="1"/>
  <c r="J241" i="1" l="1"/>
  <c r="G241" i="1" s="1"/>
  <c r="E242" i="1" l="1"/>
  <c r="H241" i="1"/>
  <c r="C242" i="1" s="1"/>
  <c r="D242" i="1" s="1"/>
  <c r="F242" i="1" l="1"/>
  <c r="J242" i="1" s="1"/>
  <c r="G242" i="1" l="1"/>
  <c r="H242" i="1" l="1"/>
  <c r="C243" i="1" s="1"/>
  <c r="D243" i="1" s="1"/>
  <c r="E243" i="1"/>
  <c r="F243" i="1" l="1"/>
  <c r="J243" i="1" l="1"/>
  <c r="G243" i="1" s="1"/>
  <c r="E244" i="1" l="1"/>
  <c r="H243" i="1"/>
  <c r="C244" i="1" s="1"/>
  <c r="D244" i="1" s="1"/>
  <c r="F244" i="1" l="1"/>
  <c r="J244" i="1" l="1"/>
  <c r="G244" i="1" s="1"/>
  <c r="E245" i="1" l="1"/>
  <c r="F245" i="1" s="1"/>
  <c r="H244" i="1"/>
  <c r="C245" i="1" s="1"/>
  <c r="D245" i="1" s="1"/>
  <c r="J245" i="1" l="1"/>
  <c r="G245" i="1" s="1"/>
  <c r="H245" i="1" s="1"/>
  <c r="C246" i="1" s="1"/>
  <c r="D246" i="1" s="1"/>
  <c r="E246" i="1"/>
  <c r="F246" i="1" l="1"/>
  <c r="J246" i="1" l="1"/>
  <c r="G246" i="1" s="1"/>
  <c r="E247" i="1" l="1"/>
  <c r="H246" i="1"/>
  <c r="C247" i="1" s="1"/>
  <c r="D247" i="1" s="1"/>
  <c r="F247" i="1" l="1"/>
  <c r="J247" i="1" s="1"/>
  <c r="G247" i="1" s="1"/>
  <c r="E248" i="1" s="1"/>
  <c r="H247" i="1" l="1"/>
  <c r="C248" i="1" s="1"/>
  <c r="D248" i="1" s="1"/>
  <c r="F248" i="1" s="1"/>
  <c r="J248" i="1" s="1"/>
  <c r="G248" i="1" s="1"/>
  <c r="H248" i="1" s="1"/>
  <c r="C249" i="1" s="1"/>
  <c r="D249" i="1" s="1"/>
  <c r="E249" i="1"/>
  <c r="F249" i="1" l="1"/>
  <c r="J249" i="1" l="1"/>
  <c r="G249" i="1"/>
  <c r="E250" i="1" l="1"/>
  <c r="H249" i="1"/>
  <c r="C250" i="1" s="1"/>
  <c r="D250" i="1" s="1"/>
  <c r="F250" i="1" l="1"/>
  <c r="J250" i="1" l="1"/>
  <c r="G250" i="1" s="1"/>
  <c r="E251" i="1" l="1"/>
  <c r="F251" i="1" s="1"/>
  <c r="H250" i="1"/>
  <c r="C251" i="1" s="1"/>
  <c r="D251" i="1" s="1"/>
  <c r="J251" i="1" l="1"/>
  <c r="G251" i="1" s="1"/>
  <c r="E252" i="1" s="1"/>
  <c r="H251" i="1" l="1"/>
  <c r="C252" i="1" s="1"/>
  <c r="D252" i="1" s="1"/>
  <c r="F252" i="1" s="1"/>
  <c r="J252" i="1" l="1"/>
  <c r="G252" i="1" s="1"/>
  <c r="E253" i="1" l="1"/>
  <c r="H252" i="1"/>
  <c r="C253" i="1" s="1"/>
  <c r="D253" i="1" s="1"/>
  <c r="F253" i="1" l="1"/>
  <c r="D10" i="1"/>
  <c r="J253" i="1" l="1"/>
  <c r="G253" i="1" s="1"/>
  <c r="H253" i="1" l="1"/>
  <c r="C254" i="1" s="1"/>
  <c r="D254" i="1" s="1"/>
  <c r="E254" i="1"/>
  <c r="J254" i="1" s="1"/>
  <c r="F254" i="1" l="1"/>
  <c r="G254" i="1" s="1"/>
  <c r="H254" i="1" s="1"/>
  <c r="C255" i="1" s="1"/>
  <c r="D255" i="1" s="1"/>
  <c r="E259" i="1"/>
  <c r="E260" i="1"/>
  <c r="E255" i="1"/>
  <c r="J255" i="1" s="1"/>
  <c r="E258" i="1"/>
  <c r="E257" i="1"/>
  <c r="F255" i="1" l="1"/>
  <c r="G255" i="1" s="1"/>
  <c r="E256" i="1" s="1"/>
  <c r="H255" i="1" l="1"/>
  <c r="C256" i="1" s="1"/>
  <c r="D256" i="1" l="1"/>
  <c r="F256" i="1" s="1"/>
  <c r="G256" i="1" s="1"/>
  <c r="H256" i="1" s="1"/>
  <c r="C257" i="1" s="1"/>
  <c r="J256" i="1"/>
  <c r="D257" i="1" l="1"/>
  <c r="F257" i="1" s="1"/>
  <c r="G257" i="1" s="1"/>
  <c r="H257" i="1" s="1"/>
  <c r="C258" i="1" s="1"/>
  <c r="J257" i="1"/>
  <c r="J258" i="1" l="1"/>
  <c r="D258" i="1"/>
  <c r="F258" i="1" s="1"/>
  <c r="G258" i="1" s="1"/>
  <c r="H258" i="1" s="1"/>
  <c r="C259" i="1" s="1"/>
  <c r="D259" i="1" l="1"/>
  <c r="F259" i="1" s="1"/>
  <c r="G259" i="1" s="1"/>
  <c r="H259" i="1" s="1"/>
  <c r="C260" i="1" s="1"/>
  <c r="J259" i="1"/>
  <c r="D260" i="1" l="1"/>
  <c r="F260" i="1" s="1"/>
  <c r="J260" i="1" l="1"/>
  <c r="G260" i="1"/>
  <c r="E261" i="1" l="1"/>
  <c r="H260" i="1"/>
  <c r="C261" i="1" s="1"/>
  <c r="D261" i="1" l="1"/>
  <c r="F261" i="1" s="1"/>
  <c r="G261" i="1" s="1"/>
  <c r="E262" i="1" s="1"/>
  <c r="J261" i="1"/>
  <c r="H261" i="1" l="1"/>
  <c r="C262" i="1" s="1"/>
  <c r="D262" i="1" l="1"/>
  <c r="F262" i="1" s="1"/>
  <c r="J262" i="1" l="1"/>
  <c r="G262" i="1"/>
  <c r="E263" i="1" l="1"/>
  <c r="H262" i="1"/>
  <c r="C263" i="1" s="1"/>
  <c r="D263" i="1" l="1"/>
  <c r="F263" i="1" s="1"/>
  <c r="G263" i="1" s="1"/>
  <c r="E264" i="1" s="1"/>
  <c r="J263" i="1"/>
  <c r="H263" i="1" l="1"/>
  <c r="C264" i="1" s="1"/>
  <c r="D264" i="1" l="1"/>
  <c r="F264" i="1" s="1"/>
  <c r="G264" i="1" s="1"/>
  <c r="E265" i="1" s="1"/>
  <c r="J264" i="1"/>
  <c r="H264" i="1" l="1"/>
  <c r="C265" i="1" s="1"/>
  <c r="D265" i="1" s="1"/>
  <c r="F265" i="1" s="1"/>
  <c r="G265" i="1" s="1"/>
  <c r="E266" i="1" s="1"/>
  <c r="J265" i="1" l="1"/>
  <c r="H265" i="1"/>
  <c r="C266" i="1" s="1"/>
  <c r="D266" i="1" l="1"/>
  <c r="F266" i="1" s="1"/>
  <c r="J266" i="1" l="1"/>
  <c r="G266" i="1"/>
  <c r="E267" i="1" l="1"/>
  <c r="H266" i="1"/>
  <c r="C267" i="1" s="1"/>
  <c r="D267" i="1" l="1"/>
  <c r="F267" i="1" s="1"/>
  <c r="G267" i="1" s="1"/>
  <c r="E268" i="1" s="1"/>
  <c r="J267" i="1"/>
  <c r="H267" i="1" l="1"/>
  <c r="C268" i="1" s="1"/>
  <c r="J268" i="1" l="1"/>
  <c r="D268" i="1"/>
  <c r="F268" i="1" s="1"/>
  <c r="G268" i="1" s="1"/>
  <c r="E269" i="1" s="1"/>
  <c r="H268" i="1" l="1"/>
  <c r="C269" i="1" s="1"/>
  <c r="D269" i="1" l="1"/>
  <c r="F269" i="1" s="1"/>
  <c r="G269" i="1" s="1"/>
  <c r="E270" i="1" s="1"/>
  <c r="J269" i="1"/>
  <c r="H269" i="1" l="1"/>
  <c r="C270" i="1" s="1"/>
  <c r="D270" i="1" s="1"/>
  <c r="F270" i="1" s="1"/>
  <c r="J270" i="1" l="1"/>
  <c r="G270" i="1"/>
  <c r="E271" i="1" l="1"/>
  <c r="H270" i="1"/>
  <c r="C271" i="1" s="1"/>
  <c r="D271" i="1" l="1"/>
  <c r="F271" i="1" s="1"/>
  <c r="G271" i="1" s="1"/>
  <c r="E272" i="1" s="1"/>
  <c r="J271" i="1"/>
  <c r="H271" i="1" l="1"/>
  <c r="C272" i="1" s="1"/>
  <c r="D272" i="1" l="1"/>
  <c r="F272" i="1" s="1"/>
  <c r="J272" i="1" l="1"/>
  <c r="G272" i="1"/>
  <c r="E273" i="1" l="1"/>
  <c r="H272" i="1"/>
  <c r="C273" i="1" s="1"/>
  <c r="E282" i="1"/>
  <c r="D273" i="1" l="1"/>
  <c r="F273" i="1" s="1"/>
  <c r="G273" i="1" s="1"/>
  <c r="E274" i="1" s="1"/>
  <c r="J273" i="1"/>
  <c r="H273" i="1" l="1"/>
  <c r="C274" i="1" s="1"/>
  <c r="J274" i="1" s="1"/>
  <c r="E283" i="1"/>
  <c r="D274" i="1" l="1"/>
  <c r="F274" i="1" s="1"/>
  <c r="G274" i="1" s="1"/>
  <c r="E275" i="1" s="1"/>
  <c r="H274" i="1" l="1"/>
  <c r="C275" i="1" s="1"/>
  <c r="J275" i="1" s="1"/>
  <c r="D275" i="1" l="1"/>
  <c r="F275" i="1" s="1"/>
  <c r="G275" i="1" s="1"/>
  <c r="E276" i="1" s="1"/>
  <c r="H275" i="1" l="1"/>
  <c r="C276" i="1" s="1"/>
  <c r="D276" i="1" s="1"/>
  <c r="F276" i="1" s="1"/>
  <c r="G276" i="1" s="1"/>
  <c r="E277" i="1" s="1"/>
  <c r="J276" i="1" l="1"/>
  <c r="H276" i="1"/>
  <c r="C277" i="1" s="1"/>
  <c r="J277" i="1" l="1"/>
  <c r="D277" i="1"/>
  <c r="F277" i="1" s="1"/>
  <c r="G277" i="1" s="1"/>
  <c r="E278" i="1" s="1"/>
  <c r="H277" i="1" l="1"/>
  <c r="C278" i="1" s="1"/>
  <c r="D278" i="1" l="1"/>
  <c r="F278" i="1" s="1"/>
  <c r="E287" i="1"/>
  <c r="J278" i="1" l="1"/>
  <c r="G278" i="1"/>
  <c r="E279" i="1" l="1"/>
  <c r="H278" i="1"/>
  <c r="C279" i="1" s="1"/>
  <c r="D279" i="1" l="1"/>
  <c r="F279" i="1" s="1"/>
  <c r="G279" i="1" s="1"/>
  <c r="E280" i="1" s="1"/>
  <c r="J279" i="1"/>
  <c r="H279" i="1" l="1"/>
  <c r="C280" i="1" s="1"/>
  <c r="D280" i="1" s="1"/>
  <c r="F280" i="1" s="1"/>
  <c r="G280" i="1" s="1"/>
  <c r="J280" i="1" l="1"/>
  <c r="E281" i="1"/>
  <c r="H280" i="1"/>
  <c r="C281" i="1" s="1"/>
  <c r="D281" i="1" s="1"/>
  <c r="J281" i="1" l="1"/>
  <c r="F281" i="1"/>
  <c r="G281" i="1" s="1"/>
  <c r="H281" i="1" s="1"/>
  <c r="C282" i="1" s="1"/>
  <c r="D282" i="1" s="1"/>
  <c r="F282" i="1" s="1"/>
  <c r="J282" i="1" l="1"/>
  <c r="G282" i="1"/>
  <c r="H282" i="1" s="1"/>
  <c r="C283" i="1" s="1"/>
  <c r="D283" i="1" l="1"/>
  <c r="F283" i="1" s="1"/>
  <c r="G283" i="1" s="1"/>
  <c r="E284" i="1" s="1"/>
  <c r="J283" i="1"/>
  <c r="H283" i="1" l="1"/>
  <c r="C284" i="1" s="1"/>
  <c r="J284" i="1" l="1"/>
  <c r="D284" i="1"/>
  <c r="F284" i="1" s="1"/>
  <c r="G284" i="1" s="1"/>
  <c r="E285" i="1" s="1"/>
  <c r="H284" i="1" l="1"/>
  <c r="C285" i="1" s="1"/>
  <c r="D285" i="1" l="1"/>
  <c r="F285" i="1" s="1"/>
  <c r="G285" i="1" s="1"/>
  <c r="E286" i="1" s="1"/>
  <c r="J285" i="1"/>
  <c r="H285" i="1" l="1"/>
  <c r="C286" i="1" s="1"/>
  <c r="D286" i="1" l="1"/>
  <c r="F286" i="1" s="1"/>
  <c r="J286" i="1" l="1"/>
  <c r="G286" i="1"/>
  <c r="H286" i="1" s="1"/>
  <c r="C287" i="1" s="1"/>
  <c r="D287" i="1" l="1"/>
  <c r="F287" i="1" s="1"/>
  <c r="G287" i="1" s="1"/>
  <c r="E288" i="1" s="1"/>
  <c r="J287" i="1"/>
  <c r="H287" i="1" l="1"/>
  <c r="C288" i="1" s="1"/>
  <c r="D288" i="1" s="1"/>
  <c r="F288" i="1" s="1"/>
  <c r="J288" i="1" l="1"/>
  <c r="G288" i="1"/>
  <c r="E289" i="1" l="1"/>
  <c r="H288" i="1"/>
  <c r="C289" i="1" s="1"/>
  <c r="D289" i="1" l="1"/>
  <c r="F289" i="1" s="1"/>
  <c r="G289" i="1" s="1"/>
  <c r="E290" i="1" s="1"/>
  <c r="J289" i="1"/>
  <c r="H289" i="1" l="1"/>
  <c r="C290" i="1" s="1"/>
  <c r="D290" i="1" l="1"/>
  <c r="F290" i="1" s="1"/>
  <c r="G290" i="1" s="1"/>
  <c r="E291" i="1" s="1"/>
  <c r="J290" i="1"/>
  <c r="H290" i="1" l="1"/>
  <c r="C291" i="1" s="1"/>
  <c r="D291" i="1" l="1"/>
  <c r="F291" i="1" s="1"/>
  <c r="G291" i="1" s="1"/>
  <c r="E292" i="1" s="1"/>
  <c r="J291" i="1"/>
  <c r="H291" i="1" l="1"/>
  <c r="C292" i="1" s="1"/>
  <c r="D292" i="1" s="1"/>
  <c r="F292" i="1" s="1"/>
  <c r="G292" i="1" s="1"/>
  <c r="J292" i="1" l="1"/>
  <c r="E293" i="1"/>
  <c r="J293" i="1" s="1"/>
  <c r="H292" i="1"/>
  <c r="C293" i="1" s="1"/>
  <c r="D293" i="1" s="1"/>
  <c r="F293" i="1" l="1"/>
  <c r="G293" i="1" s="1"/>
  <c r="E294" i="1" s="1"/>
  <c r="H293" i="1" l="1"/>
  <c r="C294" i="1" s="1"/>
  <c r="D294" i="1" s="1"/>
  <c r="F294" i="1" s="1"/>
  <c r="G294" i="1" s="1"/>
  <c r="E295" i="1" s="1"/>
  <c r="J294" i="1" l="1"/>
  <c r="H294" i="1"/>
  <c r="C295" i="1" s="1"/>
  <c r="D295" i="1" s="1"/>
  <c r="F295" i="1" s="1"/>
  <c r="J295" i="1" l="1"/>
  <c r="G295" i="1"/>
  <c r="E296" i="1" l="1"/>
  <c r="H295" i="1"/>
  <c r="C296" i="1" s="1"/>
  <c r="D296" i="1" l="1"/>
  <c r="F296" i="1" s="1"/>
  <c r="G296" i="1" s="1"/>
  <c r="E297" i="1" s="1"/>
  <c r="J296" i="1"/>
  <c r="H296" i="1" l="1"/>
  <c r="C297" i="1" s="1"/>
  <c r="D297" i="1" s="1"/>
  <c r="F297" i="1" s="1"/>
  <c r="G297" i="1" s="1"/>
  <c r="J297" i="1" l="1"/>
  <c r="E298" i="1"/>
  <c r="J298" i="1" s="1"/>
  <c r="H297" i="1"/>
  <c r="C298" i="1" s="1"/>
  <c r="D298" i="1" s="1"/>
  <c r="F298" i="1" l="1"/>
  <c r="G298" i="1" s="1"/>
  <c r="E299" i="1" s="1"/>
  <c r="H298" i="1" l="1"/>
  <c r="C299" i="1" s="1"/>
  <c r="D299" i="1" s="1"/>
  <c r="F299" i="1" s="1"/>
  <c r="G299" i="1" s="1"/>
  <c r="E300" i="1" s="1"/>
  <c r="J299" i="1" l="1"/>
  <c r="H299" i="1"/>
  <c r="C300" i="1" s="1"/>
  <c r="J300" i="1" l="1"/>
  <c r="D300" i="1"/>
  <c r="F300" i="1" s="1"/>
  <c r="G300" i="1" s="1"/>
  <c r="E301" i="1" s="1"/>
  <c r="H300" i="1" l="1"/>
  <c r="C301" i="1" s="1"/>
  <c r="J301" i="1" l="1"/>
  <c r="D301" i="1"/>
  <c r="F301" i="1" s="1"/>
  <c r="G301" i="1" s="1"/>
  <c r="E302" i="1" s="1"/>
  <c r="H301" i="1" l="1"/>
  <c r="C302" i="1" s="1"/>
  <c r="D302" i="1" l="1"/>
  <c r="F302" i="1" s="1"/>
  <c r="G302" i="1" s="1"/>
  <c r="E303" i="1" s="1"/>
  <c r="J302" i="1"/>
  <c r="H302" i="1" l="1"/>
  <c r="C303" i="1" s="1"/>
  <c r="D303" i="1" s="1"/>
  <c r="F303" i="1" s="1"/>
  <c r="G303" i="1" s="1"/>
  <c r="J303" i="1" l="1"/>
  <c r="E304" i="1"/>
  <c r="H303" i="1"/>
  <c r="C304" i="1" s="1"/>
  <c r="D304" i="1" s="1"/>
  <c r="E309" i="1"/>
  <c r="J304" i="1" l="1"/>
  <c r="F304" i="1"/>
  <c r="G304" i="1" s="1"/>
  <c r="E305" i="1" s="1"/>
  <c r="H304" i="1" l="1"/>
  <c r="C305" i="1" s="1"/>
  <c r="J305" i="1" l="1"/>
  <c r="D305" i="1"/>
  <c r="F305" i="1" s="1"/>
  <c r="G305" i="1" s="1"/>
  <c r="E306" i="1" s="1"/>
  <c r="H305" i="1" l="1"/>
  <c r="E308" i="1"/>
  <c r="E310" i="1" l="1"/>
  <c r="E312" i="1" l="1"/>
  <c r="E313" i="1"/>
  <c r="E311" i="1"/>
  <c r="E307" i="1"/>
  <c r="C306" i="1"/>
  <c r="J306" i="1" s="1"/>
  <c r="D306" i="1" l="1"/>
  <c r="F306" i="1" s="1"/>
  <c r="G306" i="1" s="1"/>
  <c r="H306" i="1" s="1"/>
  <c r="C307" i="1" s="1"/>
  <c r="J307" i="1" s="1"/>
  <c r="D307" i="1" l="1"/>
  <c r="F307" i="1" s="1"/>
  <c r="G307" i="1" s="1"/>
  <c r="H307" i="1" s="1"/>
  <c r="C308" i="1" s="1"/>
  <c r="D308" i="1" s="1"/>
  <c r="F308" i="1" s="1"/>
  <c r="G308" i="1" s="1"/>
  <c r="H308" i="1" s="1"/>
  <c r="C309" i="1" s="1"/>
  <c r="J308" i="1" l="1"/>
  <c r="J309" i="1"/>
  <c r="D309" i="1"/>
  <c r="F309" i="1" s="1"/>
  <c r="G309" i="1" s="1"/>
  <c r="H309" i="1" s="1"/>
  <c r="C310" i="1" s="1"/>
  <c r="D310" i="1" l="1"/>
  <c r="F310" i="1" s="1"/>
  <c r="G310" i="1" s="1"/>
  <c r="H310" i="1" s="1"/>
  <c r="C311" i="1" s="1"/>
  <c r="J310" i="1"/>
  <c r="J311" i="1" l="1"/>
  <c r="D311" i="1"/>
  <c r="F311" i="1" s="1"/>
  <c r="G311" i="1" s="1"/>
  <c r="H311" i="1" s="1"/>
  <c r="C312" i="1" s="1"/>
  <c r="D312" i="1" l="1"/>
  <c r="F312" i="1" s="1"/>
  <c r="G312" i="1" s="1"/>
  <c r="H312" i="1" s="1"/>
  <c r="C313" i="1" s="1"/>
  <c r="J312" i="1"/>
  <c r="D313" i="1" l="1"/>
  <c r="F313" i="1" s="1"/>
  <c r="G313" i="1" s="1"/>
  <c r="H313" i="1" s="1"/>
  <c r="D11" i="1" s="1"/>
  <c r="J313" i="1"/>
</calcChain>
</file>

<file path=xl/sharedStrings.xml><?xml version="1.0" encoding="utf-8"?>
<sst xmlns="http://schemas.openxmlformats.org/spreadsheetml/2006/main" count="24" uniqueCount="21">
  <si>
    <t>Ставка:</t>
  </si>
  <si>
    <t>Долг до</t>
  </si>
  <si>
    <t>Проценты</t>
  </si>
  <si>
    <t>Долг после</t>
  </si>
  <si>
    <t>Месяц</t>
  </si>
  <si>
    <t>%</t>
  </si>
  <si>
    <t>Основной долг</t>
  </si>
  <si>
    <t>Месячный платеж</t>
  </si>
  <si>
    <t>Досрочный платеж</t>
  </si>
  <si>
    <t>Переплата:</t>
  </si>
  <si>
    <t>Дифференцированный кредит</t>
  </si>
  <si>
    <t>месяцев</t>
  </si>
  <si>
    <t>р</t>
  </si>
  <si>
    <t>формулы</t>
  </si>
  <si>
    <t>При досрочном погашении уменьшается платеж, срок не меняется</t>
  </si>
  <si>
    <t>Фактически месяцев:</t>
  </si>
  <si>
    <t>Срок (max 300):</t>
  </si>
  <si>
    <t>Ежемесячный платеж + досрочное погашение (не более):</t>
  </si>
  <si>
    <t>Сумма кредита:</t>
  </si>
  <si>
    <t>Стоимость квартиры:</t>
  </si>
  <si>
    <t>Первоначальный взнос: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</si>
</sst>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74" formatCode="#,##0.0000000000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164" fontId="0" fillId="0" borderId="0" xfId="0" applyNumberFormat="1" applyBorder="1"/>
    <xf numFmtId="164" fontId="0" fillId="2" borderId="0" xfId="0" applyNumberFormat="1" applyFill="1" applyBorder="1"/>
    <xf numFmtId="0" fontId="0" fillId="0" borderId="0" xfId="0" applyAlignment="1">
      <alignment horizontal="right"/>
    </xf>
    <xf numFmtId="0" fontId="0" fillId="2" borderId="0" xfId="0" applyFill="1"/>
    <xf numFmtId="164" fontId="0" fillId="0" borderId="0" xfId="0" applyNumberFormat="1" applyFill="1" applyBorder="1"/>
    <xf numFmtId="0" fontId="0" fillId="2" borderId="0" xfId="0" applyFill="1" applyBorder="1"/>
    <xf numFmtId="0" fontId="0" fillId="3" borderId="0" xfId="0" applyFill="1"/>
    <xf numFmtId="0" fontId="0" fillId="0" borderId="0" xfId="0" applyNumberFormat="1"/>
    <xf numFmtId="174" fontId="0" fillId="0" borderId="0" xfId="0" applyNumberFormat="1"/>
    <xf numFmtId="174" fontId="0" fillId="0" borderId="0" xfId="0" applyNumberFormat="1" applyFill="1" applyBorder="1"/>
    <xf numFmtId="2" fontId="0" fillId="3" borderId="0" xfId="0" applyNumberFormat="1" applyFill="1"/>
    <xf numFmtId="0" fontId="0" fillId="0" borderId="0" xfId="0" applyFill="1"/>
    <xf numFmtId="0" fontId="0" fillId="0" borderId="0" xfId="0" applyAlignment="1">
      <alignment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13"/>
  <sheetViews>
    <sheetView tabSelected="1" topLeftCell="A118" workbookViewId="0">
      <selection activeCell="H127" sqref="H127"/>
    </sheetView>
  </sheetViews>
  <sheetFormatPr defaultRowHeight="15" x14ac:dyDescent="0.25"/>
  <cols>
    <col min="1" max="1" width="10.7109375" customWidth="1"/>
    <col min="3" max="3" width="26.28515625" customWidth="1"/>
    <col min="4" max="6" width="21" bestFit="1" customWidth="1"/>
    <col min="7" max="8" width="23.5703125" bestFit="1" customWidth="1"/>
    <col min="10" max="10" width="14.42578125" bestFit="1" customWidth="1"/>
  </cols>
  <sheetData>
    <row r="2" spans="1:10" x14ac:dyDescent="0.25">
      <c r="C2" t="s">
        <v>10</v>
      </c>
    </row>
    <row r="3" spans="1:10" x14ac:dyDescent="0.25">
      <c r="C3" t="s">
        <v>14</v>
      </c>
    </row>
    <row r="4" spans="1:10" x14ac:dyDescent="0.25">
      <c r="C4" t="s">
        <v>19</v>
      </c>
      <c r="D4" s="3">
        <v>3000000</v>
      </c>
      <c r="E4" t="s">
        <v>12</v>
      </c>
      <c r="G4" s="13"/>
    </row>
    <row r="5" spans="1:10" x14ac:dyDescent="0.25">
      <c r="C5" t="s">
        <v>20</v>
      </c>
      <c r="D5" s="5">
        <v>20</v>
      </c>
      <c r="E5" t="s">
        <v>5</v>
      </c>
      <c r="G5" s="13"/>
    </row>
    <row r="6" spans="1:10" x14ac:dyDescent="0.25">
      <c r="C6" t="s">
        <v>18</v>
      </c>
      <c r="D6" s="6">
        <f>D4*(100-D5)/100</f>
        <v>2400000</v>
      </c>
      <c r="E6" t="s">
        <v>12</v>
      </c>
    </row>
    <row r="7" spans="1:10" x14ac:dyDescent="0.25">
      <c r="C7" t="s">
        <v>0</v>
      </c>
      <c r="D7" s="7">
        <v>9</v>
      </c>
      <c r="E7" t="s">
        <v>5</v>
      </c>
    </row>
    <row r="8" spans="1:10" x14ac:dyDescent="0.25">
      <c r="C8" t="s">
        <v>16</v>
      </c>
      <c r="D8" s="7">
        <v>240</v>
      </c>
      <c r="E8" t="s">
        <v>11</v>
      </c>
    </row>
    <row r="9" spans="1:10" ht="45" x14ac:dyDescent="0.25">
      <c r="C9" s="14" t="s">
        <v>17</v>
      </c>
      <c r="D9" s="15">
        <v>0</v>
      </c>
      <c r="E9" s="16" t="s">
        <v>12</v>
      </c>
    </row>
    <row r="10" spans="1:10" x14ac:dyDescent="0.25">
      <c r="C10" t="s">
        <v>9</v>
      </c>
      <c r="D10" s="1">
        <f>SUM(D14:D253)</f>
        <v>1347447.0699999998</v>
      </c>
    </row>
    <row r="11" spans="1:10" x14ac:dyDescent="0.25">
      <c r="C11" s="4" t="s">
        <v>15</v>
      </c>
      <c r="D11" s="9">
        <f>COUNTIF(H14:H313,"&gt;0")+1</f>
        <v>241</v>
      </c>
    </row>
    <row r="12" spans="1:10" x14ac:dyDescent="0.25">
      <c r="C12" s="4"/>
      <c r="D12" s="9"/>
    </row>
    <row r="13" spans="1:10" x14ac:dyDescent="0.25">
      <c r="B13" t="s">
        <v>4</v>
      </c>
      <c r="C13" t="s">
        <v>1</v>
      </c>
      <c r="D13" t="s">
        <v>2</v>
      </c>
      <c r="E13" t="s">
        <v>6</v>
      </c>
      <c r="F13" t="s">
        <v>7</v>
      </c>
      <c r="G13" t="s">
        <v>8</v>
      </c>
      <c r="H13" t="s">
        <v>3</v>
      </c>
      <c r="J13" t="s">
        <v>13</v>
      </c>
    </row>
    <row r="14" spans="1:10" x14ac:dyDescent="0.25">
      <c r="B14">
        <v>1</v>
      </c>
      <c r="C14" s="10">
        <f>D6</f>
        <v>2400000</v>
      </c>
      <c r="D14" s="10">
        <f t="shared" ref="D14:D45" si="0">ROUND(C14*D$7/100/12,2)</f>
        <v>18000</v>
      </c>
      <c r="E14" s="10">
        <v>0</v>
      </c>
      <c r="F14" s="10">
        <f>D14+E14</f>
        <v>18000</v>
      </c>
      <c r="G14" s="11">
        <v>0</v>
      </c>
      <c r="H14" s="10">
        <f>C14-E14</f>
        <v>2400000</v>
      </c>
    </row>
    <row r="15" spans="1:10" x14ac:dyDescent="0.25">
      <c r="A15" s="2"/>
      <c r="B15">
        <v>2</v>
      </c>
      <c r="C15" s="10">
        <f>H14</f>
        <v>2400000</v>
      </c>
      <c r="D15" s="10">
        <f t="shared" si="0"/>
        <v>18000</v>
      </c>
      <c r="E15" s="10">
        <f>ROUND((D$6-SUM(G$14:G14)-SUM(E$14:E14))/($D$8-B14),2)</f>
        <v>10041.84</v>
      </c>
      <c r="F15" s="10">
        <f>D15+E15</f>
        <v>28041.84</v>
      </c>
      <c r="G15" s="11">
        <f>IF(F15&lt;$D$9,J15,0)</f>
        <v>0</v>
      </c>
      <c r="H15" s="10">
        <f>C15-E15-G15</f>
        <v>2389958.16</v>
      </c>
      <c r="J15" s="12">
        <f>IF(C15+E15&gt;$D$9,$D$9-F15,C15-E15)</f>
        <v>-28041.84</v>
      </c>
    </row>
    <row r="16" spans="1:10" x14ac:dyDescent="0.25">
      <c r="A16" s="2"/>
      <c r="B16">
        <v>3</v>
      </c>
      <c r="C16" s="10">
        <f>H15</f>
        <v>2389958.16</v>
      </c>
      <c r="D16" s="10">
        <f t="shared" si="0"/>
        <v>17924.689999999999</v>
      </c>
      <c r="E16" s="10">
        <f>ROUND((D$6-SUM(G$14:G15)-SUM(E$14:E15))/($D$8-B15),2)</f>
        <v>10041.84</v>
      </c>
      <c r="F16" s="10">
        <f>D16+E16</f>
        <v>27966.53</v>
      </c>
      <c r="G16" s="11">
        <f>IF(F16&lt;$D$9,J16,0)</f>
        <v>0</v>
      </c>
      <c r="H16" s="10">
        <f t="shared" ref="H16" si="1">C16-E16-G16</f>
        <v>2379916.3200000003</v>
      </c>
      <c r="J16" s="8">
        <f>IF(C16+E16&gt;$D$9,$D$9-F16,C16-E16)</f>
        <v>-27966.53</v>
      </c>
    </row>
    <row r="17" spans="1:10" x14ac:dyDescent="0.25">
      <c r="A17" s="2"/>
      <c r="B17">
        <v>4</v>
      </c>
      <c r="C17" s="10">
        <f>H16</f>
        <v>2379916.3200000003</v>
      </c>
      <c r="D17" s="10">
        <f t="shared" si="0"/>
        <v>17849.37</v>
      </c>
      <c r="E17" s="10">
        <f>ROUND((D$6-SUM(G$14:G16)-SUM(E$14:E16))/($D$8-B16),2)</f>
        <v>10041.84</v>
      </c>
      <c r="F17" s="10">
        <f>D17+E17</f>
        <v>27891.21</v>
      </c>
      <c r="G17" s="11">
        <f>IF(F17&lt;$D$9,J17,0)</f>
        <v>0</v>
      </c>
      <c r="H17" s="10">
        <f t="shared" ref="H17:H18" si="2">C17-E17-G17</f>
        <v>2369874.4800000004</v>
      </c>
      <c r="J17" s="8">
        <f>IF(C17+E17&gt;$D$9,$D$9-F17,C17-E17)</f>
        <v>-27891.21</v>
      </c>
    </row>
    <row r="18" spans="1:10" x14ac:dyDescent="0.25">
      <c r="A18" s="2"/>
      <c r="B18">
        <v>5</v>
      </c>
      <c r="C18" s="10">
        <f>H17</f>
        <v>2369874.4800000004</v>
      </c>
      <c r="D18" s="10">
        <f t="shared" si="0"/>
        <v>17774.060000000001</v>
      </c>
      <c r="E18" s="10">
        <f>ROUND((D$6-SUM(G$14:G17)-SUM(E$14:E17))/($D$8-B17),2)</f>
        <v>10041.84</v>
      </c>
      <c r="F18" s="10">
        <f>D18+E18</f>
        <v>27815.9</v>
      </c>
      <c r="G18" s="11">
        <f>IF(F18&lt;$D$9,J18,0)</f>
        <v>0</v>
      </c>
      <c r="H18" s="10">
        <f t="shared" si="2"/>
        <v>2359832.6400000006</v>
      </c>
      <c r="J18" s="8">
        <f>IF(C18+E18&gt;$D$9,$D$9-F18,C18-E18)</f>
        <v>-27815.9</v>
      </c>
    </row>
    <row r="19" spans="1:10" x14ac:dyDescent="0.25">
      <c r="A19" s="2"/>
      <c r="B19">
        <v>6</v>
      </c>
      <c r="C19" s="10">
        <f t="shared" ref="C19:C80" si="3">H18</f>
        <v>2359832.6400000006</v>
      </c>
      <c r="D19" s="10">
        <f t="shared" si="0"/>
        <v>17698.740000000002</v>
      </c>
      <c r="E19" s="10">
        <f>ROUND((D$6-SUM(G$14:G18)-SUM(E$14:E18))/($D$8-B18),2)</f>
        <v>10041.84</v>
      </c>
      <c r="F19" s="10">
        <f t="shared" ref="F19:F80" si="4">D19+E19</f>
        <v>27740.58</v>
      </c>
      <c r="G19" s="11">
        <v>20000</v>
      </c>
      <c r="H19" s="10">
        <f t="shared" ref="H19:H80" si="5">C19-E19-G19</f>
        <v>2329790.8000000007</v>
      </c>
      <c r="J19" s="8">
        <f>IF(C19+E19&gt;$D$9,$D$9-F19,C19-E19)</f>
        <v>-27740.58</v>
      </c>
    </row>
    <row r="20" spans="1:10" x14ac:dyDescent="0.25">
      <c r="A20" s="2"/>
      <c r="B20">
        <v>7</v>
      </c>
      <c r="C20" s="10">
        <f t="shared" si="3"/>
        <v>2329790.8000000007</v>
      </c>
      <c r="D20" s="10">
        <f t="shared" si="0"/>
        <v>17473.43</v>
      </c>
      <c r="E20" s="10">
        <f>ROUND((D$6-SUM(G$14:G19)-SUM(E$14:E19))/($D$8-B19),2)</f>
        <v>9956.3700000000008</v>
      </c>
      <c r="F20" s="10">
        <f t="shared" si="4"/>
        <v>27429.800000000003</v>
      </c>
      <c r="G20" s="11">
        <f>IF(F20&lt;$D$9,J20,0)</f>
        <v>0</v>
      </c>
      <c r="H20" s="10">
        <f t="shared" si="5"/>
        <v>2319834.4300000006</v>
      </c>
      <c r="J20" s="12">
        <f>IF(C20+E20&gt;$D$9,$D$9-F20,C20-E20)</f>
        <v>-27429.800000000003</v>
      </c>
    </row>
    <row r="21" spans="1:10" x14ac:dyDescent="0.25">
      <c r="A21" s="2"/>
      <c r="B21">
        <v>8</v>
      </c>
      <c r="C21" s="10">
        <f t="shared" si="3"/>
        <v>2319834.4300000006</v>
      </c>
      <c r="D21" s="10">
        <f t="shared" si="0"/>
        <v>17398.759999999998</v>
      </c>
      <c r="E21" s="10">
        <f>ROUND((D$6-SUM(G$14:G20)-SUM(E$14:E20))/($D$8-B20),2)</f>
        <v>9956.3700000000008</v>
      </c>
      <c r="F21" s="10">
        <f t="shared" si="4"/>
        <v>27355.129999999997</v>
      </c>
      <c r="G21" s="11">
        <f>IF(F21&lt;$D$9,J21,0)</f>
        <v>0</v>
      </c>
      <c r="H21" s="10">
        <f t="shared" si="5"/>
        <v>2309878.0600000005</v>
      </c>
      <c r="J21" s="8">
        <f>IF(C21+E21&gt;$D$9,$D$9-F21,C21-E21)</f>
        <v>-27355.129999999997</v>
      </c>
    </row>
    <row r="22" spans="1:10" x14ac:dyDescent="0.25">
      <c r="A22" s="2"/>
      <c r="B22">
        <v>9</v>
      </c>
      <c r="C22" s="10">
        <f t="shared" si="3"/>
        <v>2309878.0600000005</v>
      </c>
      <c r="D22" s="10">
        <f t="shared" si="0"/>
        <v>17324.09</v>
      </c>
      <c r="E22" s="10">
        <f>ROUND((D$6-SUM(G$14:G21)-SUM(E$14:E21))/($D$8-B21),2)</f>
        <v>9956.3700000000008</v>
      </c>
      <c r="F22" s="10">
        <f t="shared" si="4"/>
        <v>27280.46</v>
      </c>
      <c r="G22" s="11">
        <f>IF(F22&lt;$D$9,J22,0)</f>
        <v>0</v>
      </c>
      <c r="H22" s="10">
        <f t="shared" si="5"/>
        <v>2299921.6900000004</v>
      </c>
      <c r="J22" s="8">
        <f>IF(C22+E22&gt;$D$9,$D$9-F22,C22-E22)</f>
        <v>-27280.46</v>
      </c>
    </row>
    <row r="23" spans="1:10" x14ac:dyDescent="0.25">
      <c r="A23" s="2"/>
      <c r="B23">
        <v>10</v>
      </c>
      <c r="C23" s="10">
        <f t="shared" si="3"/>
        <v>2299921.6900000004</v>
      </c>
      <c r="D23" s="10">
        <f t="shared" si="0"/>
        <v>17249.41</v>
      </c>
      <c r="E23" s="10">
        <f>ROUND((D$6-SUM(G$14:G22)-SUM(E$14:E22))/($D$8-B22),2)</f>
        <v>9956.3700000000008</v>
      </c>
      <c r="F23" s="10">
        <f t="shared" si="4"/>
        <v>27205.78</v>
      </c>
      <c r="G23" s="11">
        <f>IF(F23&lt;$D$9,J23,0)</f>
        <v>0</v>
      </c>
      <c r="H23" s="10">
        <f t="shared" si="5"/>
        <v>2289965.3200000003</v>
      </c>
      <c r="J23" s="8">
        <f>IF(C23+E23&gt;$D$9,$D$9-F23,C23-E23)</f>
        <v>-27205.78</v>
      </c>
    </row>
    <row r="24" spans="1:10" x14ac:dyDescent="0.25">
      <c r="A24" s="2"/>
      <c r="B24">
        <v>11</v>
      </c>
      <c r="C24" s="10">
        <f t="shared" si="3"/>
        <v>2289965.3200000003</v>
      </c>
      <c r="D24" s="10">
        <f t="shared" si="0"/>
        <v>17174.740000000002</v>
      </c>
      <c r="E24" s="10">
        <f>ROUND((D$6-SUM(G$14:G23)-SUM(E$14:E23))/($D$8-B23),2)</f>
        <v>9956.3700000000008</v>
      </c>
      <c r="F24" s="10">
        <f t="shared" si="4"/>
        <v>27131.11</v>
      </c>
      <c r="G24" s="11">
        <f>IF(F24&lt;$D$9,J24,0)</f>
        <v>0</v>
      </c>
      <c r="H24" s="10">
        <f t="shared" si="5"/>
        <v>2280008.9500000002</v>
      </c>
      <c r="J24" s="8">
        <f>IF(C24+E24&gt;$D$9,$D$9-F24,C24-E24)</f>
        <v>-27131.11</v>
      </c>
    </row>
    <row r="25" spans="1:10" x14ac:dyDescent="0.25">
      <c r="A25" s="2"/>
      <c r="B25">
        <v>12</v>
      </c>
      <c r="C25" s="10">
        <f t="shared" si="3"/>
        <v>2280008.9500000002</v>
      </c>
      <c r="D25" s="10">
        <f t="shared" si="0"/>
        <v>17100.07</v>
      </c>
      <c r="E25" s="10">
        <f>ROUND((D$6-SUM(G$14:G24)-SUM(E$14:E24))/($D$8-B24),2)</f>
        <v>9956.3700000000008</v>
      </c>
      <c r="F25" s="10">
        <f t="shared" si="4"/>
        <v>27056.440000000002</v>
      </c>
      <c r="G25" s="11">
        <v>10000</v>
      </c>
      <c r="H25" s="10">
        <f t="shared" si="5"/>
        <v>2260052.58</v>
      </c>
      <c r="J25" s="8">
        <f>IF(C25+E25&gt;$D$9,$D$9-F25,C25-E25)</f>
        <v>-27056.440000000002</v>
      </c>
    </row>
    <row r="26" spans="1:10" x14ac:dyDescent="0.25">
      <c r="A26" s="2"/>
      <c r="B26">
        <v>13</v>
      </c>
      <c r="C26" s="10">
        <f t="shared" si="3"/>
        <v>2260052.58</v>
      </c>
      <c r="D26" s="10">
        <f t="shared" si="0"/>
        <v>16950.39</v>
      </c>
      <c r="E26" s="10">
        <f>ROUND((D$6-SUM(G$14:G25)-SUM(E$14:E25))/($D$8-B25),2)</f>
        <v>9912.51</v>
      </c>
      <c r="F26" s="10">
        <f t="shared" si="4"/>
        <v>26862.9</v>
      </c>
      <c r="G26" s="11">
        <f>IF(F26&lt;$D$9,J26,0)</f>
        <v>0</v>
      </c>
      <c r="H26" s="10">
        <f t="shared" si="5"/>
        <v>2250140.0700000003</v>
      </c>
      <c r="J26" s="8">
        <f>IF(C26+E26&gt;$D$9,$D$9-F26,C26-E26)</f>
        <v>-26862.9</v>
      </c>
    </row>
    <row r="27" spans="1:10" x14ac:dyDescent="0.25">
      <c r="A27" s="2"/>
      <c r="B27">
        <v>14</v>
      </c>
      <c r="C27" s="10">
        <f t="shared" si="3"/>
        <v>2250140.0700000003</v>
      </c>
      <c r="D27" s="10">
        <f t="shared" si="0"/>
        <v>16876.05</v>
      </c>
      <c r="E27" s="10">
        <f>ROUND((D$6-SUM(G$14:G26)-SUM(E$14:E26))/($D$8-B26),2)</f>
        <v>9912.51</v>
      </c>
      <c r="F27" s="10">
        <f t="shared" si="4"/>
        <v>26788.559999999998</v>
      </c>
      <c r="G27" s="11">
        <f>IF(F27&lt;$D$9,J27,0)</f>
        <v>0</v>
      </c>
      <c r="H27" s="10">
        <f t="shared" si="5"/>
        <v>2240227.5600000005</v>
      </c>
      <c r="J27" s="8">
        <f>IF(C27+E27&gt;$D$9,$D$9-F27,C27-E27)</f>
        <v>-26788.559999999998</v>
      </c>
    </row>
    <row r="28" spans="1:10" x14ac:dyDescent="0.25">
      <c r="A28" s="2"/>
      <c r="B28">
        <v>15</v>
      </c>
      <c r="C28" s="10">
        <f t="shared" si="3"/>
        <v>2240227.5600000005</v>
      </c>
      <c r="D28" s="10">
        <f t="shared" si="0"/>
        <v>16801.71</v>
      </c>
      <c r="E28" s="10">
        <f>ROUND((D$6-SUM(G$14:G27)-SUM(E$14:E27))/($D$8-B27),2)</f>
        <v>9912.51</v>
      </c>
      <c r="F28" s="10">
        <f t="shared" si="4"/>
        <v>26714.22</v>
      </c>
      <c r="G28" s="11">
        <f>IF(F28&lt;$D$9,J28,0)</f>
        <v>0</v>
      </c>
      <c r="H28" s="10">
        <f t="shared" si="5"/>
        <v>2230315.0500000007</v>
      </c>
      <c r="J28" s="8">
        <f>IF(C28+E28&gt;$D$9,$D$9-F28,C28-E28)</f>
        <v>-26714.22</v>
      </c>
    </row>
    <row r="29" spans="1:10" x14ac:dyDescent="0.25">
      <c r="A29" s="2"/>
      <c r="B29">
        <v>16</v>
      </c>
      <c r="C29" s="10">
        <f t="shared" si="3"/>
        <v>2230315.0500000007</v>
      </c>
      <c r="D29" s="10">
        <f t="shared" si="0"/>
        <v>16727.36</v>
      </c>
      <c r="E29" s="10">
        <f>ROUND((D$6-SUM(G$14:G28)-SUM(E$14:E28))/($D$8-B28),2)</f>
        <v>9912.51</v>
      </c>
      <c r="F29" s="10">
        <f t="shared" si="4"/>
        <v>26639.870000000003</v>
      </c>
      <c r="G29" s="11">
        <f>IF(F29&lt;$D$9,J29,0)</f>
        <v>0</v>
      </c>
      <c r="H29" s="10">
        <f t="shared" si="5"/>
        <v>2220402.540000001</v>
      </c>
      <c r="J29" s="8">
        <f>IF(C29+E29&gt;$D$9,$D$9-F29,C29-E29)</f>
        <v>-26639.870000000003</v>
      </c>
    </row>
    <row r="30" spans="1:10" x14ac:dyDescent="0.25">
      <c r="A30" s="2"/>
      <c r="B30">
        <v>17</v>
      </c>
      <c r="C30" s="10">
        <f t="shared" si="3"/>
        <v>2220402.540000001</v>
      </c>
      <c r="D30" s="10">
        <f t="shared" si="0"/>
        <v>16653.02</v>
      </c>
      <c r="E30" s="10">
        <f>ROUND((D$6-SUM(G$14:G29)-SUM(E$14:E29))/($D$8-B29),2)</f>
        <v>9912.51</v>
      </c>
      <c r="F30" s="10">
        <f t="shared" si="4"/>
        <v>26565.53</v>
      </c>
      <c r="G30" s="11">
        <f>IF(F30&lt;$D$9,J30,0)</f>
        <v>0</v>
      </c>
      <c r="H30" s="10">
        <f t="shared" si="5"/>
        <v>2210490.0300000012</v>
      </c>
      <c r="J30" s="8">
        <f>IF(C30+E30&gt;$D$9,$D$9-F30,C30-E30)</f>
        <v>-26565.53</v>
      </c>
    </row>
    <row r="31" spans="1:10" x14ac:dyDescent="0.25">
      <c r="A31" s="2"/>
      <c r="B31">
        <v>18</v>
      </c>
      <c r="C31" s="10">
        <f t="shared" si="3"/>
        <v>2210490.0300000012</v>
      </c>
      <c r="D31" s="10">
        <f t="shared" si="0"/>
        <v>16578.68</v>
      </c>
      <c r="E31" s="10">
        <f>ROUND((D$6-SUM(G$14:G30)-SUM(E$14:E30))/($D$8-B30),2)</f>
        <v>9912.51</v>
      </c>
      <c r="F31" s="10">
        <f t="shared" si="4"/>
        <v>26491.190000000002</v>
      </c>
      <c r="G31" s="11">
        <v>30000</v>
      </c>
      <c r="H31" s="10">
        <f t="shared" si="5"/>
        <v>2170577.5200000014</v>
      </c>
      <c r="J31" s="8">
        <f>IF(C31+E31&gt;$D$9,$D$9-F31,C31-E31)</f>
        <v>-26491.190000000002</v>
      </c>
    </row>
    <row r="32" spans="1:10" x14ac:dyDescent="0.25">
      <c r="A32" s="2"/>
      <c r="B32">
        <v>19</v>
      </c>
      <c r="C32" s="10">
        <f t="shared" si="3"/>
        <v>2170577.5200000014</v>
      </c>
      <c r="D32" s="10">
        <f t="shared" si="0"/>
        <v>16279.33</v>
      </c>
      <c r="E32" s="10">
        <f>ROUND((D$6-SUM(G$14:G31)-SUM(E$14:E31))/($D$8-B31),2)</f>
        <v>9777.3799999999992</v>
      </c>
      <c r="F32" s="10">
        <f t="shared" si="4"/>
        <v>26056.71</v>
      </c>
      <c r="G32" s="11">
        <f>IF(F32&lt;$D$9,J32,0)</f>
        <v>0</v>
      </c>
      <c r="H32" s="10">
        <f t="shared" si="5"/>
        <v>2160800.1400000015</v>
      </c>
      <c r="J32" s="8">
        <f>IF(C32+E32&gt;$D$9,$D$9-F32,C32-E32)</f>
        <v>-26056.71</v>
      </c>
    </row>
    <row r="33" spans="1:10" x14ac:dyDescent="0.25">
      <c r="A33" s="2"/>
      <c r="B33">
        <v>20</v>
      </c>
      <c r="C33" s="10">
        <f t="shared" si="3"/>
        <v>2160800.1400000015</v>
      </c>
      <c r="D33" s="10">
        <f t="shared" si="0"/>
        <v>16206</v>
      </c>
      <c r="E33" s="10">
        <f>ROUND((D$6-SUM(G$14:G32)-SUM(E$14:E32))/($D$8-B32),2)</f>
        <v>9777.3799999999992</v>
      </c>
      <c r="F33" s="10">
        <f t="shared" si="4"/>
        <v>25983.379999999997</v>
      </c>
      <c r="G33" s="11">
        <f>IF(F33&lt;$D$9,J33,0)</f>
        <v>0</v>
      </c>
      <c r="H33" s="10">
        <f t="shared" si="5"/>
        <v>2151022.7600000016</v>
      </c>
      <c r="J33" s="8">
        <f>IF(C33+E33&gt;$D$9,$D$9-F33,C33-E33)</f>
        <v>-25983.379999999997</v>
      </c>
    </row>
    <row r="34" spans="1:10" x14ac:dyDescent="0.25">
      <c r="A34" s="2"/>
      <c r="B34">
        <v>21</v>
      </c>
      <c r="C34" s="10">
        <f t="shared" si="3"/>
        <v>2151022.7600000016</v>
      </c>
      <c r="D34" s="10">
        <f t="shared" si="0"/>
        <v>16132.67</v>
      </c>
      <c r="E34" s="10">
        <f>ROUND((D$6-SUM(G$14:G33)-SUM(E$14:E33))/($D$8-B33),2)</f>
        <v>9777.3799999999992</v>
      </c>
      <c r="F34" s="10">
        <f t="shared" si="4"/>
        <v>25910.05</v>
      </c>
      <c r="G34" s="11">
        <f>IF(F34&lt;$D$9,J34,0)</f>
        <v>0</v>
      </c>
      <c r="H34" s="10">
        <f t="shared" si="5"/>
        <v>2141245.3800000018</v>
      </c>
      <c r="J34" s="8">
        <f>IF(C34+E34&gt;$D$9,$D$9-F34,C34-E34)</f>
        <v>-25910.05</v>
      </c>
    </row>
    <row r="35" spans="1:10" x14ac:dyDescent="0.25">
      <c r="A35" s="2"/>
      <c r="B35">
        <v>22</v>
      </c>
      <c r="C35" s="10">
        <f t="shared" si="3"/>
        <v>2141245.3800000018</v>
      </c>
      <c r="D35" s="10">
        <f t="shared" si="0"/>
        <v>16059.34</v>
      </c>
      <c r="E35" s="10">
        <f>ROUND((D$6-SUM(G$14:G34)-SUM(E$14:E34))/($D$8-B34),2)</f>
        <v>9777.3799999999992</v>
      </c>
      <c r="F35" s="10">
        <f t="shared" si="4"/>
        <v>25836.720000000001</v>
      </c>
      <c r="G35" s="11">
        <f>IF(F35&lt;$D$9,J35,0)</f>
        <v>0</v>
      </c>
      <c r="H35" s="10">
        <f t="shared" si="5"/>
        <v>2131468.0000000019</v>
      </c>
      <c r="J35" s="8">
        <f>IF(C35+E35&gt;$D$9,$D$9-F35,C35-E35)</f>
        <v>-25836.720000000001</v>
      </c>
    </row>
    <row r="36" spans="1:10" x14ac:dyDescent="0.25">
      <c r="A36" s="2"/>
      <c r="B36">
        <v>23</v>
      </c>
      <c r="C36" s="10">
        <f t="shared" si="3"/>
        <v>2131468.0000000019</v>
      </c>
      <c r="D36" s="10">
        <f t="shared" si="0"/>
        <v>15986.01</v>
      </c>
      <c r="E36" s="10">
        <f>ROUND((D$6-SUM(G$14:G35)-SUM(E$14:E35))/($D$8-B35),2)</f>
        <v>9777.3799999999992</v>
      </c>
      <c r="F36" s="10">
        <f t="shared" si="4"/>
        <v>25763.39</v>
      </c>
      <c r="G36" s="11">
        <f>IF(F36&lt;$D$9,J36,0)</f>
        <v>0</v>
      </c>
      <c r="H36" s="10">
        <f t="shared" si="5"/>
        <v>2121690.620000002</v>
      </c>
      <c r="J36" s="8">
        <f>IF(C36+E36&gt;$D$9,$D$9-F36,C36-E36)</f>
        <v>-25763.39</v>
      </c>
    </row>
    <row r="37" spans="1:10" x14ac:dyDescent="0.25">
      <c r="A37" s="2"/>
      <c r="B37">
        <v>24</v>
      </c>
      <c r="C37" s="10">
        <f t="shared" si="3"/>
        <v>2121690.620000002</v>
      </c>
      <c r="D37" s="10">
        <f t="shared" si="0"/>
        <v>15912.68</v>
      </c>
      <c r="E37" s="10">
        <f>ROUND((D$6-SUM(G$14:G36)-SUM(E$14:E36))/($D$8-B36),2)</f>
        <v>9777.3799999999992</v>
      </c>
      <c r="F37" s="10">
        <f t="shared" si="4"/>
        <v>25690.059999999998</v>
      </c>
      <c r="G37" s="11">
        <v>20000</v>
      </c>
      <c r="H37" s="10">
        <f t="shared" si="5"/>
        <v>2091913.2400000021</v>
      </c>
      <c r="J37" s="8">
        <f>IF(C37+E37&gt;$D$9,$D$9-F37,C37-E37)</f>
        <v>-25690.059999999998</v>
      </c>
    </row>
    <row r="38" spans="1:10" x14ac:dyDescent="0.25">
      <c r="A38" s="2"/>
      <c r="B38">
        <v>25</v>
      </c>
      <c r="C38" s="10">
        <f t="shared" si="3"/>
        <v>2091913.2400000021</v>
      </c>
      <c r="D38" s="10">
        <f t="shared" si="0"/>
        <v>15689.35</v>
      </c>
      <c r="E38" s="10">
        <f>ROUND((D$6-SUM(G$14:G37)-SUM(E$14:E37))/($D$8-B37),2)</f>
        <v>9684.7800000000007</v>
      </c>
      <c r="F38" s="10">
        <f t="shared" si="4"/>
        <v>25374.13</v>
      </c>
      <c r="G38" s="11">
        <f>IF(F38&lt;$D$9,J38,0)</f>
        <v>0</v>
      </c>
      <c r="H38" s="10">
        <f t="shared" si="5"/>
        <v>2082228.4600000021</v>
      </c>
      <c r="J38" s="8">
        <f>IF(C38+E38&gt;$D$9,$D$9-F38,C38-E38)</f>
        <v>-25374.13</v>
      </c>
    </row>
    <row r="39" spans="1:10" x14ac:dyDescent="0.25">
      <c r="A39" s="2"/>
      <c r="B39">
        <v>26</v>
      </c>
      <c r="C39" s="10">
        <f t="shared" si="3"/>
        <v>2082228.4600000021</v>
      </c>
      <c r="D39" s="10">
        <f t="shared" si="0"/>
        <v>15616.71</v>
      </c>
      <c r="E39" s="10">
        <f>ROUND((D$6-SUM(G$14:G38)-SUM(E$14:E38))/($D$8-B38),2)</f>
        <v>9684.7800000000007</v>
      </c>
      <c r="F39" s="10">
        <f t="shared" si="4"/>
        <v>25301.489999999998</v>
      </c>
      <c r="G39" s="11">
        <f>IF(F39&lt;$D$9,J39,0)</f>
        <v>0</v>
      </c>
      <c r="H39" s="10">
        <f t="shared" si="5"/>
        <v>2072543.680000002</v>
      </c>
      <c r="J39" s="8">
        <f>IF(C39+E39&gt;$D$9,$D$9-F39,C39-E39)</f>
        <v>-25301.489999999998</v>
      </c>
    </row>
    <row r="40" spans="1:10" x14ac:dyDescent="0.25">
      <c r="A40" s="2"/>
      <c r="B40">
        <v>27</v>
      </c>
      <c r="C40" s="10">
        <f t="shared" si="3"/>
        <v>2072543.680000002</v>
      </c>
      <c r="D40" s="10">
        <f t="shared" si="0"/>
        <v>15544.08</v>
      </c>
      <c r="E40" s="10">
        <f>ROUND((D$6-SUM(G$14:G39)-SUM(E$14:E39))/($D$8-B39),2)</f>
        <v>9684.7800000000007</v>
      </c>
      <c r="F40" s="10">
        <f t="shared" si="4"/>
        <v>25228.86</v>
      </c>
      <c r="G40" s="11">
        <f>IF(F40&lt;$D$9,J40,0)</f>
        <v>0</v>
      </c>
      <c r="H40" s="10">
        <f t="shared" si="5"/>
        <v>2062858.900000002</v>
      </c>
      <c r="J40" s="8">
        <f>IF(C40+E40&gt;$D$9,$D$9-F40,C40-E40)</f>
        <v>-25228.86</v>
      </c>
    </row>
    <row r="41" spans="1:10" x14ac:dyDescent="0.25">
      <c r="A41" s="2"/>
      <c r="B41">
        <v>28</v>
      </c>
      <c r="C41" s="10">
        <f t="shared" si="3"/>
        <v>2062858.900000002</v>
      </c>
      <c r="D41" s="10">
        <f t="shared" si="0"/>
        <v>15471.44</v>
      </c>
      <c r="E41" s="10">
        <f>ROUND((D$6-SUM(G$14:G40)-SUM(E$14:E40))/($D$8-B40),2)</f>
        <v>9684.7800000000007</v>
      </c>
      <c r="F41" s="10">
        <f t="shared" si="4"/>
        <v>25156.22</v>
      </c>
      <c r="G41" s="11">
        <f>IF(F41&lt;$D$9,J41,0)</f>
        <v>0</v>
      </c>
      <c r="H41" s="10">
        <f t="shared" si="5"/>
        <v>2053174.120000002</v>
      </c>
      <c r="J41" s="8">
        <f>IF(C41+E41&gt;$D$9,$D$9-F41,C41-E41)</f>
        <v>-25156.22</v>
      </c>
    </row>
    <row r="42" spans="1:10" x14ac:dyDescent="0.25">
      <c r="A42" s="2"/>
      <c r="B42">
        <v>29</v>
      </c>
      <c r="C42" s="10">
        <f t="shared" si="3"/>
        <v>2053174.120000002</v>
      </c>
      <c r="D42" s="10">
        <f t="shared" si="0"/>
        <v>15398.81</v>
      </c>
      <c r="E42" s="10">
        <f>ROUND((D$6-SUM(G$14:G41)-SUM(E$14:E41))/($D$8-B41),2)</f>
        <v>9684.7800000000007</v>
      </c>
      <c r="F42" s="10">
        <f t="shared" si="4"/>
        <v>25083.59</v>
      </c>
      <c r="G42" s="11">
        <f>IF(F42&lt;$D$9,J42,0)</f>
        <v>0</v>
      </c>
      <c r="H42" s="10">
        <f t="shared" si="5"/>
        <v>2043489.3400000019</v>
      </c>
      <c r="J42" s="8">
        <f>IF(C42+E42&gt;$D$9,$D$9-F42,C42-E42)</f>
        <v>-25083.59</v>
      </c>
    </row>
    <row r="43" spans="1:10" x14ac:dyDescent="0.25">
      <c r="A43" s="2"/>
      <c r="B43">
        <v>30</v>
      </c>
      <c r="C43" s="10">
        <f t="shared" si="3"/>
        <v>2043489.3400000019</v>
      </c>
      <c r="D43" s="10">
        <f t="shared" si="0"/>
        <v>15326.17</v>
      </c>
      <c r="E43" s="10">
        <f>ROUND((D$6-SUM(G$14:G42)-SUM(E$14:E42))/($D$8-B42),2)</f>
        <v>9684.7800000000007</v>
      </c>
      <c r="F43" s="10">
        <f t="shared" si="4"/>
        <v>25010.95</v>
      </c>
      <c r="G43" s="11">
        <v>40000</v>
      </c>
      <c r="H43" s="10">
        <f t="shared" si="5"/>
        <v>1993804.5600000019</v>
      </c>
      <c r="J43" s="8">
        <f>IF(C43+E43&gt;$D$9,$D$9-F43,C43-E43)</f>
        <v>-25010.95</v>
      </c>
    </row>
    <row r="44" spans="1:10" x14ac:dyDescent="0.25">
      <c r="A44" s="2"/>
      <c r="B44">
        <v>31</v>
      </c>
      <c r="C44" s="10">
        <f t="shared" si="3"/>
        <v>1993804.5600000019</v>
      </c>
      <c r="D44" s="10">
        <f t="shared" si="0"/>
        <v>14953.53</v>
      </c>
      <c r="E44" s="10">
        <f>ROUND((D$6-SUM(G$14:G43)-SUM(E$14:E43))/($D$8-B43),2)</f>
        <v>9494.31</v>
      </c>
      <c r="F44" s="10">
        <f t="shared" si="4"/>
        <v>24447.84</v>
      </c>
      <c r="G44" s="11">
        <f>IF(F44&lt;$D$9,J44,0)</f>
        <v>0</v>
      </c>
      <c r="H44" s="10">
        <f t="shared" si="5"/>
        <v>1984310.2500000019</v>
      </c>
      <c r="J44" s="8">
        <f>IF(C44+E44&gt;$D$9,$D$9-F44,C44-E44)</f>
        <v>-24447.84</v>
      </c>
    </row>
    <row r="45" spans="1:10" x14ac:dyDescent="0.25">
      <c r="A45" s="2"/>
      <c r="B45">
        <v>32</v>
      </c>
      <c r="C45" s="10">
        <f t="shared" si="3"/>
        <v>1984310.2500000019</v>
      </c>
      <c r="D45" s="10">
        <f t="shared" si="0"/>
        <v>14882.33</v>
      </c>
      <c r="E45" s="10">
        <f>ROUND((D$6-SUM(G$14:G44)-SUM(E$14:E44))/($D$8-B44),2)</f>
        <v>9494.31</v>
      </c>
      <c r="F45" s="10">
        <f t="shared" si="4"/>
        <v>24376.639999999999</v>
      </c>
      <c r="G45" s="11">
        <f>IF(F45&lt;$D$9,J45,0)</f>
        <v>0</v>
      </c>
      <c r="H45" s="10">
        <f t="shared" si="5"/>
        <v>1974815.9400000018</v>
      </c>
      <c r="J45" s="8">
        <f>IF(C45+E45&gt;$D$9,$D$9-F45,C45-E45)</f>
        <v>-24376.639999999999</v>
      </c>
    </row>
    <row r="46" spans="1:10" x14ac:dyDescent="0.25">
      <c r="A46" s="2"/>
      <c r="B46">
        <v>33</v>
      </c>
      <c r="C46" s="10">
        <f t="shared" si="3"/>
        <v>1974815.9400000018</v>
      </c>
      <c r="D46" s="10">
        <f t="shared" ref="D46:D77" si="6">ROUND(C46*D$7/100/12,2)</f>
        <v>14811.12</v>
      </c>
      <c r="E46" s="10">
        <f>ROUND((D$6-SUM(G$14:G45)-SUM(E$14:E45))/($D$8-B45),2)</f>
        <v>9494.31</v>
      </c>
      <c r="F46" s="10">
        <f t="shared" si="4"/>
        <v>24305.43</v>
      </c>
      <c r="G46" s="11">
        <f>IF(F46&lt;$D$9,J46,0)</f>
        <v>0</v>
      </c>
      <c r="H46" s="10">
        <f t="shared" si="5"/>
        <v>1965321.6300000018</v>
      </c>
      <c r="J46" s="8">
        <f>IF(C46+E46&gt;$D$9,$D$9-F46,C46-E46)</f>
        <v>-24305.43</v>
      </c>
    </row>
    <row r="47" spans="1:10" x14ac:dyDescent="0.25">
      <c r="A47" s="2"/>
      <c r="B47">
        <v>34</v>
      </c>
      <c r="C47" s="10">
        <f t="shared" si="3"/>
        <v>1965321.6300000018</v>
      </c>
      <c r="D47" s="10">
        <f t="shared" si="6"/>
        <v>14739.91</v>
      </c>
      <c r="E47" s="10">
        <f>ROUND((D$6-SUM(G$14:G46)-SUM(E$14:E46))/($D$8-B46),2)</f>
        <v>9494.31</v>
      </c>
      <c r="F47" s="10">
        <f t="shared" si="4"/>
        <v>24234.22</v>
      </c>
      <c r="G47" s="11">
        <f>IF(F47&lt;$D$9,J47,0)</f>
        <v>0</v>
      </c>
      <c r="H47" s="10">
        <f t="shared" si="5"/>
        <v>1955827.3200000017</v>
      </c>
      <c r="J47" s="8">
        <f>IF(C47+E47&gt;$D$9,$D$9-F47,C47-E47)</f>
        <v>-24234.22</v>
      </c>
    </row>
    <row r="48" spans="1:10" x14ac:dyDescent="0.25">
      <c r="A48" s="2"/>
      <c r="B48">
        <v>35</v>
      </c>
      <c r="C48" s="10">
        <f t="shared" si="3"/>
        <v>1955827.3200000017</v>
      </c>
      <c r="D48" s="10">
        <f t="shared" si="6"/>
        <v>14668.7</v>
      </c>
      <c r="E48" s="10">
        <f>ROUND((D$6-SUM(G$14:G47)-SUM(E$14:E47))/($D$8-B47),2)</f>
        <v>9494.31</v>
      </c>
      <c r="F48" s="10">
        <f t="shared" si="4"/>
        <v>24163.010000000002</v>
      </c>
      <c r="G48" s="11">
        <f>IF(F48&lt;$D$9,J48,0)</f>
        <v>0</v>
      </c>
      <c r="H48" s="10">
        <f t="shared" si="5"/>
        <v>1946333.0100000016</v>
      </c>
      <c r="J48" s="8">
        <f>IF(C48+E48&gt;$D$9,$D$9-F48,C48-E48)</f>
        <v>-24163.010000000002</v>
      </c>
    </row>
    <row r="49" spans="1:10" x14ac:dyDescent="0.25">
      <c r="A49" s="2"/>
      <c r="B49">
        <v>36</v>
      </c>
      <c r="C49" s="10">
        <f t="shared" si="3"/>
        <v>1946333.0100000016</v>
      </c>
      <c r="D49" s="10">
        <f t="shared" si="6"/>
        <v>14597.5</v>
      </c>
      <c r="E49" s="10">
        <f>ROUND((D$6-SUM(G$14:G48)-SUM(E$14:E48))/($D$8-B48),2)</f>
        <v>9494.31</v>
      </c>
      <c r="F49" s="10">
        <f t="shared" si="4"/>
        <v>24091.809999999998</v>
      </c>
      <c r="G49" s="11">
        <f>IF(F49&lt;$D$9,J49,0)</f>
        <v>0</v>
      </c>
      <c r="H49" s="10">
        <f t="shared" si="5"/>
        <v>1936838.7000000016</v>
      </c>
      <c r="J49" s="8">
        <f>IF(C49+E49&gt;$D$9,$D$9-F49,C49-E49)</f>
        <v>-24091.809999999998</v>
      </c>
    </row>
    <row r="50" spans="1:10" x14ac:dyDescent="0.25">
      <c r="A50" s="2"/>
      <c r="B50">
        <v>37</v>
      </c>
      <c r="C50" s="10">
        <f t="shared" si="3"/>
        <v>1936838.7000000016</v>
      </c>
      <c r="D50" s="10">
        <f t="shared" si="6"/>
        <v>14526.29</v>
      </c>
      <c r="E50" s="10">
        <f>ROUND((D$6-SUM(G$14:G49)-SUM(E$14:E49))/($D$8-B49),2)</f>
        <v>9494.31</v>
      </c>
      <c r="F50" s="10">
        <f t="shared" si="4"/>
        <v>24020.6</v>
      </c>
      <c r="G50" s="11">
        <f>IF(F50&lt;$D$9,J50,0)</f>
        <v>0</v>
      </c>
      <c r="H50" s="10">
        <f t="shared" si="5"/>
        <v>1927344.3900000015</v>
      </c>
      <c r="J50" s="8">
        <f>IF(C50+E50&gt;$D$9,$D$9-F50,C50-E50)</f>
        <v>-24020.6</v>
      </c>
    </row>
    <row r="51" spans="1:10" x14ac:dyDescent="0.25">
      <c r="A51" s="2"/>
      <c r="B51">
        <v>38</v>
      </c>
      <c r="C51" s="10">
        <f t="shared" si="3"/>
        <v>1927344.3900000015</v>
      </c>
      <c r="D51" s="10">
        <f t="shared" si="6"/>
        <v>14455.08</v>
      </c>
      <c r="E51" s="10">
        <f>ROUND((D$6-SUM(G$14:G50)-SUM(E$14:E50))/($D$8-B50),2)</f>
        <v>9494.31</v>
      </c>
      <c r="F51" s="10">
        <f t="shared" si="4"/>
        <v>23949.39</v>
      </c>
      <c r="G51" s="11">
        <f>IF(F51&lt;$D$9,J51,0)</f>
        <v>0</v>
      </c>
      <c r="H51" s="10">
        <f t="shared" si="5"/>
        <v>1917850.0800000015</v>
      </c>
      <c r="J51" s="8">
        <f>IF(C51+E51&gt;$D$9,$D$9-F51,C51-E51)</f>
        <v>-23949.39</v>
      </c>
    </row>
    <row r="52" spans="1:10" x14ac:dyDescent="0.25">
      <c r="A52" s="2"/>
      <c r="B52">
        <v>39</v>
      </c>
      <c r="C52" s="10">
        <f t="shared" si="3"/>
        <v>1917850.0800000015</v>
      </c>
      <c r="D52" s="10">
        <f t="shared" si="6"/>
        <v>14383.88</v>
      </c>
      <c r="E52" s="10">
        <f>ROUND((D$6-SUM(G$14:G51)-SUM(E$14:E51))/($D$8-B51),2)</f>
        <v>9494.31</v>
      </c>
      <c r="F52" s="10">
        <f t="shared" si="4"/>
        <v>23878.19</v>
      </c>
      <c r="G52" s="11">
        <v>100000</v>
      </c>
      <c r="H52" s="10">
        <f t="shared" si="5"/>
        <v>1808355.7700000014</v>
      </c>
      <c r="J52" s="8">
        <f>IF(C52+E52&gt;$D$9,$D$9-F52,C52-E52)</f>
        <v>-23878.19</v>
      </c>
    </row>
    <row r="53" spans="1:10" x14ac:dyDescent="0.25">
      <c r="A53" s="2"/>
      <c r="B53">
        <v>40</v>
      </c>
      <c r="C53" s="10">
        <f t="shared" si="3"/>
        <v>1808355.7700000014</v>
      </c>
      <c r="D53" s="10">
        <f t="shared" si="6"/>
        <v>13562.67</v>
      </c>
      <c r="E53" s="10">
        <f>ROUND((D$6-SUM(G$14:G52)-SUM(E$14:E52))/($D$8-B52),2)</f>
        <v>8996.7900000000009</v>
      </c>
      <c r="F53" s="10">
        <f t="shared" si="4"/>
        <v>22559.46</v>
      </c>
      <c r="G53" s="11">
        <f>IF(F53&lt;$D$9,J53,0)</f>
        <v>0</v>
      </c>
      <c r="H53" s="10">
        <f t="shared" si="5"/>
        <v>1799358.9800000014</v>
      </c>
      <c r="J53" s="8">
        <f>IF(C53+E53&gt;$D$9,$D$9-F53,C53-E53)</f>
        <v>-22559.46</v>
      </c>
    </row>
    <row r="54" spans="1:10" x14ac:dyDescent="0.25">
      <c r="A54" s="2"/>
      <c r="B54">
        <v>41</v>
      </c>
      <c r="C54" s="10">
        <f t="shared" si="3"/>
        <v>1799358.9800000014</v>
      </c>
      <c r="D54" s="10">
        <f t="shared" si="6"/>
        <v>13495.19</v>
      </c>
      <c r="E54" s="10">
        <f>ROUND((D$6-SUM(G$14:G53)-SUM(E$14:E53))/($D$8-B53),2)</f>
        <v>8996.7900000000009</v>
      </c>
      <c r="F54" s="10">
        <f t="shared" si="4"/>
        <v>22491.980000000003</v>
      </c>
      <c r="G54" s="11">
        <f>IF(F54&lt;$D$9,J54,0)</f>
        <v>0</v>
      </c>
      <c r="H54" s="10">
        <f t="shared" si="5"/>
        <v>1790362.1900000013</v>
      </c>
      <c r="J54" s="8">
        <f>IF(C54+E54&gt;$D$9,$D$9-F54,C54-E54)</f>
        <v>-22491.980000000003</v>
      </c>
    </row>
    <row r="55" spans="1:10" x14ac:dyDescent="0.25">
      <c r="A55" s="2"/>
      <c r="B55">
        <v>42</v>
      </c>
      <c r="C55" s="10">
        <f t="shared" si="3"/>
        <v>1790362.1900000013</v>
      </c>
      <c r="D55" s="10">
        <f t="shared" si="6"/>
        <v>13427.72</v>
      </c>
      <c r="E55" s="10">
        <f>ROUND((D$6-SUM(G$14:G54)-SUM(E$14:E54))/($D$8-B54),2)</f>
        <v>8996.7900000000009</v>
      </c>
      <c r="F55" s="10">
        <f t="shared" si="4"/>
        <v>22424.510000000002</v>
      </c>
      <c r="G55" s="11">
        <f>IF(F55&lt;$D$9,J55,0)</f>
        <v>0</v>
      </c>
      <c r="H55" s="10">
        <f t="shared" si="5"/>
        <v>1781365.4000000013</v>
      </c>
      <c r="J55" s="8">
        <f>IF(C55+E55&gt;$D$9,$D$9-F55,C55-E55)</f>
        <v>-22424.510000000002</v>
      </c>
    </row>
    <row r="56" spans="1:10" x14ac:dyDescent="0.25">
      <c r="A56" s="2"/>
      <c r="B56">
        <v>43</v>
      </c>
      <c r="C56" s="10">
        <f t="shared" si="3"/>
        <v>1781365.4000000013</v>
      </c>
      <c r="D56" s="10">
        <f t="shared" si="6"/>
        <v>13360.24</v>
      </c>
      <c r="E56" s="10">
        <f>ROUND((D$6-SUM(G$14:G55)-SUM(E$14:E55))/($D$8-B55),2)</f>
        <v>8996.7900000000009</v>
      </c>
      <c r="F56" s="10">
        <f t="shared" si="4"/>
        <v>22357.03</v>
      </c>
      <c r="G56" s="11">
        <f>IF(F56&lt;$D$9,J56,0)</f>
        <v>0</v>
      </c>
      <c r="H56" s="10">
        <f t="shared" si="5"/>
        <v>1772368.6100000013</v>
      </c>
      <c r="J56" s="8">
        <f>IF(C56+E56&gt;$D$9,$D$9-F56,C56-E56)</f>
        <v>-22357.03</v>
      </c>
    </row>
    <row r="57" spans="1:10" x14ac:dyDescent="0.25">
      <c r="A57" s="2"/>
      <c r="B57">
        <v>44</v>
      </c>
      <c r="C57" s="10">
        <f t="shared" si="3"/>
        <v>1772368.6100000013</v>
      </c>
      <c r="D57" s="10">
        <f t="shared" si="6"/>
        <v>13292.76</v>
      </c>
      <c r="E57" s="10">
        <f>ROUND((D$6-SUM(G$14:G56)-SUM(E$14:E56))/($D$8-B56),2)</f>
        <v>8996.7900000000009</v>
      </c>
      <c r="F57" s="10">
        <f t="shared" si="4"/>
        <v>22289.550000000003</v>
      </c>
      <c r="G57" s="11">
        <f>IF(F57&lt;$D$9,J57,0)</f>
        <v>0</v>
      </c>
      <c r="H57" s="10">
        <f t="shared" si="5"/>
        <v>1763371.8200000012</v>
      </c>
      <c r="J57" s="8">
        <f>IF(C57+E57&gt;$D$9,$D$9-F57,C57-E57)</f>
        <v>-22289.550000000003</v>
      </c>
    </row>
    <row r="58" spans="1:10" x14ac:dyDescent="0.25">
      <c r="A58" s="2"/>
      <c r="B58">
        <v>45</v>
      </c>
      <c r="C58" s="10">
        <f t="shared" si="3"/>
        <v>1763371.8200000012</v>
      </c>
      <c r="D58" s="10">
        <f t="shared" si="6"/>
        <v>13225.29</v>
      </c>
      <c r="E58" s="10">
        <f>ROUND((D$6-SUM(G$14:G57)-SUM(E$14:E57))/($D$8-B57),2)</f>
        <v>8996.7999999999993</v>
      </c>
      <c r="F58" s="10">
        <f t="shared" si="4"/>
        <v>22222.09</v>
      </c>
      <c r="G58" s="11">
        <f>IF(F58&lt;$D$9,J58,0)</f>
        <v>0</v>
      </c>
      <c r="H58" s="10">
        <f t="shared" si="5"/>
        <v>1754375.0200000012</v>
      </c>
      <c r="J58" s="8">
        <f>IF(C58+E58&gt;$D$9,$D$9-F58,C58-E58)</f>
        <v>-22222.09</v>
      </c>
    </row>
    <row r="59" spans="1:10" x14ac:dyDescent="0.25">
      <c r="A59" s="2"/>
      <c r="B59">
        <v>46</v>
      </c>
      <c r="C59" s="10">
        <f t="shared" si="3"/>
        <v>1754375.0200000012</v>
      </c>
      <c r="D59" s="10">
        <f t="shared" si="6"/>
        <v>13157.81</v>
      </c>
      <c r="E59" s="10">
        <f>ROUND((D$6-SUM(G$14:G58)-SUM(E$14:E58))/($D$8-B58),2)</f>
        <v>8996.7900000000009</v>
      </c>
      <c r="F59" s="10">
        <f t="shared" si="4"/>
        <v>22154.6</v>
      </c>
      <c r="G59" s="11">
        <f>IF(F59&lt;$D$9,J59,0)</f>
        <v>0</v>
      </c>
      <c r="H59" s="10">
        <f t="shared" si="5"/>
        <v>1745378.2300000011</v>
      </c>
      <c r="J59" s="8">
        <f>IF(C59+E59&gt;$D$9,$D$9-F59,C59-E59)</f>
        <v>-22154.6</v>
      </c>
    </row>
    <row r="60" spans="1:10" x14ac:dyDescent="0.25">
      <c r="A60" s="2"/>
      <c r="B60">
        <v>47</v>
      </c>
      <c r="C60" s="10">
        <f t="shared" si="3"/>
        <v>1745378.2300000011</v>
      </c>
      <c r="D60" s="10">
        <f t="shared" si="6"/>
        <v>13090.34</v>
      </c>
      <c r="E60" s="10">
        <f>ROUND((D$6-SUM(G$14:G59)-SUM(E$14:E59))/($D$8-B59),2)</f>
        <v>8996.7999999999993</v>
      </c>
      <c r="F60" s="10">
        <f t="shared" si="4"/>
        <v>22087.14</v>
      </c>
      <c r="G60" s="11">
        <f>IF(F60&lt;$D$9,J60,0)</f>
        <v>0</v>
      </c>
      <c r="H60" s="10">
        <f t="shared" si="5"/>
        <v>1736381.4300000011</v>
      </c>
      <c r="J60" s="8">
        <f>IF(C60+E60&gt;$D$9,$D$9-F60,C60-E60)</f>
        <v>-22087.14</v>
      </c>
    </row>
    <row r="61" spans="1:10" x14ac:dyDescent="0.25">
      <c r="A61" s="2"/>
      <c r="B61">
        <v>48</v>
      </c>
      <c r="C61" s="10">
        <f t="shared" si="3"/>
        <v>1736381.4300000011</v>
      </c>
      <c r="D61" s="10">
        <f t="shared" si="6"/>
        <v>13022.86</v>
      </c>
      <c r="E61" s="10">
        <f>ROUND((D$6-SUM(G$14:G60)-SUM(E$14:E60))/($D$8-B60),2)</f>
        <v>8996.7900000000009</v>
      </c>
      <c r="F61" s="10">
        <f t="shared" si="4"/>
        <v>22019.65</v>
      </c>
      <c r="G61" s="11">
        <v>100000</v>
      </c>
      <c r="H61" s="10">
        <f t="shared" si="5"/>
        <v>1627384.6400000011</v>
      </c>
      <c r="J61" s="8">
        <f>IF(C61+E61&gt;$D$9,$D$9-F61,C61-E61)</f>
        <v>-22019.65</v>
      </c>
    </row>
    <row r="62" spans="1:10" x14ac:dyDescent="0.25">
      <c r="A62" s="2"/>
      <c r="B62">
        <v>49</v>
      </c>
      <c r="C62" s="10">
        <f t="shared" si="3"/>
        <v>1627384.6400000011</v>
      </c>
      <c r="D62" s="10">
        <f t="shared" si="6"/>
        <v>12205.38</v>
      </c>
      <c r="E62" s="10">
        <f>ROUND((D$6-SUM(G$14:G61)-SUM(E$14:E61))/($D$8-B61),2)</f>
        <v>8475.9599999999991</v>
      </c>
      <c r="F62" s="10">
        <f t="shared" si="4"/>
        <v>20681.339999999997</v>
      </c>
      <c r="G62" s="11">
        <f>IF(F62&lt;$D$9,J62,0)</f>
        <v>0</v>
      </c>
      <c r="H62" s="10">
        <f t="shared" si="5"/>
        <v>1618908.6800000011</v>
      </c>
      <c r="J62" s="8">
        <f>IF(C62+E62&gt;$D$9,$D$9-F62,C62-E62)</f>
        <v>-20681.339999999997</v>
      </c>
    </row>
    <row r="63" spans="1:10" x14ac:dyDescent="0.25">
      <c r="A63" s="2"/>
      <c r="B63">
        <v>50</v>
      </c>
      <c r="C63" s="10">
        <f t="shared" si="3"/>
        <v>1618908.6800000011</v>
      </c>
      <c r="D63" s="10">
        <f t="shared" si="6"/>
        <v>12141.82</v>
      </c>
      <c r="E63" s="10">
        <f>ROUND((D$6-SUM(G$14:G62)-SUM(E$14:E62))/($D$8-B62),2)</f>
        <v>8475.9599999999991</v>
      </c>
      <c r="F63" s="10">
        <f t="shared" si="4"/>
        <v>20617.78</v>
      </c>
      <c r="G63" s="11">
        <f>IF(F63&lt;$D$9,J63,0)</f>
        <v>0</v>
      </c>
      <c r="H63" s="10">
        <f t="shared" si="5"/>
        <v>1610432.7200000011</v>
      </c>
      <c r="J63" s="8">
        <f>IF(C63+E63&gt;$D$9,$D$9-F63,C63-E63)</f>
        <v>-20617.78</v>
      </c>
    </row>
    <row r="64" spans="1:10" x14ac:dyDescent="0.25">
      <c r="A64" s="2"/>
      <c r="B64">
        <v>51</v>
      </c>
      <c r="C64" s="10">
        <f t="shared" si="3"/>
        <v>1610432.7200000011</v>
      </c>
      <c r="D64" s="10">
        <f t="shared" si="6"/>
        <v>12078.25</v>
      </c>
      <c r="E64" s="10">
        <f>ROUND((D$6-SUM(G$14:G63)-SUM(E$14:E63))/($D$8-B63),2)</f>
        <v>8475.9599999999991</v>
      </c>
      <c r="F64" s="10">
        <f t="shared" si="4"/>
        <v>20554.21</v>
      </c>
      <c r="G64" s="11">
        <f>IF(F64&lt;$D$9,J64,0)</f>
        <v>0</v>
      </c>
      <c r="H64" s="10">
        <f t="shared" si="5"/>
        <v>1601956.7600000012</v>
      </c>
      <c r="J64" s="8">
        <f>IF(C64+E64&gt;$D$9,$D$9-F64,C64-E64)</f>
        <v>-20554.21</v>
      </c>
    </row>
    <row r="65" spans="1:10" x14ac:dyDescent="0.25">
      <c r="A65" s="2"/>
      <c r="B65">
        <v>52</v>
      </c>
      <c r="C65" s="10">
        <f t="shared" si="3"/>
        <v>1601956.7600000012</v>
      </c>
      <c r="D65" s="10">
        <f t="shared" si="6"/>
        <v>12014.68</v>
      </c>
      <c r="E65" s="10">
        <f>ROUND((D$6-SUM(G$14:G64)-SUM(E$14:E64))/($D$8-B64),2)</f>
        <v>8475.9599999999991</v>
      </c>
      <c r="F65" s="10">
        <f t="shared" si="4"/>
        <v>20490.64</v>
      </c>
      <c r="G65" s="11">
        <f>IF(F65&lt;$D$9,J65,0)</f>
        <v>0</v>
      </c>
      <c r="H65" s="10">
        <f t="shared" si="5"/>
        <v>1593480.8000000012</v>
      </c>
      <c r="J65" s="8">
        <f>IF(C65+E65&gt;$D$9,$D$9-F65,C65-E65)</f>
        <v>-20490.64</v>
      </c>
    </row>
    <row r="66" spans="1:10" x14ac:dyDescent="0.25">
      <c r="A66" s="2"/>
      <c r="B66">
        <v>53</v>
      </c>
      <c r="C66" s="10">
        <f t="shared" si="3"/>
        <v>1593480.8000000012</v>
      </c>
      <c r="D66" s="10">
        <f t="shared" si="6"/>
        <v>11951.11</v>
      </c>
      <c r="E66" s="10">
        <f>ROUND((D$6-SUM(G$14:G65)-SUM(E$14:E65))/($D$8-B65),2)</f>
        <v>8475.9599999999991</v>
      </c>
      <c r="F66" s="10">
        <f t="shared" si="4"/>
        <v>20427.07</v>
      </c>
      <c r="G66" s="11">
        <f>IF(F66&lt;$D$9,J66,0)</f>
        <v>0</v>
      </c>
      <c r="H66" s="10">
        <f t="shared" si="5"/>
        <v>1585004.8400000012</v>
      </c>
      <c r="J66" s="8">
        <f>IF(C66+E66&gt;$D$9,$D$9-F66,C66-E66)</f>
        <v>-20427.07</v>
      </c>
    </row>
    <row r="67" spans="1:10" x14ac:dyDescent="0.25">
      <c r="A67" s="2"/>
      <c r="B67">
        <v>54</v>
      </c>
      <c r="C67" s="10">
        <f t="shared" si="3"/>
        <v>1585004.8400000012</v>
      </c>
      <c r="D67" s="10">
        <f t="shared" si="6"/>
        <v>11887.54</v>
      </c>
      <c r="E67" s="10">
        <f>ROUND((D$6-SUM(G$14:G66)-SUM(E$14:E66))/($D$8-B66),2)</f>
        <v>8475.9599999999991</v>
      </c>
      <c r="F67" s="10">
        <f t="shared" si="4"/>
        <v>20363.5</v>
      </c>
      <c r="G67" s="11">
        <f>IF(F67&lt;$D$9,J67,0)</f>
        <v>0</v>
      </c>
      <c r="H67" s="10">
        <f t="shared" si="5"/>
        <v>1576528.8800000013</v>
      </c>
      <c r="J67" s="8">
        <f>IF(C67+E67&gt;$D$9,$D$9-F67,C67-E67)</f>
        <v>-20363.5</v>
      </c>
    </row>
    <row r="68" spans="1:10" x14ac:dyDescent="0.25">
      <c r="A68" s="2"/>
      <c r="B68">
        <v>55</v>
      </c>
      <c r="C68" s="10">
        <f t="shared" si="3"/>
        <v>1576528.8800000013</v>
      </c>
      <c r="D68" s="10">
        <f t="shared" si="6"/>
        <v>11823.97</v>
      </c>
      <c r="E68" s="10">
        <f>ROUND((D$6-SUM(G$14:G67)-SUM(E$14:E67))/($D$8-B67),2)</f>
        <v>8475.9599999999991</v>
      </c>
      <c r="F68" s="10">
        <f t="shared" si="4"/>
        <v>20299.93</v>
      </c>
      <c r="G68" s="11">
        <f>IF(F68&lt;$D$9,J68,0)</f>
        <v>0</v>
      </c>
      <c r="H68" s="10">
        <f t="shared" si="5"/>
        <v>1568052.9200000013</v>
      </c>
      <c r="J68" s="8">
        <f>IF(C68+E68&gt;$D$9,$D$9-F68,C68-E68)</f>
        <v>-20299.93</v>
      </c>
    </row>
    <row r="69" spans="1:10" x14ac:dyDescent="0.25">
      <c r="A69" s="2"/>
      <c r="B69">
        <v>56</v>
      </c>
      <c r="C69" s="10">
        <f t="shared" si="3"/>
        <v>1568052.9200000013</v>
      </c>
      <c r="D69" s="10">
        <f t="shared" si="6"/>
        <v>11760.4</v>
      </c>
      <c r="E69" s="10">
        <f>ROUND((D$6-SUM(G$14:G68)-SUM(E$14:E68))/($D$8-B68),2)</f>
        <v>8475.9599999999991</v>
      </c>
      <c r="F69" s="10">
        <f t="shared" si="4"/>
        <v>20236.36</v>
      </c>
      <c r="G69" s="11">
        <f>IF(F69&lt;$D$9,J69,0)</f>
        <v>0</v>
      </c>
      <c r="H69" s="10">
        <f t="shared" si="5"/>
        <v>1559576.9600000014</v>
      </c>
      <c r="J69" s="8">
        <f>IF(C69+E69&gt;$D$9,$D$9-F69,C69-E69)</f>
        <v>-20236.36</v>
      </c>
    </row>
    <row r="70" spans="1:10" x14ac:dyDescent="0.25">
      <c r="A70" s="2"/>
      <c r="B70">
        <v>57</v>
      </c>
      <c r="C70" s="10">
        <f t="shared" si="3"/>
        <v>1559576.9600000014</v>
      </c>
      <c r="D70" s="10">
        <f t="shared" si="6"/>
        <v>11696.83</v>
      </c>
      <c r="E70" s="10">
        <f>ROUND((D$6-SUM(G$14:G69)-SUM(E$14:E69))/($D$8-B69),2)</f>
        <v>8475.9599999999991</v>
      </c>
      <c r="F70" s="10">
        <f t="shared" si="4"/>
        <v>20172.79</v>
      </c>
      <c r="G70" s="11">
        <f>IF(F70&lt;$D$9,J70,0)</f>
        <v>0</v>
      </c>
      <c r="H70" s="10">
        <f t="shared" si="5"/>
        <v>1551101.0000000014</v>
      </c>
      <c r="J70" s="8">
        <f>IF(C70+E70&gt;$D$9,$D$9-F70,C70-E70)</f>
        <v>-20172.79</v>
      </c>
    </row>
    <row r="71" spans="1:10" x14ac:dyDescent="0.25">
      <c r="A71" s="2"/>
      <c r="B71">
        <v>58</v>
      </c>
      <c r="C71" s="10">
        <f t="shared" si="3"/>
        <v>1551101.0000000014</v>
      </c>
      <c r="D71" s="10">
        <f t="shared" si="6"/>
        <v>11633.26</v>
      </c>
      <c r="E71" s="10">
        <f>ROUND((D$6-SUM(G$14:G70)-SUM(E$14:E70))/($D$8-B70),2)</f>
        <v>8475.9599999999991</v>
      </c>
      <c r="F71" s="10">
        <f t="shared" si="4"/>
        <v>20109.22</v>
      </c>
      <c r="G71" s="11">
        <v>100000</v>
      </c>
      <c r="H71" s="10">
        <f t="shared" si="5"/>
        <v>1442625.0400000014</v>
      </c>
      <c r="J71" s="8">
        <f>IF(C71+E71&gt;$D$9,$D$9-F71,C71-E71)</f>
        <v>-20109.22</v>
      </c>
    </row>
    <row r="72" spans="1:10" x14ac:dyDescent="0.25">
      <c r="A72" s="2"/>
      <c r="B72">
        <v>59</v>
      </c>
      <c r="C72" s="10">
        <f t="shared" si="3"/>
        <v>1442625.0400000014</v>
      </c>
      <c r="D72" s="10">
        <f t="shared" si="6"/>
        <v>10819.69</v>
      </c>
      <c r="E72" s="10">
        <f>ROUND((D$6-SUM(G$14:G71)-SUM(E$14:E71))/($D$8-B71),2)</f>
        <v>7926.51</v>
      </c>
      <c r="F72" s="10">
        <f t="shared" si="4"/>
        <v>18746.2</v>
      </c>
      <c r="G72" s="11">
        <f>IF(F72&lt;$D$9,J72,0)</f>
        <v>0</v>
      </c>
      <c r="H72" s="10">
        <f t="shared" si="5"/>
        <v>1434698.5300000014</v>
      </c>
      <c r="J72" s="8">
        <f>IF(C72+E72&gt;$D$9,$D$9-F72,C72-E72)</f>
        <v>-18746.2</v>
      </c>
    </row>
    <row r="73" spans="1:10" x14ac:dyDescent="0.25">
      <c r="A73" s="2"/>
      <c r="B73">
        <v>60</v>
      </c>
      <c r="C73" s="10">
        <f t="shared" si="3"/>
        <v>1434698.5300000014</v>
      </c>
      <c r="D73" s="10">
        <f t="shared" si="6"/>
        <v>10760.24</v>
      </c>
      <c r="E73" s="10">
        <f>ROUND((D$6-SUM(G$14:G72)-SUM(E$14:E72))/($D$8-B72),2)</f>
        <v>7926.51</v>
      </c>
      <c r="F73" s="10">
        <f t="shared" si="4"/>
        <v>18686.75</v>
      </c>
      <c r="G73" s="11">
        <f>IF(F73&lt;$D$9,J73,0)</f>
        <v>0</v>
      </c>
      <c r="H73" s="10">
        <f t="shared" si="5"/>
        <v>1426772.0200000014</v>
      </c>
      <c r="J73" s="8">
        <f>IF(C73+E73&gt;$D$9,$D$9-F73,C73-E73)</f>
        <v>-18686.75</v>
      </c>
    </row>
    <row r="74" spans="1:10" x14ac:dyDescent="0.25">
      <c r="A74" s="2"/>
      <c r="B74">
        <v>61</v>
      </c>
      <c r="C74" s="10">
        <f t="shared" si="3"/>
        <v>1426772.0200000014</v>
      </c>
      <c r="D74" s="10">
        <f t="shared" si="6"/>
        <v>10700.79</v>
      </c>
      <c r="E74" s="10">
        <f>ROUND((D$6-SUM(G$14:G73)-SUM(E$14:E73))/($D$8-B73),2)</f>
        <v>7926.51</v>
      </c>
      <c r="F74" s="10">
        <f t="shared" si="4"/>
        <v>18627.300000000003</v>
      </c>
      <c r="G74" s="11">
        <f>IF(F74&lt;$D$9,J74,0)</f>
        <v>0</v>
      </c>
      <c r="H74" s="10">
        <f t="shared" si="5"/>
        <v>1418845.5100000014</v>
      </c>
      <c r="J74" s="8">
        <f>IF(C74+E74&gt;$D$9,$D$9-F74,C74-E74)</f>
        <v>-18627.300000000003</v>
      </c>
    </row>
    <row r="75" spans="1:10" x14ac:dyDescent="0.25">
      <c r="A75" s="2"/>
      <c r="B75">
        <v>62</v>
      </c>
      <c r="C75" s="10">
        <f t="shared" si="3"/>
        <v>1418845.5100000014</v>
      </c>
      <c r="D75" s="10">
        <f t="shared" si="6"/>
        <v>10641.34</v>
      </c>
      <c r="E75" s="10">
        <f>ROUND((D$6-SUM(G$14:G74)-SUM(E$14:E74))/($D$8-B74),2)</f>
        <v>7926.51</v>
      </c>
      <c r="F75" s="10">
        <f t="shared" si="4"/>
        <v>18567.849999999999</v>
      </c>
      <c r="G75" s="11">
        <f>IF(F75&lt;$D$9,J75,0)</f>
        <v>0</v>
      </c>
      <c r="H75" s="10">
        <f t="shared" si="5"/>
        <v>1410919.0000000014</v>
      </c>
      <c r="J75" s="8">
        <f>IF(C75+E75&gt;$D$9,$D$9-F75,C75-E75)</f>
        <v>-18567.849999999999</v>
      </c>
    </row>
    <row r="76" spans="1:10" x14ac:dyDescent="0.25">
      <c r="A76" s="2"/>
      <c r="B76">
        <v>63</v>
      </c>
      <c r="C76" s="10">
        <f t="shared" si="3"/>
        <v>1410919.0000000014</v>
      </c>
      <c r="D76" s="10">
        <f t="shared" si="6"/>
        <v>10581.89</v>
      </c>
      <c r="E76" s="10">
        <f>ROUND((D$6-SUM(G$14:G75)-SUM(E$14:E75))/($D$8-B75),2)</f>
        <v>7926.51</v>
      </c>
      <c r="F76" s="10">
        <f t="shared" si="4"/>
        <v>18508.400000000001</v>
      </c>
      <c r="G76" s="11">
        <f>IF(F76&lt;$D$9,J76,0)</f>
        <v>0</v>
      </c>
      <c r="H76" s="10">
        <f t="shared" si="5"/>
        <v>1402992.4900000014</v>
      </c>
      <c r="J76" s="8">
        <f>IF(C76+E76&gt;$D$9,$D$9-F76,C76-E76)</f>
        <v>-18508.400000000001</v>
      </c>
    </row>
    <row r="77" spans="1:10" x14ac:dyDescent="0.25">
      <c r="A77" s="2"/>
      <c r="B77">
        <v>64</v>
      </c>
      <c r="C77" s="10">
        <f t="shared" si="3"/>
        <v>1402992.4900000014</v>
      </c>
      <c r="D77" s="10">
        <f t="shared" si="6"/>
        <v>10522.44</v>
      </c>
      <c r="E77" s="10">
        <f>ROUND((D$6-SUM(G$14:G76)-SUM(E$14:E76))/($D$8-B76),2)</f>
        <v>7926.51</v>
      </c>
      <c r="F77" s="10">
        <f t="shared" si="4"/>
        <v>18448.95</v>
      </c>
      <c r="G77" s="11">
        <f>IF(F77&lt;$D$9,J77,0)</f>
        <v>0</v>
      </c>
      <c r="H77" s="10">
        <f t="shared" si="5"/>
        <v>1395065.9800000014</v>
      </c>
      <c r="J77" s="8">
        <f>IF(C77+E77&gt;$D$9,$D$9-F77,C77-E77)</f>
        <v>-18448.95</v>
      </c>
    </row>
    <row r="78" spans="1:10" x14ac:dyDescent="0.25">
      <c r="A78" s="2"/>
      <c r="B78">
        <v>65</v>
      </c>
      <c r="C78" s="10">
        <f t="shared" si="3"/>
        <v>1395065.9800000014</v>
      </c>
      <c r="D78" s="10">
        <f t="shared" ref="D78:D109" si="7">ROUND(C78*D$7/100/12,2)</f>
        <v>10462.99</v>
      </c>
      <c r="E78" s="10">
        <f>ROUND((D$6-SUM(G$14:G77)-SUM(E$14:E77))/($D$8-B77),2)</f>
        <v>7926.51</v>
      </c>
      <c r="F78" s="10">
        <f t="shared" si="4"/>
        <v>18389.5</v>
      </c>
      <c r="G78" s="11">
        <f>IF(F78&lt;$D$9,J78,0)</f>
        <v>0</v>
      </c>
      <c r="H78" s="10">
        <f t="shared" si="5"/>
        <v>1387139.4700000014</v>
      </c>
      <c r="J78" s="8">
        <f>IF(C78+E78&gt;$D$9,$D$9-F78,C78-E78)</f>
        <v>-18389.5</v>
      </c>
    </row>
    <row r="79" spans="1:10" x14ac:dyDescent="0.25">
      <c r="A79" s="2"/>
      <c r="B79">
        <v>66</v>
      </c>
      <c r="C79" s="10">
        <f t="shared" si="3"/>
        <v>1387139.4700000014</v>
      </c>
      <c r="D79" s="10">
        <f t="shared" si="7"/>
        <v>10403.549999999999</v>
      </c>
      <c r="E79" s="10">
        <f>ROUND((D$6-SUM(G$14:G78)-SUM(E$14:E78))/($D$8-B78),2)</f>
        <v>7926.51</v>
      </c>
      <c r="F79" s="10">
        <f t="shared" si="4"/>
        <v>18330.059999999998</v>
      </c>
      <c r="G79" s="11">
        <f>IF(F79&lt;$D$9,J79,0)</f>
        <v>0</v>
      </c>
      <c r="H79" s="10">
        <f t="shared" si="5"/>
        <v>1379212.9600000014</v>
      </c>
      <c r="J79" s="8">
        <f>IF(C79+E79&gt;$D$9,$D$9-F79,C79-E79)</f>
        <v>-18330.059999999998</v>
      </c>
    </row>
    <row r="80" spans="1:10" x14ac:dyDescent="0.25">
      <c r="A80" s="2"/>
      <c r="B80">
        <v>67</v>
      </c>
      <c r="C80" s="10">
        <f t="shared" si="3"/>
        <v>1379212.9600000014</v>
      </c>
      <c r="D80" s="10">
        <f t="shared" si="7"/>
        <v>10344.1</v>
      </c>
      <c r="E80" s="10">
        <f>ROUND((D$6-SUM(G$14:G79)-SUM(E$14:E79))/($D$8-B79),2)</f>
        <v>7926.51</v>
      </c>
      <c r="F80" s="10">
        <f t="shared" si="4"/>
        <v>18270.61</v>
      </c>
      <c r="G80" s="11">
        <v>100000</v>
      </c>
      <c r="H80" s="10">
        <f t="shared" si="5"/>
        <v>1271286.4500000014</v>
      </c>
      <c r="J80" s="8">
        <f>IF(C80+E80&gt;$D$9,$D$9-F80,C80-E80)</f>
        <v>-18270.61</v>
      </c>
    </row>
    <row r="81" spans="1:10" x14ac:dyDescent="0.25">
      <c r="A81" s="2"/>
      <c r="B81">
        <v>68</v>
      </c>
      <c r="C81" s="10">
        <f t="shared" ref="C81:C144" si="8">H80</f>
        <v>1271286.4500000014</v>
      </c>
      <c r="D81" s="10">
        <f t="shared" ref="D81:D144" si="9">ROUND(C81*D$7/100/12,2)</f>
        <v>9534.65</v>
      </c>
      <c r="E81" s="10">
        <f>ROUND((D$6-SUM(G$14:G80)-SUM(E$14:E80))/($D$8-B80),2)</f>
        <v>7348.48</v>
      </c>
      <c r="F81" s="10">
        <f t="shared" ref="F81:F144" si="10">D81+E81</f>
        <v>16883.129999999997</v>
      </c>
      <c r="G81" s="11">
        <f>IF(F81&lt;$D$9,J81,0)</f>
        <v>0</v>
      </c>
      <c r="H81" s="10">
        <f t="shared" ref="H81:H144" si="11">C81-E81-G81</f>
        <v>1263937.9700000014</v>
      </c>
      <c r="J81" s="8">
        <f>IF(C81+E81&gt;$D$9,$D$9-F81,C81-E81)</f>
        <v>-16883.129999999997</v>
      </c>
    </row>
    <row r="82" spans="1:10" x14ac:dyDescent="0.25">
      <c r="A82" s="2"/>
      <c r="B82">
        <v>69</v>
      </c>
      <c r="C82" s="10">
        <f t="shared" si="8"/>
        <v>1263937.9700000014</v>
      </c>
      <c r="D82" s="10">
        <f t="shared" si="9"/>
        <v>9479.5300000000007</v>
      </c>
      <c r="E82" s="10">
        <f>ROUND((D$6-SUM(G$14:G81)-SUM(E$14:E81))/($D$8-B81),2)</f>
        <v>7348.48</v>
      </c>
      <c r="F82" s="10">
        <f t="shared" si="10"/>
        <v>16828.010000000002</v>
      </c>
      <c r="G82" s="11">
        <f>IF(F82&lt;$D$9,J82,0)</f>
        <v>0</v>
      </c>
      <c r="H82" s="10">
        <f t="shared" si="11"/>
        <v>1256589.4900000014</v>
      </c>
      <c r="J82" s="8">
        <f>IF(C82+E82&gt;$D$9,$D$9-F82,C82-E82)</f>
        <v>-16828.010000000002</v>
      </c>
    </row>
    <row r="83" spans="1:10" x14ac:dyDescent="0.25">
      <c r="A83" s="2"/>
      <c r="B83">
        <v>70</v>
      </c>
      <c r="C83" s="10">
        <f t="shared" si="8"/>
        <v>1256589.4900000014</v>
      </c>
      <c r="D83" s="10">
        <f t="shared" si="9"/>
        <v>9424.42</v>
      </c>
      <c r="E83" s="10">
        <f>ROUND((D$6-SUM(G$14:G82)-SUM(E$14:E82))/($D$8-B82),2)</f>
        <v>7348.48</v>
      </c>
      <c r="F83" s="10">
        <f t="shared" si="10"/>
        <v>16772.900000000001</v>
      </c>
      <c r="G83" s="11">
        <f>IF(F83&lt;$D$9,J83,0)</f>
        <v>0</v>
      </c>
      <c r="H83" s="10">
        <f t="shared" si="11"/>
        <v>1249241.0100000014</v>
      </c>
      <c r="J83" s="8">
        <f>IF(C83+E83&gt;$D$9,$D$9-F83,C83-E83)</f>
        <v>-16772.900000000001</v>
      </c>
    </row>
    <row r="84" spans="1:10" x14ac:dyDescent="0.25">
      <c r="A84" s="2"/>
      <c r="B84">
        <v>71</v>
      </c>
      <c r="C84" s="10">
        <f t="shared" si="8"/>
        <v>1249241.0100000014</v>
      </c>
      <c r="D84" s="10">
        <f t="shared" si="9"/>
        <v>9369.31</v>
      </c>
      <c r="E84" s="10">
        <f>ROUND((D$6-SUM(G$14:G83)-SUM(E$14:E83))/($D$8-B83),2)</f>
        <v>7348.48</v>
      </c>
      <c r="F84" s="10">
        <f t="shared" si="10"/>
        <v>16717.79</v>
      </c>
      <c r="G84" s="11">
        <f>IF(F84&lt;$D$9,J84,0)</f>
        <v>0</v>
      </c>
      <c r="H84" s="10">
        <f t="shared" si="11"/>
        <v>1241892.5300000014</v>
      </c>
      <c r="J84" s="8">
        <f>IF(C84+E84&gt;$D$9,$D$9-F84,C84-E84)</f>
        <v>-16717.79</v>
      </c>
    </row>
    <row r="85" spans="1:10" x14ac:dyDescent="0.25">
      <c r="A85" s="2"/>
      <c r="B85">
        <v>72</v>
      </c>
      <c r="C85" s="10">
        <f t="shared" si="8"/>
        <v>1241892.5300000014</v>
      </c>
      <c r="D85" s="10">
        <f t="shared" si="9"/>
        <v>9314.19</v>
      </c>
      <c r="E85" s="10">
        <f>ROUND((D$6-SUM(G$14:G84)-SUM(E$14:E84))/($D$8-B84),2)</f>
        <v>7348.48</v>
      </c>
      <c r="F85" s="10">
        <f t="shared" si="10"/>
        <v>16662.669999999998</v>
      </c>
      <c r="G85" s="11">
        <f>IF(F85&lt;$D$9,J85,0)</f>
        <v>0</v>
      </c>
      <c r="H85" s="10">
        <f t="shared" si="11"/>
        <v>1234544.0500000014</v>
      </c>
      <c r="J85" s="8">
        <f>IF(C85+E85&gt;$D$9,$D$9-F85,C85-E85)</f>
        <v>-16662.669999999998</v>
      </c>
    </row>
    <row r="86" spans="1:10" x14ac:dyDescent="0.25">
      <c r="A86" s="2"/>
      <c r="B86">
        <v>73</v>
      </c>
      <c r="C86" s="10">
        <f t="shared" si="8"/>
        <v>1234544.0500000014</v>
      </c>
      <c r="D86" s="10">
        <f t="shared" si="9"/>
        <v>9259.08</v>
      </c>
      <c r="E86" s="10">
        <f>ROUND((D$6-SUM(G$14:G85)-SUM(E$14:E85))/($D$8-B85),2)</f>
        <v>7348.48</v>
      </c>
      <c r="F86" s="10">
        <f t="shared" si="10"/>
        <v>16607.559999999998</v>
      </c>
      <c r="G86" s="11">
        <f>IF(F86&lt;$D$9,J86,0)</f>
        <v>0</v>
      </c>
      <c r="H86" s="10">
        <f t="shared" si="11"/>
        <v>1227195.5700000015</v>
      </c>
      <c r="J86" s="8">
        <f>IF(C86+E86&gt;$D$9,$D$9-F86,C86-E86)</f>
        <v>-16607.559999999998</v>
      </c>
    </row>
    <row r="87" spans="1:10" x14ac:dyDescent="0.25">
      <c r="A87" s="2"/>
      <c r="B87">
        <v>74</v>
      </c>
      <c r="C87" s="10">
        <f t="shared" si="8"/>
        <v>1227195.5700000015</v>
      </c>
      <c r="D87" s="10">
        <f t="shared" si="9"/>
        <v>9203.9699999999993</v>
      </c>
      <c r="E87" s="10">
        <f>ROUND((D$6-SUM(G$14:G86)-SUM(E$14:E86))/($D$8-B86),2)</f>
        <v>7348.48</v>
      </c>
      <c r="F87" s="10">
        <f t="shared" si="10"/>
        <v>16552.449999999997</v>
      </c>
      <c r="G87" s="11">
        <f>IF(F87&lt;$D$9,J87,0)</f>
        <v>0</v>
      </c>
      <c r="H87" s="10">
        <f t="shared" si="11"/>
        <v>1219847.0900000015</v>
      </c>
      <c r="J87" s="8">
        <f>IF(C87+E87&gt;$D$9,$D$9-F87,C87-E87)</f>
        <v>-16552.449999999997</v>
      </c>
    </row>
    <row r="88" spans="1:10" x14ac:dyDescent="0.25">
      <c r="A88" s="2"/>
      <c r="B88">
        <v>75</v>
      </c>
      <c r="C88" s="10">
        <f t="shared" si="8"/>
        <v>1219847.0900000015</v>
      </c>
      <c r="D88" s="10">
        <f t="shared" si="9"/>
        <v>9148.85</v>
      </c>
      <c r="E88" s="10">
        <f>ROUND((D$6-SUM(G$14:G87)-SUM(E$14:E87))/($D$8-B87),2)</f>
        <v>7348.48</v>
      </c>
      <c r="F88" s="10">
        <f t="shared" si="10"/>
        <v>16497.330000000002</v>
      </c>
      <c r="G88" s="11">
        <f>IF(F88&lt;$D$9,J88,0)</f>
        <v>0</v>
      </c>
      <c r="H88" s="10">
        <f t="shared" si="11"/>
        <v>1212498.6100000015</v>
      </c>
      <c r="J88" s="8">
        <f>IF(C88+E88&gt;$D$9,$D$9-F88,C88-E88)</f>
        <v>-16497.330000000002</v>
      </c>
    </row>
    <row r="89" spans="1:10" x14ac:dyDescent="0.25">
      <c r="A89" s="2"/>
      <c r="B89">
        <v>76</v>
      </c>
      <c r="C89" s="10">
        <f t="shared" si="8"/>
        <v>1212498.6100000015</v>
      </c>
      <c r="D89" s="10">
        <f t="shared" si="9"/>
        <v>9093.74</v>
      </c>
      <c r="E89" s="10">
        <f>ROUND((D$6-SUM(G$14:G88)-SUM(E$14:E88))/($D$8-B88),2)</f>
        <v>7348.48</v>
      </c>
      <c r="F89" s="10">
        <f t="shared" si="10"/>
        <v>16442.22</v>
      </c>
      <c r="G89" s="11">
        <v>100000</v>
      </c>
      <c r="H89" s="10">
        <f t="shared" si="11"/>
        <v>1105150.1300000015</v>
      </c>
      <c r="J89" s="8">
        <f>IF(C89+E89&gt;$D$9,$D$9-F89,C89-E89)</f>
        <v>-16442.22</v>
      </c>
    </row>
    <row r="90" spans="1:10" x14ac:dyDescent="0.25">
      <c r="A90" s="2"/>
      <c r="B90">
        <v>77</v>
      </c>
      <c r="C90" s="10">
        <f t="shared" si="8"/>
        <v>1105150.1300000015</v>
      </c>
      <c r="D90" s="10">
        <f t="shared" si="9"/>
        <v>8288.6299999999992</v>
      </c>
      <c r="E90" s="10">
        <f>ROUND((D$6-SUM(G$14:G89)-SUM(E$14:E89))/($D$8-B89),2)</f>
        <v>6738.72</v>
      </c>
      <c r="F90" s="10">
        <f t="shared" si="10"/>
        <v>15027.349999999999</v>
      </c>
      <c r="G90" s="11">
        <f>IF(F90&lt;$D$9,J90,0)</f>
        <v>0</v>
      </c>
      <c r="H90" s="10">
        <f t="shared" si="11"/>
        <v>1098411.4100000015</v>
      </c>
      <c r="J90" s="8">
        <f>IF(C90+E90&gt;$D$9,$D$9-F90,C90-E90)</f>
        <v>-15027.349999999999</v>
      </c>
    </row>
    <row r="91" spans="1:10" x14ac:dyDescent="0.25">
      <c r="A91" s="2"/>
      <c r="B91">
        <v>78</v>
      </c>
      <c r="C91" s="10">
        <f t="shared" si="8"/>
        <v>1098411.4100000015</v>
      </c>
      <c r="D91" s="10">
        <f t="shared" si="9"/>
        <v>8238.09</v>
      </c>
      <c r="E91" s="10">
        <f>ROUND((D$6-SUM(G$14:G90)-SUM(E$14:E90))/($D$8-B90),2)</f>
        <v>6738.72</v>
      </c>
      <c r="F91" s="10">
        <f t="shared" si="10"/>
        <v>14976.810000000001</v>
      </c>
      <c r="G91" s="11">
        <f>IF(F91&lt;$D$9,J91,0)</f>
        <v>0</v>
      </c>
      <c r="H91" s="10">
        <f t="shared" si="11"/>
        <v>1091672.6900000016</v>
      </c>
      <c r="J91" s="8">
        <f>IF(C91+E91&gt;$D$9,$D$9-F91,C91-E91)</f>
        <v>-14976.810000000001</v>
      </c>
    </row>
    <row r="92" spans="1:10" x14ac:dyDescent="0.25">
      <c r="A92" s="2"/>
      <c r="B92">
        <v>79</v>
      </c>
      <c r="C92" s="10">
        <f t="shared" si="8"/>
        <v>1091672.6900000016</v>
      </c>
      <c r="D92" s="10">
        <f t="shared" si="9"/>
        <v>8187.55</v>
      </c>
      <c r="E92" s="10">
        <f>ROUND((D$6-SUM(G$14:G91)-SUM(E$14:E91))/($D$8-B91),2)</f>
        <v>6738.72</v>
      </c>
      <c r="F92" s="10">
        <f t="shared" si="10"/>
        <v>14926.27</v>
      </c>
      <c r="G92" s="11">
        <f>IF(F92&lt;$D$9,J92,0)</f>
        <v>0</v>
      </c>
      <c r="H92" s="10">
        <f t="shared" si="11"/>
        <v>1084933.9700000016</v>
      </c>
      <c r="J92" s="8">
        <f>IF(C92+E92&gt;$D$9,$D$9-F92,C92-E92)</f>
        <v>-14926.27</v>
      </c>
    </row>
    <row r="93" spans="1:10" x14ac:dyDescent="0.25">
      <c r="A93" s="2"/>
      <c r="B93">
        <v>80</v>
      </c>
      <c r="C93" s="10">
        <f t="shared" si="8"/>
        <v>1084933.9700000016</v>
      </c>
      <c r="D93" s="10">
        <f t="shared" si="9"/>
        <v>8137</v>
      </c>
      <c r="E93" s="10">
        <f>ROUND((D$6-SUM(G$14:G92)-SUM(E$14:E92))/($D$8-B92),2)</f>
        <v>6738.72</v>
      </c>
      <c r="F93" s="10">
        <f t="shared" si="10"/>
        <v>14875.720000000001</v>
      </c>
      <c r="G93" s="11">
        <f>IF(F93&lt;$D$9,J93,0)</f>
        <v>0</v>
      </c>
      <c r="H93" s="10">
        <f t="shared" si="11"/>
        <v>1078195.2500000016</v>
      </c>
      <c r="J93" s="8">
        <f>IF(C93+E93&gt;$D$9,$D$9-F93,C93-E93)</f>
        <v>-14875.720000000001</v>
      </c>
    </row>
    <row r="94" spans="1:10" x14ac:dyDescent="0.25">
      <c r="A94" s="2"/>
      <c r="B94">
        <v>81</v>
      </c>
      <c r="C94" s="10">
        <f t="shared" si="8"/>
        <v>1078195.2500000016</v>
      </c>
      <c r="D94" s="10">
        <f t="shared" si="9"/>
        <v>8086.46</v>
      </c>
      <c r="E94" s="10">
        <f>ROUND((D$6-SUM(G$14:G93)-SUM(E$14:E93))/($D$8-B93),2)</f>
        <v>6738.72</v>
      </c>
      <c r="F94" s="10">
        <f t="shared" si="10"/>
        <v>14825.18</v>
      </c>
      <c r="G94" s="11">
        <f>IF(F94&lt;$D$9,J94,0)</f>
        <v>0</v>
      </c>
      <c r="H94" s="10">
        <f>C94-E94-G94</f>
        <v>1071456.5300000017</v>
      </c>
      <c r="J94" s="8">
        <f>IF(C94+E94&gt;$D$9,$D$9-F94,C94-E94)</f>
        <v>-14825.18</v>
      </c>
    </row>
    <row r="95" spans="1:10" x14ac:dyDescent="0.25">
      <c r="A95" s="2"/>
      <c r="B95">
        <v>82</v>
      </c>
      <c r="C95" s="10">
        <f t="shared" si="8"/>
        <v>1071456.5300000017</v>
      </c>
      <c r="D95" s="10">
        <f t="shared" si="9"/>
        <v>8035.92</v>
      </c>
      <c r="E95" s="10">
        <f>ROUND((D$6-SUM(G$14:G94)-SUM(E$14:E94))/($D$8-B94),2)</f>
        <v>6738.72</v>
      </c>
      <c r="F95" s="10">
        <f t="shared" si="10"/>
        <v>14774.64</v>
      </c>
      <c r="G95" s="11">
        <f>IF(F95&lt;$D$9,J95,0)</f>
        <v>0</v>
      </c>
      <c r="H95" s="10">
        <f t="shared" si="11"/>
        <v>1064717.8100000017</v>
      </c>
      <c r="J95" s="8">
        <f>IF(C95+E95&gt;$D$9,$D$9-F95,C95-E95)</f>
        <v>-14774.64</v>
      </c>
    </row>
    <row r="96" spans="1:10" x14ac:dyDescent="0.25">
      <c r="A96" s="2"/>
      <c r="B96">
        <v>83</v>
      </c>
      <c r="C96" s="10">
        <f t="shared" si="8"/>
        <v>1064717.8100000017</v>
      </c>
      <c r="D96" s="10">
        <f t="shared" si="9"/>
        <v>7985.38</v>
      </c>
      <c r="E96" s="10">
        <f>ROUND((D$6-SUM(G$14:G95)-SUM(E$14:E95))/($D$8-B95),2)</f>
        <v>6738.72</v>
      </c>
      <c r="F96" s="10">
        <f t="shared" si="10"/>
        <v>14724.1</v>
      </c>
      <c r="G96" s="11">
        <f>IF(F96&lt;$D$9,J96,0)</f>
        <v>0</v>
      </c>
      <c r="H96" s="10">
        <f t="shared" si="11"/>
        <v>1057979.0900000017</v>
      </c>
      <c r="J96" s="8">
        <f>IF(C96+E96&gt;$D$9,$D$9-F96,C96-E96)</f>
        <v>-14724.1</v>
      </c>
    </row>
    <row r="97" spans="1:10" x14ac:dyDescent="0.25">
      <c r="A97" s="2"/>
      <c r="B97">
        <v>84</v>
      </c>
      <c r="C97" s="10">
        <f t="shared" si="8"/>
        <v>1057979.0900000017</v>
      </c>
      <c r="D97" s="10">
        <f t="shared" si="9"/>
        <v>7934.84</v>
      </c>
      <c r="E97" s="10">
        <f>ROUND((D$6-SUM(G$14:G96)-SUM(E$14:E96))/($D$8-B96),2)</f>
        <v>6738.72</v>
      </c>
      <c r="F97" s="10">
        <f t="shared" si="10"/>
        <v>14673.560000000001</v>
      </c>
      <c r="G97" s="11">
        <f>IF(F97&lt;$D$9,J97,0)</f>
        <v>0</v>
      </c>
      <c r="H97" s="10">
        <f t="shared" si="11"/>
        <v>1051240.3700000017</v>
      </c>
      <c r="J97" s="8">
        <f>IF(C97+E97&gt;$D$9,$D$9-F97,C97-E97)</f>
        <v>-14673.560000000001</v>
      </c>
    </row>
    <row r="98" spans="1:10" x14ac:dyDescent="0.25">
      <c r="A98" s="2"/>
      <c r="B98">
        <v>85</v>
      </c>
      <c r="C98" s="10">
        <f t="shared" si="8"/>
        <v>1051240.3700000017</v>
      </c>
      <c r="D98" s="10">
        <f t="shared" si="9"/>
        <v>7884.3</v>
      </c>
      <c r="E98" s="10">
        <f>ROUND((D$6-SUM(G$14:G97)-SUM(E$14:E97))/($D$8-B97),2)</f>
        <v>6738.72</v>
      </c>
      <c r="F98" s="10">
        <f t="shared" si="10"/>
        <v>14623.02</v>
      </c>
      <c r="G98" s="11">
        <f>IF(F98&lt;$D$9,J98,0)</f>
        <v>0</v>
      </c>
      <c r="H98" s="10">
        <f t="shared" si="11"/>
        <v>1044501.6500000018</v>
      </c>
      <c r="J98" s="8">
        <f>IF(C98+E98&gt;$D$9,$D$9-F98,C98-E98)</f>
        <v>-14623.02</v>
      </c>
    </row>
    <row r="99" spans="1:10" x14ac:dyDescent="0.25">
      <c r="A99" s="2"/>
      <c r="B99">
        <v>86</v>
      </c>
      <c r="C99" s="10">
        <f t="shared" si="8"/>
        <v>1044501.6500000018</v>
      </c>
      <c r="D99" s="10">
        <f t="shared" si="9"/>
        <v>7833.76</v>
      </c>
      <c r="E99" s="10">
        <f>ROUND((D$6-SUM(G$14:G98)-SUM(E$14:E98))/($D$8-B98),2)</f>
        <v>6738.72</v>
      </c>
      <c r="F99" s="10">
        <f t="shared" si="10"/>
        <v>14572.48</v>
      </c>
      <c r="G99" s="11">
        <f>IF(F99&lt;$D$9,J99,0)</f>
        <v>0</v>
      </c>
      <c r="H99" s="10">
        <f t="shared" si="11"/>
        <v>1037762.9300000018</v>
      </c>
      <c r="J99" s="8">
        <f>IF(C99+E99&gt;$D$9,$D$9-F99,C99-E99)</f>
        <v>-14572.48</v>
      </c>
    </row>
    <row r="100" spans="1:10" x14ac:dyDescent="0.25">
      <c r="A100" s="2"/>
      <c r="B100">
        <v>87</v>
      </c>
      <c r="C100" s="10">
        <f t="shared" si="8"/>
        <v>1037762.9300000018</v>
      </c>
      <c r="D100" s="10">
        <f t="shared" si="9"/>
        <v>7783.22</v>
      </c>
      <c r="E100" s="10">
        <f>ROUND((D$6-SUM(G$14:G99)-SUM(E$14:E99))/($D$8-B99),2)</f>
        <v>6738.72</v>
      </c>
      <c r="F100" s="10">
        <f t="shared" si="10"/>
        <v>14521.94</v>
      </c>
      <c r="G100" s="11">
        <f>IF(F100&lt;$D$9,J100,0)</f>
        <v>0</v>
      </c>
      <c r="H100" s="10">
        <f t="shared" si="11"/>
        <v>1031024.2100000018</v>
      </c>
      <c r="J100" s="8">
        <f>IF(C100+E100&gt;$D$9,$D$9-F100,C100-E100)</f>
        <v>-14521.94</v>
      </c>
    </row>
    <row r="101" spans="1:10" x14ac:dyDescent="0.25">
      <c r="A101" s="2"/>
      <c r="B101">
        <v>88</v>
      </c>
      <c r="C101" s="10">
        <f t="shared" si="8"/>
        <v>1031024.2100000018</v>
      </c>
      <c r="D101" s="10">
        <f t="shared" si="9"/>
        <v>7732.68</v>
      </c>
      <c r="E101" s="10">
        <f>ROUND((D$6-SUM(G$14:G100)-SUM(E$14:E100))/($D$8-B100),2)</f>
        <v>6738.72</v>
      </c>
      <c r="F101" s="10">
        <f t="shared" si="10"/>
        <v>14471.400000000001</v>
      </c>
      <c r="G101" s="11">
        <v>100000</v>
      </c>
      <c r="H101" s="10">
        <f>ROUND(C101-E101-G101,2)</f>
        <v>924285.49</v>
      </c>
      <c r="J101" s="8">
        <f>IF(C101+E101&gt;$D$9,$D$9-F101,C101-E101)</f>
        <v>-14471.400000000001</v>
      </c>
    </row>
    <row r="102" spans="1:10" x14ac:dyDescent="0.25">
      <c r="A102" s="2"/>
      <c r="B102">
        <v>89</v>
      </c>
      <c r="C102" s="10">
        <f t="shared" si="8"/>
        <v>924285.49</v>
      </c>
      <c r="D102" s="10">
        <f t="shared" si="9"/>
        <v>6932.14</v>
      </c>
      <c r="E102" s="10">
        <f>ROUND((D$6-SUM(G$14:G101)-SUM(E$14:E101))/($D$8-B101),2)</f>
        <v>6080.83</v>
      </c>
      <c r="F102" s="10">
        <f t="shared" si="10"/>
        <v>13012.970000000001</v>
      </c>
      <c r="G102" s="11">
        <f>IF(F102&lt;$D$9,J102,0)</f>
        <v>0</v>
      </c>
      <c r="H102" s="10">
        <f t="shared" si="11"/>
        <v>918204.66</v>
      </c>
      <c r="J102" s="8">
        <f>IF(C102+E102&gt;$D$9,$D$9-F102,C102-E102)</f>
        <v>-13012.970000000001</v>
      </c>
    </row>
    <row r="103" spans="1:10" x14ac:dyDescent="0.25">
      <c r="A103" s="2"/>
      <c r="B103">
        <v>90</v>
      </c>
      <c r="C103" s="10">
        <f t="shared" si="8"/>
        <v>918204.66</v>
      </c>
      <c r="D103" s="10">
        <f t="shared" si="9"/>
        <v>6886.53</v>
      </c>
      <c r="E103" s="10">
        <f>ROUND((D$6-SUM(G$14:G102)-SUM(E$14:E102))/($D$8-B102),2)</f>
        <v>6080.83</v>
      </c>
      <c r="F103" s="10">
        <f t="shared" si="10"/>
        <v>12967.36</v>
      </c>
      <c r="G103" s="11">
        <f>IF(F103&lt;$D$9,J103,0)</f>
        <v>0</v>
      </c>
      <c r="H103" s="10">
        <f t="shared" si="11"/>
        <v>912123.83000000007</v>
      </c>
      <c r="J103" s="8">
        <f>IF(C103+E103&gt;$D$9,$D$9-F103,C103-E103)</f>
        <v>-12967.36</v>
      </c>
    </row>
    <row r="104" spans="1:10" x14ac:dyDescent="0.25">
      <c r="A104" s="2"/>
      <c r="B104">
        <v>91</v>
      </c>
      <c r="C104" s="10">
        <f t="shared" si="8"/>
        <v>912123.83000000007</v>
      </c>
      <c r="D104" s="10">
        <f t="shared" si="9"/>
        <v>6840.93</v>
      </c>
      <c r="E104" s="10">
        <f>ROUND((D$6-SUM(G$14:G103)-SUM(E$14:E103))/($D$8-B103),2)</f>
        <v>6080.83</v>
      </c>
      <c r="F104" s="10">
        <f t="shared" si="10"/>
        <v>12921.76</v>
      </c>
      <c r="G104" s="11">
        <f>IF(F104&lt;$D$9,J104,0)</f>
        <v>0</v>
      </c>
      <c r="H104" s="10">
        <f t="shared" si="11"/>
        <v>906043.00000000012</v>
      </c>
      <c r="J104" s="8">
        <f>IF(C104+E104&gt;$D$9,$D$9-F104,C104-E104)</f>
        <v>-12921.76</v>
      </c>
    </row>
    <row r="105" spans="1:10" x14ac:dyDescent="0.25">
      <c r="A105" s="2"/>
      <c r="B105">
        <v>92</v>
      </c>
      <c r="C105" s="10">
        <f t="shared" si="8"/>
        <v>906043.00000000012</v>
      </c>
      <c r="D105" s="10">
        <f t="shared" si="9"/>
        <v>6795.32</v>
      </c>
      <c r="E105" s="10">
        <f>ROUND((D$6-SUM(G$14:G104)-SUM(E$14:E104))/($D$8-B104),2)</f>
        <v>6080.83</v>
      </c>
      <c r="F105" s="10">
        <f t="shared" si="10"/>
        <v>12876.15</v>
      </c>
      <c r="G105" s="11">
        <f>IF(F105&lt;$D$9,J105,0)</f>
        <v>0</v>
      </c>
      <c r="H105" s="10">
        <f t="shared" si="11"/>
        <v>899962.17000000016</v>
      </c>
      <c r="J105" s="8">
        <f>IF(C105+E105&gt;$D$9,$D$9-F105,C105-E105)</f>
        <v>-12876.15</v>
      </c>
    </row>
    <row r="106" spans="1:10" x14ac:dyDescent="0.25">
      <c r="A106" s="2"/>
      <c r="B106">
        <v>93</v>
      </c>
      <c r="C106" s="10">
        <f t="shared" si="8"/>
        <v>899962.17000000016</v>
      </c>
      <c r="D106" s="10">
        <f t="shared" si="9"/>
        <v>6749.72</v>
      </c>
      <c r="E106" s="10">
        <f>ROUND((D$6-SUM(G$14:G105)-SUM(E$14:E105))/($D$8-B105),2)</f>
        <v>6080.83</v>
      </c>
      <c r="F106" s="10">
        <f t="shared" si="10"/>
        <v>12830.55</v>
      </c>
      <c r="G106" s="11">
        <f>IF(F106&lt;$D$9,J106,0)</f>
        <v>0</v>
      </c>
      <c r="H106" s="10">
        <f t="shared" si="11"/>
        <v>893881.3400000002</v>
      </c>
      <c r="J106" s="8">
        <f>IF(C106+E106&gt;$D$9,$D$9-F106,C106-E106)</f>
        <v>-12830.55</v>
      </c>
    </row>
    <row r="107" spans="1:10" x14ac:dyDescent="0.25">
      <c r="A107" s="2"/>
      <c r="B107">
        <v>94</v>
      </c>
      <c r="C107" s="10">
        <f t="shared" si="8"/>
        <v>893881.3400000002</v>
      </c>
      <c r="D107" s="10">
        <f t="shared" si="9"/>
        <v>6704.11</v>
      </c>
      <c r="E107" s="10">
        <f>ROUND((D$6-SUM(G$14:G106)-SUM(E$14:E106))/($D$8-B106),2)</f>
        <v>6080.83</v>
      </c>
      <c r="F107" s="10">
        <f t="shared" si="10"/>
        <v>12784.939999999999</v>
      </c>
      <c r="G107" s="11">
        <f>IF(F107&lt;$D$9,J107,0)</f>
        <v>0</v>
      </c>
      <c r="H107" s="10">
        <f t="shared" si="11"/>
        <v>887800.51000000024</v>
      </c>
      <c r="J107" s="8">
        <f>IF(C107+E107&gt;$D$9,$D$9-F107,C107-E107)</f>
        <v>-12784.939999999999</v>
      </c>
    </row>
    <row r="108" spans="1:10" x14ac:dyDescent="0.25">
      <c r="A108" s="2"/>
      <c r="B108">
        <v>95</v>
      </c>
      <c r="C108" s="10">
        <f t="shared" si="8"/>
        <v>887800.51000000024</v>
      </c>
      <c r="D108" s="10">
        <f t="shared" si="9"/>
        <v>6658.5</v>
      </c>
      <c r="E108" s="10">
        <f>ROUND((D$6-SUM(G$14:G107)-SUM(E$14:E107))/($D$8-B107),2)</f>
        <v>6080.83</v>
      </c>
      <c r="F108" s="10">
        <f t="shared" si="10"/>
        <v>12739.33</v>
      </c>
      <c r="G108" s="11">
        <f>IF(F108&lt;$D$9,J108,0)</f>
        <v>0</v>
      </c>
      <c r="H108" s="10">
        <f t="shared" si="11"/>
        <v>881719.68000000028</v>
      </c>
      <c r="J108" s="8">
        <f>IF(C108+E108&gt;$D$9,$D$9-F108,C108-E108)</f>
        <v>-12739.33</v>
      </c>
    </row>
    <row r="109" spans="1:10" x14ac:dyDescent="0.25">
      <c r="A109" s="2"/>
      <c r="B109">
        <v>96</v>
      </c>
      <c r="C109" s="10">
        <f t="shared" si="8"/>
        <v>881719.68000000028</v>
      </c>
      <c r="D109" s="10">
        <f t="shared" si="9"/>
        <v>6612.9</v>
      </c>
      <c r="E109" s="10">
        <f>ROUND((D$6-SUM(G$14:G108)-SUM(E$14:E108))/($D$8-B108),2)</f>
        <v>6080.83</v>
      </c>
      <c r="F109" s="10">
        <f t="shared" si="10"/>
        <v>12693.73</v>
      </c>
      <c r="G109" s="11">
        <f>IF(F109&lt;$D$9,J109,0)</f>
        <v>0</v>
      </c>
      <c r="H109" s="10">
        <f t="shared" si="11"/>
        <v>875638.85000000033</v>
      </c>
      <c r="J109" s="8">
        <f>IF(C109+E109&gt;$D$9,$D$9-F109,C109-E109)</f>
        <v>-12693.73</v>
      </c>
    </row>
    <row r="110" spans="1:10" x14ac:dyDescent="0.25">
      <c r="A110" s="2"/>
      <c r="B110">
        <v>97</v>
      </c>
      <c r="C110" s="10">
        <f t="shared" si="8"/>
        <v>875638.85000000033</v>
      </c>
      <c r="D110" s="10">
        <f t="shared" si="9"/>
        <v>6567.29</v>
      </c>
      <c r="E110" s="10">
        <f>ROUND((D$6-SUM(G$14:G109)-SUM(E$14:E109))/($D$8-B109),2)</f>
        <v>6080.83</v>
      </c>
      <c r="F110" s="10">
        <f t="shared" si="10"/>
        <v>12648.119999999999</v>
      </c>
      <c r="G110" s="11">
        <v>100000</v>
      </c>
      <c r="H110" s="10">
        <f t="shared" si="11"/>
        <v>769558.02000000037</v>
      </c>
      <c r="J110" s="8">
        <f>IF(C110+E110&gt;$D$9,$D$9-F110,C110-E110)</f>
        <v>-12648.119999999999</v>
      </c>
    </row>
    <row r="111" spans="1:10" x14ac:dyDescent="0.25">
      <c r="A111" s="2"/>
      <c r="B111">
        <v>98</v>
      </c>
      <c r="C111" s="10">
        <f t="shared" si="8"/>
        <v>769558.02000000037</v>
      </c>
      <c r="D111" s="10">
        <f t="shared" si="9"/>
        <v>5771.69</v>
      </c>
      <c r="E111" s="10">
        <f>ROUND((D$6-SUM(G$14:G110)-SUM(E$14:E110))/($D$8-B110),2)</f>
        <v>5381.52</v>
      </c>
      <c r="F111" s="10">
        <f t="shared" si="10"/>
        <v>11153.21</v>
      </c>
      <c r="G111" s="11">
        <f>IF(F111&lt;$D$9,J111,0)</f>
        <v>0</v>
      </c>
      <c r="H111" s="10">
        <f t="shared" si="11"/>
        <v>764176.50000000035</v>
      </c>
      <c r="J111" s="8">
        <f>IF(C111+E111&gt;$D$9,$D$9-F111,C111-E111)</f>
        <v>-11153.21</v>
      </c>
    </row>
    <row r="112" spans="1:10" x14ac:dyDescent="0.25">
      <c r="A112" s="2"/>
      <c r="B112">
        <v>99</v>
      </c>
      <c r="C112" s="10">
        <f t="shared" si="8"/>
        <v>764176.50000000035</v>
      </c>
      <c r="D112" s="10">
        <f t="shared" si="9"/>
        <v>5731.32</v>
      </c>
      <c r="E112" s="10">
        <f>ROUND((D$6-SUM(G$14:G111)-SUM(E$14:E111))/($D$8-B111),2)</f>
        <v>5381.52</v>
      </c>
      <c r="F112" s="10">
        <f t="shared" si="10"/>
        <v>11112.84</v>
      </c>
      <c r="G112" s="11">
        <f>IF(F112&lt;$D$9,J112,0)</f>
        <v>0</v>
      </c>
      <c r="H112" s="10">
        <f t="shared" si="11"/>
        <v>758794.98000000033</v>
      </c>
      <c r="J112" s="8">
        <f>IF(C112+E112&gt;$D$9,$D$9-F112,C112-E112)</f>
        <v>-11112.84</v>
      </c>
    </row>
    <row r="113" spans="1:10" x14ac:dyDescent="0.25">
      <c r="A113" s="2"/>
      <c r="B113">
        <v>100</v>
      </c>
      <c r="C113" s="10">
        <f t="shared" si="8"/>
        <v>758794.98000000033</v>
      </c>
      <c r="D113" s="10">
        <f t="shared" si="9"/>
        <v>5690.96</v>
      </c>
      <c r="E113" s="10">
        <f>ROUND((D$6-SUM(G$14:G112)-SUM(E$14:E112))/($D$8-B112),2)</f>
        <v>5381.52</v>
      </c>
      <c r="F113" s="10">
        <f t="shared" si="10"/>
        <v>11072.48</v>
      </c>
      <c r="G113" s="11">
        <f>IF(F113&lt;$D$9,J113,0)</f>
        <v>0</v>
      </c>
      <c r="H113" s="10">
        <f t="shared" si="11"/>
        <v>753413.46000000031</v>
      </c>
      <c r="J113" s="8">
        <f>IF(C113+E113&gt;$D$9,$D$9-F113,C113-E113)</f>
        <v>-11072.48</v>
      </c>
    </row>
    <row r="114" spans="1:10" x14ac:dyDescent="0.25">
      <c r="A114" s="2"/>
      <c r="B114">
        <v>101</v>
      </c>
      <c r="C114" s="10">
        <f t="shared" si="8"/>
        <v>753413.46000000031</v>
      </c>
      <c r="D114" s="10">
        <f t="shared" si="9"/>
        <v>5650.6</v>
      </c>
      <c r="E114" s="10">
        <f>ROUND((D$6-SUM(G$14:G113)-SUM(E$14:E113))/($D$8-B113),2)</f>
        <v>5381.52</v>
      </c>
      <c r="F114" s="10">
        <f t="shared" si="10"/>
        <v>11032.12</v>
      </c>
      <c r="G114" s="11">
        <f>IF(F114&lt;$D$9,J114,0)</f>
        <v>0</v>
      </c>
      <c r="H114" s="10">
        <f t="shared" si="11"/>
        <v>748031.94000000029</v>
      </c>
      <c r="J114" s="8">
        <f>IF(C114+E114&gt;$D$9,$D$9-F114,C114-E114)</f>
        <v>-11032.12</v>
      </c>
    </row>
    <row r="115" spans="1:10" x14ac:dyDescent="0.25">
      <c r="A115" s="2"/>
      <c r="B115">
        <v>102</v>
      </c>
      <c r="C115" s="10">
        <f t="shared" si="8"/>
        <v>748031.94000000029</v>
      </c>
      <c r="D115" s="10">
        <f t="shared" si="9"/>
        <v>5610.24</v>
      </c>
      <c r="E115" s="10">
        <f>ROUND((D$6-SUM(G$14:G114)-SUM(E$14:E114))/($D$8-B114),2)</f>
        <v>5381.52</v>
      </c>
      <c r="F115" s="10">
        <f t="shared" si="10"/>
        <v>10991.76</v>
      </c>
      <c r="G115" s="11">
        <f>IF(F115&lt;$D$9,J115,0)</f>
        <v>0</v>
      </c>
      <c r="H115" s="10">
        <f t="shared" si="11"/>
        <v>742650.42000000027</v>
      </c>
      <c r="J115" s="8">
        <f>IF(C115+E115&gt;$D$9,$D$9-F115,C115-E115)</f>
        <v>-10991.76</v>
      </c>
    </row>
    <row r="116" spans="1:10" x14ac:dyDescent="0.25">
      <c r="A116" s="2"/>
      <c r="B116">
        <v>103</v>
      </c>
      <c r="C116" s="10">
        <f t="shared" si="8"/>
        <v>742650.42000000027</v>
      </c>
      <c r="D116" s="10">
        <f t="shared" si="9"/>
        <v>5569.88</v>
      </c>
      <c r="E116" s="10">
        <f>ROUND((D$6-SUM(G$14:G115)-SUM(E$14:E115))/($D$8-B115),2)</f>
        <v>5381.52</v>
      </c>
      <c r="F116" s="10">
        <f t="shared" si="10"/>
        <v>10951.400000000001</v>
      </c>
      <c r="G116" s="11">
        <v>100000</v>
      </c>
      <c r="H116" s="10">
        <f t="shared" si="11"/>
        <v>637268.90000000026</v>
      </c>
      <c r="J116" s="8">
        <f>IF(C116+E116&gt;$D$9,$D$9-F116,C116-E116)</f>
        <v>-10951.400000000001</v>
      </c>
    </row>
    <row r="117" spans="1:10" x14ac:dyDescent="0.25">
      <c r="A117" s="2"/>
      <c r="B117">
        <v>104</v>
      </c>
      <c r="C117" s="10">
        <f t="shared" si="8"/>
        <v>637268.90000000026</v>
      </c>
      <c r="D117" s="10">
        <f t="shared" si="9"/>
        <v>4779.5200000000004</v>
      </c>
      <c r="E117" s="10">
        <f>ROUND((D$6-SUM(G$14:G116)-SUM(E$14:E116))/($D$8-B116),2)</f>
        <v>4651.6000000000004</v>
      </c>
      <c r="F117" s="10">
        <f t="shared" si="10"/>
        <v>9431.1200000000008</v>
      </c>
      <c r="G117" s="11">
        <f>IF(F117&lt;$D$9,J117,0)</f>
        <v>0</v>
      </c>
      <c r="H117" s="10">
        <f t="shared" si="11"/>
        <v>632617.30000000028</v>
      </c>
      <c r="J117" s="8">
        <f>IF(C117+E117&gt;$D$9,$D$9-F117,C117-E117)</f>
        <v>-9431.1200000000008</v>
      </c>
    </row>
    <row r="118" spans="1:10" x14ac:dyDescent="0.25">
      <c r="A118" s="2"/>
      <c r="B118">
        <v>105</v>
      </c>
      <c r="C118" s="10">
        <f t="shared" si="8"/>
        <v>632617.30000000028</v>
      </c>
      <c r="D118" s="10">
        <f t="shared" si="9"/>
        <v>4744.63</v>
      </c>
      <c r="E118" s="10">
        <f>ROUND((D$6-SUM(G$14:G117)-SUM(E$14:E117))/($D$8-B117),2)</f>
        <v>4651.6000000000004</v>
      </c>
      <c r="F118" s="10">
        <f t="shared" si="10"/>
        <v>9396.23</v>
      </c>
      <c r="G118" s="11">
        <f>IF(F118&lt;$D$9,J118,0)</f>
        <v>0</v>
      </c>
      <c r="H118" s="10">
        <f t="shared" si="11"/>
        <v>627965.7000000003</v>
      </c>
      <c r="J118" s="8">
        <f>IF(C118+E118&gt;$D$9,$D$9-F118,C118-E118)</f>
        <v>-9396.23</v>
      </c>
    </row>
    <row r="119" spans="1:10" x14ac:dyDescent="0.25">
      <c r="A119" s="2"/>
      <c r="B119">
        <v>106</v>
      </c>
      <c r="C119" s="10">
        <f t="shared" si="8"/>
        <v>627965.7000000003</v>
      </c>
      <c r="D119" s="10">
        <f t="shared" si="9"/>
        <v>4709.74</v>
      </c>
      <c r="E119" s="10">
        <f>ROUND((D$6-SUM(G$14:G118)-SUM(E$14:E118))/($D$8-B118),2)</f>
        <v>4651.6000000000004</v>
      </c>
      <c r="F119" s="10">
        <f t="shared" si="10"/>
        <v>9361.34</v>
      </c>
      <c r="G119" s="11">
        <f>IF(F119&lt;$D$9,J119,0)</f>
        <v>0</v>
      </c>
      <c r="H119" s="10">
        <f t="shared" si="11"/>
        <v>623314.10000000033</v>
      </c>
      <c r="J119" s="8">
        <f>IF(C119+E119&gt;$D$9,$D$9-F119,C119-E119)</f>
        <v>-9361.34</v>
      </c>
    </row>
    <row r="120" spans="1:10" x14ac:dyDescent="0.25">
      <c r="A120" s="2"/>
      <c r="B120">
        <v>107</v>
      </c>
      <c r="C120" s="10">
        <f t="shared" si="8"/>
        <v>623314.10000000033</v>
      </c>
      <c r="D120" s="10">
        <f t="shared" si="9"/>
        <v>4674.8599999999997</v>
      </c>
      <c r="E120" s="10">
        <f>ROUND((D$6-SUM(G$14:G119)-SUM(E$14:E119))/($D$8-B119),2)</f>
        <v>4651.6000000000004</v>
      </c>
      <c r="F120" s="10">
        <f t="shared" si="10"/>
        <v>9326.4599999999991</v>
      </c>
      <c r="G120" s="11">
        <f>IF(F120&lt;$D$9,J120,0)</f>
        <v>0</v>
      </c>
      <c r="H120" s="10">
        <f t="shared" si="11"/>
        <v>618662.50000000035</v>
      </c>
      <c r="J120" s="8">
        <f>IF(C120+E120&gt;$D$9,$D$9-F120,C120-E120)</f>
        <v>-9326.4599999999991</v>
      </c>
    </row>
    <row r="121" spans="1:10" x14ac:dyDescent="0.25">
      <c r="A121" s="2"/>
      <c r="B121">
        <v>108</v>
      </c>
      <c r="C121" s="10">
        <f t="shared" si="8"/>
        <v>618662.50000000035</v>
      </c>
      <c r="D121" s="10">
        <f t="shared" si="9"/>
        <v>4639.97</v>
      </c>
      <c r="E121" s="10">
        <f>ROUND((D$6-SUM(G$14:G120)-SUM(E$14:E120))/($D$8-B120),2)</f>
        <v>4651.6000000000004</v>
      </c>
      <c r="F121" s="10">
        <f t="shared" si="10"/>
        <v>9291.57</v>
      </c>
      <c r="G121" s="11">
        <f>IF(F121&lt;$D$9,J121,0)</f>
        <v>0</v>
      </c>
      <c r="H121" s="10">
        <f t="shared" si="11"/>
        <v>614010.90000000037</v>
      </c>
      <c r="J121" s="8">
        <f>IF(C121+E121&gt;$D$9,$D$9-F121,C121-E121)</f>
        <v>-9291.57</v>
      </c>
    </row>
    <row r="122" spans="1:10" x14ac:dyDescent="0.25">
      <c r="A122" s="2"/>
      <c r="B122">
        <v>109</v>
      </c>
      <c r="C122" s="10">
        <f t="shared" si="8"/>
        <v>614010.90000000037</v>
      </c>
      <c r="D122" s="10">
        <f t="shared" si="9"/>
        <v>4605.08</v>
      </c>
      <c r="E122" s="10">
        <f>ROUND((D$6-SUM(G$14:G121)-SUM(E$14:E121))/($D$8-B121),2)</f>
        <v>4651.6000000000004</v>
      </c>
      <c r="F122" s="10">
        <f t="shared" si="10"/>
        <v>9256.68</v>
      </c>
      <c r="G122" s="11">
        <f>IF(F122&lt;$D$9,J122,0)</f>
        <v>0</v>
      </c>
      <c r="H122" s="10">
        <f t="shared" si="11"/>
        <v>609359.3000000004</v>
      </c>
      <c r="J122" s="8">
        <f>IF(C122+E122&gt;$D$9,$D$9-F122,C122-E122)</f>
        <v>-9256.68</v>
      </c>
    </row>
    <row r="123" spans="1:10" x14ac:dyDescent="0.25">
      <c r="A123" s="2"/>
      <c r="B123">
        <v>110</v>
      </c>
      <c r="C123" s="10">
        <f t="shared" si="8"/>
        <v>609359.3000000004</v>
      </c>
      <c r="D123" s="10">
        <f t="shared" si="9"/>
        <v>4570.1899999999996</v>
      </c>
      <c r="E123" s="10">
        <f>ROUND((D$6-SUM(G$14:G122)-SUM(E$14:E122))/($D$8-B122),2)</f>
        <v>4651.6000000000004</v>
      </c>
      <c r="F123" s="10">
        <f t="shared" si="10"/>
        <v>9221.7900000000009</v>
      </c>
      <c r="G123" s="11">
        <f>IF(F123&lt;$D$9,J123,0)</f>
        <v>0</v>
      </c>
      <c r="H123" s="10">
        <f t="shared" si="11"/>
        <v>604707.70000000042</v>
      </c>
      <c r="J123" s="8">
        <f>IF(C123+E123&gt;$D$9,$D$9-F123,C123-E123)</f>
        <v>-9221.7900000000009</v>
      </c>
    </row>
    <row r="124" spans="1:10" x14ac:dyDescent="0.25">
      <c r="A124" s="2"/>
      <c r="B124">
        <v>111</v>
      </c>
      <c r="C124" s="10">
        <f t="shared" si="8"/>
        <v>604707.70000000042</v>
      </c>
      <c r="D124" s="10">
        <f t="shared" si="9"/>
        <v>4535.3100000000004</v>
      </c>
      <c r="E124" s="10">
        <f>ROUND((D$6-SUM(G$14:G123)-SUM(E$14:E123))/($D$8-B123),2)</f>
        <v>4651.6000000000004</v>
      </c>
      <c r="F124" s="10">
        <f t="shared" si="10"/>
        <v>9186.91</v>
      </c>
      <c r="G124" s="11">
        <f>IF(F124&lt;$D$9,J124,0)</f>
        <v>0</v>
      </c>
      <c r="H124" s="10">
        <f t="shared" si="11"/>
        <v>600056.10000000044</v>
      </c>
      <c r="J124" s="8">
        <f>IF(C124+E124&gt;$D$9,$D$9-F124,C124-E124)</f>
        <v>-9186.91</v>
      </c>
    </row>
    <row r="125" spans="1:10" x14ac:dyDescent="0.25">
      <c r="A125" s="2"/>
      <c r="B125">
        <v>112</v>
      </c>
      <c r="C125" s="10">
        <f t="shared" si="8"/>
        <v>600056.10000000044</v>
      </c>
      <c r="D125" s="10">
        <f t="shared" si="9"/>
        <v>4500.42</v>
      </c>
      <c r="E125" s="10">
        <f>ROUND((D$6-SUM(G$14:G124)-SUM(E$14:E124))/($D$8-B124),2)</f>
        <v>4651.6000000000004</v>
      </c>
      <c r="F125" s="10">
        <f t="shared" si="10"/>
        <v>9152.02</v>
      </c>
      <c r="G125" s="11">
        <v>100000</v>
      </c>
      <c r="H125" s="10">
        <f t="shared" si="11"/>
        <v>495404.50000000047</v>
      </c>
      <c r="J125" s="8">
        <f>IF(C125+E125&gt;$D$9,$D$9-F125,C125-E125)</f>
        <v>-9152.02</v>
      </c>
    </row>
    <row r="126" spans="1:10" x14ac:dyDescent="0.25">
      <c r="A126" s="2"/>
      <c r="B126">
        <v>113</v>
      </c>
      <c r="C126" s="10">
        <f t="shared" si="8"/>
        <v>495404.50000000047</v>
      </c>
      <c r="D126" s="10">
        <f t="shared" si="9"/>
        <v>3715.53</v>
      </c>
      <c r="E126" s="10">
        <f>ROUND((D$6-SUM(G$14:G125)-SUM(E$14:E125))/($D$8-B125),2)</f>
        <v>3870.35</v>
      </c>
      <c r="F126" s="10">
        <f t="shared" si="10"/>
        <v>7585.88</v>
      </c>
      <c r="G126" s="11">
        <f>IF(F126&lt;$D$9,J126,0)</f>
        <v>0</v>
      </c>
      <c r="H126" s="10">
        <f t="shared" si="11"/>
        <v>491534.15000000049</v>
      </c>
      <c r="J126" s="8">
        <f>IF(C126+E126&gt;$D$9,$D$9-F126,C126-E126)</f>
        <v>-7585.88</v>
      </c>
    </row>
    <row r="127" spans="1:10" x14ac:dyDescent="0.25">
      <c r="A127" s="2"/>
      <c r="B127">
        <v>114</v>
      </c>
      <c r="C127" s="10">
        <f t="shared" si="8"/>
        <v>491534.15000000049</v>
      </c>
      <c r="D127" s="10">
        <f t="shared" si="9"/>
        <v>3686.51</v>
      </c>
      <c r="E127" s="10">
        <f>ROUND((D$6-SUM(G$14:G126)-SUM(E$14:E126))/($D$8-B126),2)</f>
        <v>3870.35</v>
      </c>
      <c r="F127" s="10">
        <f t="shared" si="10"/>
        <v>7556.8600000000006</v>
      </c>
      <c r="G127" s="11">
        <f>IF(F127&lt;$D$9,J127,0)</f>
        <v>0</v>
      </c>
      <c r="H127" s="10">
        <f t="shared" si="11"/>
        <v>487663.80000000051</v>
      </c>
      <c r="J127" s="8">
        <f>IF(C127+E127&gt;$D$9,$D$9-F127,C127-E127)</f>
        <v>-7556.8600000000006</v>
      </c>
    </row>
    <row r="128" spans="1:10" x14ac:dyDescent="0.25">
      <c r="A128" s="2"/>
      <c r="B128">
        <v>115</v>
      </c>
      <c r="C128" s="10">
        <f t="shared" si="8"/>
        <v>487663.80000000051</v>
      </c>
      <c r="D128" s="10">
        <f t="shared" si="9"/>
        <v>3657.48</v>
      </c>
      <c r="E128" s="10">
        <f>ROUND((D$6-SUM(G$14:G127)-SUM(E$14:E127))/($D$8-B127),2)</f>
        <v>3870.35</v>
      </c>
      <c r="F128" s="10">
        <f t="shared" si="10"/>
        <v>7527.83</v>
      </c>
      <c r="G128" s="11">
        <f>IF(F128&lt;$D$9,J128,0)</f>
        <v>0</v>
      </c>
      <c r="H128" s="10">
        <f t="shared" si="11"/>
        <v>483793.45000000054</v>
      </c>
      <c r="J128" s="8">
        <f>IF(C128+E128&gt;$D$9,$D$9-F128,C128-E128)</f>
        <v>-7527.83</v>
      </c>
    </row>
    <row r="129" spans="1:10" x14ac:dyDescent="0.25">
      <c r="A129" s="2"/>
      <c r="B129">
        <v>116</v>
      </c>
      <c r="C129" s="10">
        <f t="shared" si="8"/>
        <v>483793.45000000054</v>
      </c>
      <c r="D129" s="10">
        <f t="shared" si="9"/>
        <v>3628.45</v>
      </c>
      <c r="E129" s="10">
        <f>ROUND((D$6-SUM(G$14:G128)-SUM(E$14:E128))/($D$8-B128),2)</f>
        <v>3870.35</v>
      </c>
      <c r="F129" s="10">
        <f t="shared" si="10"/>
        <v>7498.7999999999993</v>
      </c>
      <c r="G129" s="11">
        <f>IF(F129&lt;$D$9,J129,0)</f>
        <v>0</v>
      </c>
      <c r="H129" s="10">
        <f t="shared" si="11"/>
        <v>479923.10000000056</v>
      </c>
      <c r="J129" s="8">
        <f>IF(C129+E129&gt;$D$9,$D$9-F129,C129-E129)</f>
        <v>-7498.7999999999993</v>
      </c>
    </row>
    <row r="130" spans="1:10" x14ac:dyDescent="0.25">
      <c r="A130" s="2"/>
      <c r="B130">
        <v>117</v>
      </c>
      <c r="C130" s="10">
        <f t="shared" si="8"/>
        <v>479923.10000000056</v>
      </c>
      <c r="D130" s="10">
        <f t="shared" si="9"/>
        <v>3599.42</v>
      </c>
      <c r="E130" s="10">
        <f>ROUND((D$6-SUM(G$14:G129)-SUM(E$14:E129))/($D$8-B129),2)</f>
        <v>3870.35</v>
      </c>
      <c r="F130" s="10">
        <f t="shared" si="10"/>
        <v>7469.77</v>
      </c>
      <c r="G130" s="11">
        <f>IF(F130&lt;$D$9,J130,0)</f>
        <v>0</v>
      </c>
      <c r="H130" s="10">
        <f t="shared" si="11"/>
        <v>476052.75000000058</v>
      </c>
      <c r="J130" s="8">
        <f>IF(C130+E130&gt;$D$9,$D$9-F130,C130-E130)</f>
        <v>-7469.77</v>
      </c>
    </row>
    <row r="131" spans="1:10" x14ac:dyDescent="0.25">
      <c r="A131" s="2"/>
      <c r="B131">
        <v>118</v>
      </c>
      <c r="C131" s="10">
        <f t="shared" si="8"/>
        <v>476052.75000000058</v>
      </c>
      <c r="D131" s="10">
        <f t="shared" si="9"/>
        <v>3570.4</v>
      </c>
      <c r="E131" s="10">
        <f>ROUND((D$6-SUM(G$14:G130)-SUM(E$14:E130))/($D$8-B130),2)</f>
        <v>3870.35</v>
      </c>
      <c r="F131" s="10">
        <f t="shared" si="10"/>
        <v>7440.75</v>
      </c>
      <c r="G131" s="11">
        <v>100000</v>
      </c>
      <c r="H131" s="10">
        <f t="shared" si="11"/>
        <v>372182.40000000061</v>
      </c>
      <c r="J131" s="8">
        <f>IF(C131+E131&gt;$D$9,$D$9-F131,C131-E131)</f>
        <v>-7440.75</v>
      </c>
    </row>
    <row r="132" spans="1:10" x14ac:dyDescent="0.25">
      <c r="A132" s="2"/>
      <c r="B132">
        <v>119</v>
      </c>
      <c r="C132" s="10">
        <f t="shared" si="8"/>
        <v>372182.40000000061</v>
      </c>
      <c r="D132" s="10">
        <f t="shared" si="9"/>
        <v>2791.37</v>
      </c>
      <c r="E132" s="10">
        <f>ROUND((D$6-SUM(G$14:G131)-SUM(E$14:E131))/($D$8-B131),2)</f>
        <v>3050.68</v>
      </c>
      <c r="F132" s="10">
        <f t="shared" si="10"/>
        <v>5842.0499999999993</v>
      </c>
      <c r="G132" s="11">
        <f>IF(F132&lt;$D$9,J132,0)</f>
        <v>0</v>
      </c>
      <c r="H132" s="10">
        <f t="shared" si="11"/>
        <v>369131.72000000061</v>
      </c>
      <c r="J132" s="8">
        <f>IF(C132+E132&gt;$D$9,$D$9-F132,C132-E132)</f>
        <v>-5842.0499999999993</v>
      </c>
    </row>
    <row r="133" spans="1:10" x14ac:dyDescent="0.25">
      <c r="A133" s="2"/>
      <c r="B133">
        <v>120</v>
      </c>
      <c r="C133" s="10">
        <f t="shared" si="8"/>
        <v>369131.72000000061</v>
      </c>
      <c r="D133" s="10">
        <f t="shared" si="9"/>
        <v>2768.49</v>
      </c>
      <c r="E133" s="10">
        <f>ROUND((D$6-SUM(G$14:G132)-SUM(E$14:E132))/($D$8-B132),2)</f>
        <v>3050.68</v>
      </c>
      <c r="F133" s="10">
        <f t="shared" si="10"/>
        <v>5819.17</v>
      </c>
      <c r="G133" s="11">
        <f>IF(F133&lt;$D$9,J133,0)</f>
        <v>0</v>
      </c>
      <c r="H133" s="10">
        <f t="shared" si="11"/>
        <v>366081.04000000062</v>
      </c>
      <c r="J133" s="8">
        <f>IF(C133+E133&gt;$D$9,$D$9-F133,C133-E133)</f>
        <v>-5819.17</v>
      </c>
    </row>
    <row r="134" spans="1:10" x14ac:dyDescent="0.25">
      <c r="A134" s="2"/>
      <c r="B134">
        <v>121</v>
      </c>
      <c r="C134" s="10">
        <f t="shared" si="8"/>
        <v>366081.04000000062</v>
      </c>
      <c r="D134" s="10">
        <f t="shared" si="9"/>
        <v>2745.61</v>
      </c>
      <c r="E134" s="10">
        <f>ROUND((D$6-SUM(G$14:G133)-SUM(E$14:E133))/($D$8-B133),2)</f>
        <v>3050.68</v>
      </c>
      <c r="F134" s="10">
        <f t="shared" si="10"/>
        <v>5796.29</v>
      </c>
      <c r="G134" s="11">
        <f>IF(F134&lt;$D$9,J134,0)</f>
        <v>0</v>
      </c>
      <c r="H134" s="10">
        <f t="shared" si="11"/>
        <v>363030.36000000063</v>
      </c>
      <c r="J134" s="8">
        <f>IF(C134+E134&gt;$D$9,$D$9-F134,C134-E134)</f>
        <v>-5796.29</v>
      </c>
    </row>
    <row r="135" spans="1:10" x14ac:dyDescent="0.25">
      <c r="A135" s="2"/>
      <c r="B135">
        <v>122</v>
      </c>
      <c r="C135" s="10">
        <f t="shared" si="8"/>
        <v>363030.36000000063</v>
      </c>
      <c r="D135" s="10">
        <f t="shared" si="9"/>
        <v>2722.73</v>
      </c>
      <c r="E135" s="10">
        <f>ROUND((D$6-SUM(G$14:G134)-SUM(E$14:E134))/($D$8-B134),2)</f>
        <v>3050.68</v>
      </c>
      <c r="F135" s="10">
        <f t="shared" si="10"/>
        <v>5773.41</v>
      </c>
      <c r="G135" s="11">
        <f>IF(F135&lt;$D$9,J135,0)</f>
        <v>0</v>
      </c>
      <c r="H135" s="10">
        <f t="shared" si="11"/>
        <v>359979.68000000063</v>
      </c>
      <c r="J135" s="8">
        <f>IF(C135+E135&gt;$D$9,$D$9-F135,C135-E135)</f>
        <v>-5773.41</v>
      </c>
    </row>
    <row r="136" spans="1:10" x14ac:dyDescent="0.25">
      <c r="A136" s="2"/>
      <c r="B136">
        <v>123</v>
      </c>
      <c r="C136" s="10">
        <f t="shared" si="8"/>
        <v>359979.68000000063</v>
      </c>
      <c r="D136" s="10">
        <f t="shared" si="9"/>
        <v>2699.85</v>
      </c>
      <c r="E136" s="10">
        <f>ROUND((D$6-SUM(G$14:G135)-SUM(E$14:E135))/($D$8-B135),2)</f>
        <v>3050.68</v>
      </c>
      <c r="F136" s="10">
        <f t="shared" si="10"/>
        <v>5750.53</v>
      </c>
      <c r="G136" s="11">
        <f>IF(F136&lt;$D$9,J136,0)</f>
        <v>0</v>
      </c>
      <c r="H136" s="10">
        <f t="shared" si="11"/>
        <v>356929.00000000064</v>
      </c>
      <c r="J136" s="8">
        <f>IF(C136+E136&gt;$D$9,$D$9-F136,C136-E136)</f>
        <v>-5750.53</v>
      </c>
    </row>
    <row r="137" spans="1:10" x14ac:dyDescent="0.25">
      <c r="A137" s="2"/>
      <c r="B137">
        <v>124</v>
      </c>
      <c r="C137" s="10">
        <f t="shared" si="8"/>
        <v>356929.00000000064</v>
      </c>
      <c r="D137" s="10">
        <f t="shared" si="9"/>
        <v>2676.97</v>
      </c>
      <c r="E137" s="10">
        <f>ROUND((D$6-SUM(G$14:G136)-SUM(E$14:E136))/($D$8-B136),2)</f>
        <v>3050.68</v>
      </c>
      <c r="F137" s="10">
        <f t="shared" si="10"/>
        <v>5727.65</v>
      </c>
      <c r="G137" s="11">
        <v>100000</v>
      </c>
      <c r="H137" s="10">
        <f t="shared" si="11"/>
        <v>253878.32000000065</v>
      </c>
      <c r="J137" s="8">
        <f>IF(C137+E137&gt;$D$9,$D$9-F137,C137-E137)</f>
        <v>-5727.65</v>
      </c>
    </row>
    <row r="138" spans="1:10" x14ac:dyDescent="0.25">
      <c r="A138" s="2"/>
      <c r="B138">
        <v>125</v>
      </c>
      <c r="C138" s="10">
        <f t="shared" si="8"/>
        <v>253878.32000000065</v>
      </c>
      <c r="D138" s="10">
        <f t="shared" si="9"/>
        <v>1904.09</v>
      </c>
      <c r="E138" s="10">
        <f>ROUND((D$6-SUM(G$14:G137)-SUM(E$14:E137))/($D$8-B137),2)</f>
        <v>2188.61</v>
      </c>
      <c r="F138" s="10">
        <f t="shared" si="10"/>
        <v>4092.7</v>
      </c>
      <c r="G138" s="11">
        <f>IF(F138&lt;$D$9,J138,0)</f>
        <v>0</v>
      </c>
      <c r="H138" s="10">
        <f t="shared" si="11"/>
        <v>251689.71000000066</v>
      </c>
      <c r="J138" s="8">
        <f>IF(C138+E138&gt;$D$9,$D$9-F138,C138-E138)</f>
        <v>-4092.7</v>
      </c>
    </row>
    <row r="139" spans="1:10" x14ac:dyDescent="0.25">
      <c r="A139" s="2"/>
      <c r="B139">
        <v>126</v>
      </c>
      <c r="C139" s="10">
        <f t="shared" si="8"/>
        <v>251689.71000000066</v>
      </c>
      <c r="D139" s="10">
        <f t="shared" si="9"/>
        <v>1887.67</v>
      </c>
      <c r="E139" s="10">
        <f>ROUND((D$6-SUM(G$14:G138)-SUM(E$14:E138))/($D$8-B138),2)</f>
        <v>2188.61</v>
      </c>
      <c r="F139" s="10">
        <f t="shared" si="10"/>
        <v>4076.28</v>
      </c>
      <c r="G139" s="11">
        <f>IF(F139&lt;$D$9,J139,0)</f>
        <v>0</v>
      </c>
      <c r="H139" s="10">
        <f t="shared" si="11"/>
        <v>249501.10000000068</v>
      </c>
      <c r="J139" s="8">
        <f>IF(C139+E139&gt;$D$9,$D$9-F139,C139-E139)</f>
        <v>-4076.28</v>
      </c>
    </row>
    <row r="140" spans="1:10" x14ac:dyDescent="0.25">
      <c r="A140" s="2"/>
      <c r="B140">
        <v>127</v>
      </c>
      <c r="C140" s="10">
        <f t="shared" si="8"/>
        <v>249501.10000000068</v>
      </c>
      <c r="D140" s="10">
        <f t="shared" si="9"/>
        <v>1871.26</v>
      </c>
      <c r="E140" s="10">
        <f>ROUND((D$6-SUM(G$14:G139)-SUM(E$14:E139))/($D$8-B139),2)</f>
        <v>2188.61</v>
      </c>
      <c r="F140" s="10">
        <f t="shared" si="10"/>
        <v>4059.87</v>
      </c>
      <c r="G140" s="11">
        <f>IF(F140&lt;$D$9,J140,0)</f>
        <v>0</v>
      </c>
      <c r="H140" s="10">
        <f t="shared" si="11"/>
        <v>247312.49000000069</v>
      </c>
      <c r="J140" s="8">
        <f>IF(C140+E140&gt;$D$9,$D$9-F140,C140-E140)</f>
        <v>-4059.87</v>
      </c>
    </row>
    <row r="141" spans="1:10" x14ac:dyDescent="0.25">
      <c r="A141" s="2"/>
      <c r="B141">
        <v>128</v>
      </c>
      <c r="C141" s="10">
        <f t="shared" si="8"/>
        <v>247312.49000000069</v>
      </c>
      <c r="D141" s="10">
        <f t="shared" si="9"/>
        <v>1854.84</v>
      </c>
      <c r="E141" s="10">
        <f>ROUND((D$6-SUM(G$14:G140)-SUM(E$14:E140))/($D$8-B140),2)</f>
        <v>2188.61</v>
      </c>
      <c r="F141" s="10">
        <f t="shared" si="10"/>
        <v>4043.45</v>
      </c>
      <c r="G141" s="11">
        <f>IF(F141&lt;$D$9,J141,0)</f>
        <v>0</v>
      </c>
      <c r="H141" s="10">
        <f t="shared" si="11"/>
        <v>245123.8800000007</v>
      </c>
      <c r="J141" s="8">
        <f>IF(C141+E141&gt;$D$9,$D$9-F141,C141-E141)</f>
        <v>-4043.45</v>
      </c>
    </row>
    <row r="142" spans="1:10" x14ac:dyDescent="0.25">
      <c r="A142" s="2"/>
      <c r="B142">
        <v>129</v>
      </c>
      <c r="C142" s="10">
        <f t="shared" si="8"/>
        <v>245123.8800000007</v>
      </c>
      <c r="D142" s="10">
        <f t="shared" si="9"/>
        <v>1838.43</v>
      </c>
      <c r="E142" s="10">
        <f>ROUND((D$6-SUM(G$14:G141)-SUM(E$14:E141))/($D$8-B141),2)</f>
        <v>2188.61</v>
      </c>
      <c r="F142" s="10">
        <f t="shared" si="10"/>
        <v>4027.04</v>
      </c>
      <c r="G142" s="11">
        <f>IF(F142&lt;$D$9,J142,0)</f>
        <v>0</v>
      </c>
      <c r="H142" s="10">
        <f t="shared" si="11"/>
        <v>242935.27000000072</v>
      </c>
      <c r="J142" s="8">
        <f>IF(C142+E142&gt;$D$9,$D$9-F142,C142-E142)</f>
        <v>-4027.04</v>
      </c>
    </row>
    <row r="143" spans="1:10" x14ac:dyDescent="0.25">
      <c r="B143">
        <v>130</v>
      </c>
      <c r="C143" s="10">
        <f t="shared" si="8"/>
        <v>242935.27000000072</v>
      </c>
      <c r="D143" s="10">
        <f t="shared" si="9"/>
        <v>1822.01</v>
      </c>
      <c r="E143" s="10">
        <f>ROUND((D$6-SUM(G$14:G142)-SUM(E$14:E142))/($D$8-B142),2)</f>
        <v>2188.61</v>
      </c>
      <c r="F143" s="10">
        <f t="shared" si="10"/>
        <v>4010.62</v>
      </c>
      <c r="G143" s="11">
        <f>IF(F143&lt;$D$9,J143,0)</f>
        <v>0</v>
      </c>
      <c r="H143" s="10">
        <f t="shared" si="11"/>
        <v>240746.66000000073</v>
      </c>
      <c r="J143" s="8">
        <f>IF(C143+E143&gt;$D$9,$D$9-F143,C143-E143)</f>
        <v>-4010.62</v>
      </c>
    </row>
    <row r="144" spans="1:10" x14ac:dyDescent="0.25">
      <c r="B144">
        <v>131</v>
      </c>
      <c r="C144" s="10">
        <f t="shared" si="8"/>
        <v>240746.66000000073</v>
      </c>
      <c r="D144" s="10">
        <f t="shared" si="9"/>
        <v>1805.6</v>
      </c>
      <c r="E144" s="10">
        <f>ROUND((D$6-SUM(G$14:G143)-SUM(E$14:E143))/($D$8-B143),2)</f>
        <v>2188.61</v>
      </c>
      <c r="F144" s="10">
        <f t="shared" si="10"/>
        <v>3994.21</v>
      </c>
      <c r="G144" s="11">
        <f>IF(F144&lt;$D$9,J144,0)</f>
        <v>0</v>
      </c>
      <c r="H144" s="10">
        <f t="shared" si="11"/>
        <v>238558.05000000075</v>
      </c>
      <c r="J144" s="8">
        <f>IF(C144+E144&gt;$D$9,$D$9-F144,C144-E144)</f>
        <v>-3994.21</v>
      </c>
    </row>
    <row r="145" spans="2:10" x14ac:dyDescent="0.25">
      <c r="B145">
        <v>132</v>
      </c>
      <c r="C145" s="10">
        <f t="shared" ref="C145:C208" si="12">H144</f>
        <v>238558.05000000075</v>
      </c>
      <c r="D145" s="10">
        <f t="shared" ref="D145:D208" si="13">ROUND(C145*D$7/100/12,2)</f>
        <v>1789.19</v>
      </c>
      <c r="E145" s="10">
        <f>ROUND((D$6-SUM(G$14:G144)-SUM(E$14:E144))/($D$8-B144),2)</f>
        <v>2188.61</v>
      </c>
      <c r="F145" s="10">
        <f t="shared" ref="F145:F208" si="14">D145+E145</f>
        <v>3977.8</v>
      </c>
      <c r="G145" s="11">
        <f>IF(F145&lt;$D$9,J145,0)</f>
        <v>0</v>
      </c>
      <c r="H145" s="10">
        <f t="shared" ref="H145:H208" si="15">C145-E145-G145</f>
        <v>236369.44000000076</v>
      </c>
      <c r="J145" s="8">
        <f>IF(C145+E145&gt;$D$9,$D$9-F145,C145-E145)</f>
        <v>-3977.8</v>
      </c>
    </row>
    <row r="146" spans="2:10" x14ac:dyDescent="0.25">
      <c r="B146">
        <v>133</v>
      </c>
      <c r="C146" s="10">
        <f t="shared" si="12"/>
        <v>236369.44000000076</v>
      </c>
      <c r="D146" s="10">
        <f t="shared" si="13"/>
        <v>1772.77</v>
      </c>
      <c r="E146" s="10">
        <f>ROUND((D$6-SUM(G$14:G145)-SUM(E$14:E145))/($D$8-B145),2)</f>
        <v>2188.61</v>
      </c>
      <c r="F146" s="10">
        <f t="shared" si="14"/>
        <v>3961.38</v>
      </c>
      <c r="G146" s="11">
        <v>100000</v>
      </c>
      <c r="H146" s="10">
        <f t="shared" si="15"/>
        <v>134180.83000000077</v>
      </c>
      <c r="J146" s="8">
        <f>IF(C146+E146&gt;$D$9,$D$9-F146,C146-E146)</f>
        <v>-3961.38</v>
      </c>
    </row>
    <row r="147" spans="2:10" x14ac:dyDescent="0.25">
      <c r="B147">
        <v>134</v>
      </c>
      <c r="C147" s="10">
        <f t="shared" si="12"/>
        <v>134180.83000000077</v>
      </c>
      <c r="D147" s="10">
        <f t="shared" si="13"/>
        <v>1006.36</v>
      </c>
      <c r="E147" s="10">
        <f>ROUND((D$6-SUM(G$14:G146)-SUM(E$14:E146))/($D$8-B146),2)</f>
        <v>1254.03</v>
      </c>
      <c r="F147" s="10">
        <f t="shared" si="14"/>
        <v>2260.39</v>
      </c>
      <c r="G147" s="11">
        <f>IF(F147&lt;$D$9,J147,0)</f>
        <v>0</v>
      </c>
      <c r="H147" s="10">
        <f t="shared" si="15"/>
        <v>132926.80000000077</v>
      </c>
      <c r="J147" s="8">
        <f>IF(C147+E147&gt;$D$9,$D$9-F147,C147-E147)</f>
        <v>-2260.39</v>
      </c>
    </row>
    <row r="148" spans="2:10" x14ac:dyDescent="0.25">
      <c r="B148">
        <v>135</v>
      </c>
      <c r="C148" s="10">
        <f t="shared" si="12"/>
        <v>132926.80000000077</v>
      </c>
      <c r="D148" s="10">
        <f t="shared" si="13"/>
        <v>996.95</v>
      </c>
      <c r="E148" s="10">
        <f>ROUND((D$6-SUM(G$14:G147)-SUM(E$14:E147))/($D$8-B147),2)</f>
        <v>1254.03</v>
      </c>
      <c r="F148" s="10">
        <f t="shared" si="14"/>
        <v>2250.98</v>
      </c>
      <c r="G148" s="11">
        <f>IF(F148&lt;$D$9,J148,0)</f>
        <v>0</v>
      </c>
      <c r="H148" s="10">
        <f t="shared" si="15"/>
        <v>131672.77000000078</v>
      </c>
      <c r="J148" s="8">
        <f>IF(C148+E148&gt;$D$9,$D$9-F148,C148-E148)</f>
        <v>-2250.98</v>
      </c>
    </row>
    <row r="149" spans="2:10" x14ac:dyDescent="0.25">
      <c r="B149">
        <v>136</v>
      </c>
      <c r="C149" s="10">
        <f t="shared" si="12"/>
        <v>131672.77000000078</v>
      </c>
      <c r="D149" s="10">
        <f t="shared" si="13"/>
        <v>987.55</v>
      </c>
      <c r="E149" s="10">
        <f>ROUND((D$6-SUM(G$14:G148)-SUM(E$14:E148))/($D$8-B148),2)</f>
        <v>1254.03</v>
      </c>
      <c r="F149" s="10">
        <f t="shared" si="14"/>
        <v>2241.58</v>
      </c>
      <c r="G149" s="11">
        <f>IF(F149&lt;$D$9,J149,0)</f>
        <v>0</v>
      </c>
      <c r="H149" s="10">
        <f t="shared" si="15"/>
        <v>130418.74000000078</v>
      </c>
      <c r="J149" s="8">
        <f>IF(C149+E149&gt;$D$9,$D$9-F149,C149-E149)</f>
        <v>-2241.58</v>
      </c>
    </row>
    <row r="150" spans="2:10" x14ac:dyDescent="0.25">
      <c r="B150">
        <v>137</v>
      </c>
      <c r="C150" s="10">
        <f t="shared" si="12"/>
        <v>130418.74000000078</v>
      </c>
      <c r="D150" s="10">
        <f t="shared" si="13"/>
        <v>978.14</v>
      </c>
      <c r="E150" s="10">
        <f>ROUND((D$6-SUM(G$14:G149)-SUM(E$14:E149))/($D$8-B149),2)</f>
        <v>1254.03</v>
      </c>
      <c r="F150" s="10">
        <f t="shared" si="14"/>
        <v>2232.17</v>
      </c>
      <c r="G150" s="11">
        <f>IF(F150&lt;$D$9,J150,0)</f>
        <v>0</v>
      </c>
      <c r="H150" s="10">
        <f t="shared" si="15"/>
        <v>129164.71000000078</v>
      </c>
      <c r="J150" s="8">
        <f>IF(C150+E150&gt;$D$9,$D$9-F150,C150-E150)</f>
        <v>-2232.17</v>
      </c>
    </row>
    <row r="151" spans="2:10" x14ac:dyDescent="0.25">
      <c r="B151">
        <v>138</v>
      </c>
      <c r="C151" s="10">
        <f t="shared" si="12"/>
        <v>129164.71000000078</v>
      </c>
      <c r="D151" s="10">
        <f t="shared" si="13"/>
        <v>968.74</v>
      </c>
      <c r="E151" s="10">
        <f>ROUND((D$6-SUM(G$14:G150)-SUM(E$14:E150))/($D$8-B150),2)</f>
        <v>1254.03</v>
      </c>
      <c r="F151" s="10">
        <f t="shared" si="14"/>
        <v>2222.77</v>
      </c>
      <c r="G151" s="11">
        <f>IF(F151&lt;$D$9,J151,0)</f>
        <v>0</v>
      </c>
      <c r="H151" s="10">
        <f t="shared" si="15"/>
        <v>127910.68000000078</v>
      </c>
      <c r="J151" s="8">
        <f>IF(C151+E151&gt;$D$9,$D$9-F151,C151-E151)</f>
        <v>-2222.77</v>
      </c>
    </row>
    <row r="152" spans="2:10" x14ac:dyDescent="0.25">
      <c r="B152">
        <v>139</v>
      </c>
      <c r="C152" s="10">
        <f t="shared" si="12"/>
        <v>127910.68000000078</v>
      </c>
      <c r="D152" s="10">
        <f t="shared" si="13"/>
        <v>959.33</v>
      </c>
      <c r="E152" s="10">
        <f>ROUND((D$6-SUM(G$14:G151)-SUM(E$14:E151))/($D$8-B151),2)</f>
        <v>1254.03</v>
      </c>
      <c r="F152" s="10">
        <f t="shared" si="14"/>
        <v>2213.36</v>
      </c>
      <c r="G152" s="11">
        <f>IF(F152&lt;$D$9,J152,0)</f>
        <v>0</v>
      </c>
      <c r="H152" s="10">
        <f t="shared" si="15"/>
        <v>126656.65000000078</v>
      </c>
      <c r="J152" s="8">
        <f>IF(C152+E152&gt;$D$9,$D$9-F152,C152-E152)</f>
        <v>-2213.36</v>
      </c>
    </row>
    <row r="153" spans="2:10" x14ac:dyDescent="0.25">
      <c r="B153">
        <v>140</v>
      </c>
      <c r="C153" s="10">
        <f t="shared" si="12"/>
        <v>126656.65000000078</v>
      </c>
      <c r="D153" s="10">
        <f t="shared" si="13"/>
        <v>949.92</v>
      </c>
      <c r="E153" s="10">
        <f>ROUND((D$6-SUM(G$14:G152)-SUM(E$14:E152))/($D$8-B152),2)</f>
        <v>1254.03</v>
      </c>
      <c r="F153" s="10">
        <f t="shared" si="14"/>
        <v>2203.9499999999998</v>
      </c>
      <c r="G153" s="11">
        <f>IF(F153&lt;$D$9,J153,0)</f>
        <v>0</v>
      </c>
      <c r="H153" s="10">
        <f t="shared" si="15"/>
        <v>125402.62000000078</v>
      </c>
      <c r="J153" s="8">
        <f>IF(C153+E153&gt;$D$9,$D$9-F153,C153-E153)</f>
        <v>-2203.9499999999998</v>
      </c>
    </row>
    <row r="154" spans="2:10" x14ac:dyDescent="0.25">
      <c r="B154">
        <v>141</v>
      </c>
      <c r="C154" s="10">
        <f t="shared" si="12"/>
        <v>125402.62000000078</v>
      </c>
      <c r="D154" s="10">
        <f t="shared" si="13"/>
        <v>940.52</v>
      </c>
      <c r="E154" s="10">
        <f>ROUND((D$6-SUM(G$14:G153)-SUM(E$14:E153))/($D$8-B153),2)</f>
        <v>1254.03</v>
      </c>
      <c r="F154" s="10">
        <f t="shared" si="14"/>
        <v>2194.5500000000002</v>
      </c>
      <c r="G154" s="11">
        <f>IF(F154&lt;$D$9,J154,0)</f>
        <v>0</v>
      </c>
      <c r="H154" s="10">
        <f t="shared" si="15"/>
        <v>124148.59000000078</v>
      </c>
      <c r="J154" s="8">
        <f>IF(C154+E154&gt;$D$9,$D$9-F154,C154-E154)</f>
        <v>-2194.5500000000002</v>
      </c>
    </row>
    <row r="155" spans="2:10" x14ac:dyDescent="0.25">
      <c r="B155">
        <v>142</v>
      </c>
      <c r="C155" s="10">
        <f t="shared" si="12"/>
        <v>124148.59000000078</v>
      </c>
      <c r="D155" s="10">
        <f t="shared" si="13"/>
        <v>931.11</v>
      </c>
      <c r="E155" s="10">
        <f>ROUND((D$6-SUM(G$14:G154)-SUM(E$14:E154))/($D$8-B154),2)</f>
        <v>1254.03</v>
      </c>
      <c r="F155" s="10">
        <f t="shared" si="14"/>
        <v>2185.14</v>
      </c>
      <c r="G155" s="11">
        <v>100000</v>
      </c>
      <c r="H155" s="10">
        <f t="shared" si="15"/>
        <v>22894.560000000783</v>
      </c>
      <c r="J155" s="8">
        <f>IF(C155+E155&gt;$D$9,$D$9-F155,C155-E155)</f>
        <v>-2185.14</v>
      </c>
    </row>
    <row r="156" spans="2:10" x14ac:dyDescent="0.25">
      <c r="B156">
        <v>143</v>
      </c>
      <c r="C156" s="10">
        <f t="shared" si="12"/>
        <v>22894.560000000783</v>
      </c>
      <c r="D156" s="10">
        <f t="shared" si="13"/>
        <v>171.71</v>
      </c>
      <c r="E156" s="10">
        <f>ROUND((D$6-SUM(G$14:G155)-SUM(E$14:E155))/($D$8-B155),2)</f>
        <v>233.62</v>
      </c>
      <c r="F156" s="10">
        <f t="shared" si="14"/>
        <v>405.33000000000004</v>
      </c>
      <c r="G156" s="11">
        <v>22660.94</v>
      </c>
      <c r="H156" s="10">
        <f>C156-E156-G156</f>
        <v>7.8580342233181E-10</v>
      </c>
      <c r="J156" s="8">
        <f>IF(C156+E156&gt;$D$9,$D$9-F156,C156-E156)</f>
        <v>-405.33000000000004</v>
      </c>
    </row>
    <row r="157" spans="2:10" x14ac:dyDescent="0.25">
      <c r="B157">
        <v>144</v>
      </c>
      <c r="C157" s="10">
        <f t="shared" si="12"/>
        <v>7.8580342233181E-10</v>
      </c>
      <c r="D157" s="10">
        <f t="shared" si="13"/>
        <v>0</v>
      </c>
      <c r="E157" s="10">
        <f>ROUND((D$6-SUM(G$14:G156)-SUM(E$14:E156))/($D$8-B156),2)</f>
        <v>0</v>
      </c>
      <c r="F157" s="10">
        <f t="shared" si="14"/>
        <v>0</v>
      </c>
      <c r="G157" s="11">
        <f>IF(F157&lt;$D$9,J157,0)</f>
        <v>0</v>
      </c>
      <c r="H157" s="10">
        <f t="shared" si="15"/>
        <v>7.8580342233181E-10</v>
      </c>
      <c r="J157" s="8">
        <f>IF(C157+E157&gt;$D$9,$D$9-F157,C157-E157)</f>
        <v>0</v>
      </c>
    </row>
    <row r="158" spans="2:10" x14ac:dyDescent="0.25">
      <c r="B158">
        <v>145</v>
      </c>
      <c r="C158" s="10">
        <f t="shared" si="12"/>
        <v>7.8580342233181E-10</v>
      </c>
      <c r="D158" s="10">
        <f t="shared" si="13"/>
        <v>0</v>
      </c>
      <c r="E158" s="10">
        <f>ROUND((D$6-SUM(G$14:G157)-SUM(E$14:E157))/($D$8-B157),2)</f>
        <v>0</v>
      </c>
      <c r="F158" s="10">
        <f t="shared" si="14"/>
        <v>0</v>
      </c>
      <c r="G158" s="11">
        <f>IF(F158&lt;$D$9,J158,0)</f>
        <v>0</v>
      </c>
      <c r="H158" s="10">
        <f t="shared" si="15"/>
        <v>7.8580342233181E-10</v>
      </c>
      <c r="J158" s="8">
        <f>IF(C158+E158&gt;$D$9,$D$9-F158,C158-E158)</f>
        <v>0</v>
      </c>
    </row>
    <row r="159" spans="2:10" x14ac:dyDescent="0.25">
      <c r="B159">
        <v>146</v>
      </c>
      <c r="C159" s="10">
        <f t="shared" si="12"/>
        <v>7.8580342233181E-10</v>
      </c>
      <c r="D159" s="10">
        <f t="shared" si="13"/>
        <v>0</v>
      </c>
      <c r="E159" s="10">
        <f>ROUND((D$6-SUM(G$14:G158)-SUM(E$14:E158))/($D$8-B158),2)</f>
        <v>0</v>
      </c>
      <c r="F159" s="10">
        <f t="shared" si="14"/>
        <v>0</v>
      </c>
      <c r="G159" s="11">
        <f>IF(F159&lt;$D$9,J159,0)</f>
        <v>0</v>
      </c>
      <c r="H159" s="10">
        <f t="shared" si="15"/>
        <v>7.8580342233181E-10</v>
      </c>
      <c r="J159" s="8">
        <f>IF(C159+E159&gt;$D$9,$D$9-F159,C159-E159)</f>
        <v>0</v>
      </c>
    </row>
    <row r="160" spans="2:10" x14ac:dyDescent="0.25">
      <c r="B160">
        <v>147</v>
      </c>
      <c r="C160" s="10">
        <f t="shared" si="12"/>
        <v>7.8580342233181E-10</v>
      </c>
      <c r="D160" s="10">
        <f t="shared" si="13"/>
        <v>0</v>
      </c>
      <c r="E160" s="10">
        <f>ROUND((D$6-SUM(G$14:G159)-SUM(E$14:E159))/($D$8-B159),2)</f>
        <v>0</v>
      </c>
      <c r="F160" s="10">
        <f t="shared" si="14"/>
        <v>0</v>
      </c>
      <c r="G160" s="11">
        <f>IF(F160&lt;$D$9,J160,0)</f>
        <v>0</v>
      </c>
      <c r="H160" s="10">
        <f t="shared" si="15"/>
        <v>7.8580342233181E-10</v>
      </c>
      <c r="J160" s="8">
        <f>IF(C160+E160&gt;$D$9,$D$9-F160,C160-E160)</f>
        <v>0</v>
      </c>
    </row>
    <row r="161" spans="2:10" x14ac:dyDescent="0.25">
      <c r="B161">
        <v>148</v>
      </c>
      <c r="C161" s="10">
        <f t="shared" si="12"/>
        <v>7.8580342233181E-10</v>
      </c>
      <c r="D161" s="10">
        <f t="shared" si="13"/>
        <v>0</v>
      </c>
      <c r="E161" s="10">
        <f>ROUND((D$6-SUM(G$14:G160)-SUM(E$14:E160))/($D$8-B160),2)</f>
        <v>0</v>
      </c>
      <c r="F161" s="10">
        <f t="shared" si="14"/>
        <v>0</v>
      </c>
      <c r="G161" s="11">
        <f>IF(F161&lt;$D$9,J161,0)</f>
        <v>0</v>
      </c>
      <c r="H161" s="10">
        <f t="shared" si="15"/>
        <v>7.8580342233181E-10</v>
      </c>
      <c r="J161" s="8">
        <f>IF(C161+E161&gt;$D$9,$D$9-F161,C161-E161)</f>
        <v>0</v>
      </c>
    </row>
    <row r="162" spans="2:10" x14ac:dyDescent="0.25">
      <c r="B162">
        <v>149</v>
      </c>
      <c r="C162" s="10">
        <f t="shared" si="12"/>
        <v>7.8580342233181E-10</v>
      </c>
      <c r="D162" s="10">
        <f t="shared" si="13"/>
        <v>0</v>
      </c>
      <c r="E162" s="10">
        <f>ROUND((D$6-SUM(G$14:G161)-SUM(E$14:E161))/($D$8-B161),2)</f>
        <v>0</v>
      </c>
      <c r="F162" s="10">
        <f t="shared" si="14"/>
        <v>0</v>
      </c>
      <c r="G162" s="11">
        <f>IF(F162&lt;$D$9,J162,0)</f>
        <v>0</v>
      </c>
      <c r="H162" s="10">
        <f t="shared" si="15"/>
        <v>7.8580342233181E-10</v>
      </c>
      <c r="J162" s="8">
        <f>IF(C162+E162&gt;$D$9,$D$9-F162,C162-E162)</f>
        <v>0</v>
      </c>
    </row>
    <row r="163" spans="2:10" x14ac:dyDescent="0.25">
      <c r="B163">
        <v>150</v>
      </c>
      <c r="C163" s="10">
        <f t="shared" si="12"/>
        <v>7.8580342233181E-10</v>
      </c>
      <c r="D163" s="10">
        <f t="shared" si="13"/>
        <v>0</v>
      </c>
      <c r="E163" s="10">
        <f>ROUND((D$6-SUM(G$14:G162)-SUM(E$14:E162))/($D$8-B162),2)</f>
        <v>0</v>
      </c>
      <c r="F163" s="10">
        <f t="shared" si="14"/>
        <v>0</v>
      </c>
      <c r="G163" s="11">
        <f>IF(F163&lt;$D$9,J163,0)</f>
        <v>0</v>
      </c>
      <c r="H163" s="10">
        <f t="shared" si="15"/>
        <v>7.8580342233181E-10</v>
      </c>
      <c r="J163" s="8">
        <f>IF(C163+E163&gt;$D$9,$D$9-F163,C163-E163)</f>
        <v>0</v>
      </c>
    </row>
    <row r="164" spans="2:10" x14ac:dyDescent="0.25">
      <c r="B164">
        <v>151</v>
      </c>
      <c r="C164" s="10">
        <f t="shared" si="12"/>
        <v>7.8580342233181E-10</v>
      </c>
      <c r="D164" s="10">
        <f t="shared" si="13"/>
        <v>0</v>
      </c>
      <c r="E164" s="10">
        <f>ROUND((D$6-SUM(G$14:G163)-SUM(E$14:E163))/($D$8-B163),2)</f>
        <v>0</v>
      </c>
      <c r="F164" s="10">
        <f t="shared" si="14"/>
        <v>0</v>
      </c>
      <c r="G164" s="11">
        <f>IF(F164&lt;$D$9,J164,0)</f>
        <v>0</v>
      </c>
      <c r="H164" s="10">
        <f t="shared" si="15"/>
        <v>7.8580342233181E-10</v>
      </c>
      <c r="J164" s="8">
        <f>IF(C164+E164&gt;$D$9,$D$9-F164,C164-E164)</f>
        <v>0</v>
      </c>
    </row>
    <row r="165" spans="2:10" x14ac:dyDescent="0.25">
      <c r="B165">
        <v>152</v>
      </c>
      <c r="C165" s="10">
        <f t="shared" si="12"/>
        <v>7.8580342233181E-10</v>
      </c>
      <c r="D165" s="10">
        <f t="shared" si="13"/>
        <v>0</v>
      </c>
      <c r="E165" s="10">
        <f>ROUND((D$6-SUM(G$14:G164)-SUM(E$14:E164))/($D$8-B164),2)</f>
        <v>0</v>
      </c>
      <c r="F165" s="10">
        <f t="shared" si="14"/>
        <v>0</v>
      </c>
      <c r="G165" s="11">
        <f>IF(F165&lt;$D$9,J165,0)</f>
        <v>0</v>
      </c>
      <c r="H165" s="10">
        <f t="shared" si="15"/>
        <v>7.8580342233181E-10</v>
      </c>
      <c r="J165" s="8">
        <f>IF(C165+E165&gt;$D$9,$D$9-F165,C165-E165)</f>
        <v>0</v>
      </c>
    </row>
    <row r="166" spans="2:10" x14ac:dyDescent="0.25">
      <c r="B166">
        <v>153</v>
      </c>
      <c r="C166" s="10">
        <f t="shared" si="12"/>
        <v>7.8580342233181E-10</v>
      </c>
      <c r="D166" s="10">
        <f t="shared" si="13"/>
        <v>0</v>
      </c>
      <c r="E166" s="10">
        <f>ROUND((D$6-SUM(G$14:G165)-SUM(E$14:E165))/($D$8-B165),2)</f>
        <v>0</v>
      </c>
      <c r="F166" s="10">
        <f t="shared" si="14"/>
        <v>0</v>
      </c>
      <c r="G166" s="11">
        <f>IF(F166&lt;$D$9,J166,0)</f>
        <v>0</v>
      </c>
      <c r="H166" s="10">
        <f t="shared" si="15"/>
        <v>7.8580342233181E-10</v>
      </c>
      <c r="J166" s="8">
        <f>IF(C166+E166&gt;$D$9,$D$9-F166,C166-E166)</f>
        <v>0</v>
      </c>
    </row>
    <row r="167" spans="2:10" x14ac:dyDescent="0.25">
      <c r="B167">
        <v>154</v>
      </c>
      <c r="C167" s="10">
        <f t="shared" si="12"/>
        <v>7.8580342233181E-10</v>
      </c>
      <c r="D167" s="10">
        <f t="shared" si="13"/>
        <v>0</v>
      </c>
      <c r="E167" s="10">
        <f>ROUND((D$6-SUM(G$14:G166)-SUM(E$14:E166))/($D$8-B166),2)</f>
        <v>0</v>
      </c>
      <c r="F167" s="10">
        <f t="shared" si="14"/>
        <v>0</v>
      </c>
      <c r="G167" s="11">
        <f>IF(F167&lt;$D$9,J167,0)</f>
        <v>0</v>
      </c>
      <c r="H167" s="10">
        <f t="shared" si="15"/>
        <v>7.8580342233181E-10</v>
      </c>
      <c r="J167" s="8">
        <f>IF(C167+E167&gt;$D$9,$D$9-F167,C167-E167)</f>
        <v>0</v>
      </c>
    </row>
    <row r="168" spans="2:10" x14ac:dyDescent="0.25">
      <c r="B168">
        <v>155</v>
      </c>
      <c r="C168" s="10">
        <f t="shared" si="12"/>
        <v>7.8580342233181E-10</v>
      </c>
      <c r="D168" s="10">
        <f t="shared" si="13"/>
        <v>0</v>
      </c>
      <c r="E168" s="10">
        <f>ROUND((D$6-SUM(G$14:G167)-SUM(E$14:E167))/($D$8-B167),2)</f>
        <v>0</v>
      </c>
      <c r="F168" s="10">
        <f t="shared" si="14"/>
        <v>0</v>
      </c>
      <c r="G168" s="11">
        <f>IF(F168&lt;$D$9,J168,0)</f>
        <v>0</v>
      </c>
      <c r="H168" s="10">
        <f t="shared" si="15"/>
        <v>7.8580342233181E-10</v>
      </c>
      <c r="J168" s="8">
        <f>IF(C168+E168&gt;$D$9,$D$9-F168,C168-E168)</f>
        <v>0</v>
      </c>
    </row>
    <row r="169" spans="2:10" x14ac:dyDescent="0.25">
      <c r="B169">
        <v>156</v>
      </c>
      <c r="C169" s="10">
        <f t="shared" si="12"/>
        <v>7.8580342233181E-10</v>
      </c>
      <c r="D169" s="10">
        <f t="shared" si="13"/>
        <v>0</v>
      </c>
      <c r="E169" s="10">
        <f>ROUND((D$6-SUM(G$14:G168)-SUM(E$14:E168))/($D$8-B168),2)</f>
        <v>0</v>
      </c>
      <c r="F169" s="10">
        <f t="shared" si="14"/>
        <v>0</v>
      </c>
      <c r="G169" s="11">
        <f>IF(F169&lt;$D$9,J169,0)</f>
        <v>0</v>
      </c>
      <c r="H169" s="10">
        <f t="shared" si="15"/>
        <v>7.8580342233181E-10</v>
      </c>
      <c r="J169" s="8">
        <f>IF(C169+E169&gt;$D$9,$D$9-F169,C169-E169)</f>
        <v>0</v>
      </c>
    </row>
    <row r="170" spans="2:10" x14ac:dyDescent="0.25">
      <c r="B170">
        <v>157</v>
      </c>
      <c r="C170" s="10">
        <f t="shared" si="12"/>
        <v>7.8580342233181E-10</v>
      </c>
      <c r="D170" s="10">
        <f t="shared" si="13"/>
        <v>0</v>
      </c>
      <c r="E170" s="10">
        <f>ROUND((D$6-SUM(G$14:G169)-SUM(E$14:E169))/($D$8-B169),2)</f>
        <v>0</v>
      </c>
      <c r="F170" s="10">
        <f t="shared" si="14"/>
        <v>0</v>
      </c>
      <c r="G170" s="11">
        <f>IF(F170&lt;$D$9,J170,0)</f>
        <v>0</v>
      </c>
      <c r="H170" s="10">
        <f t="shared" si="15"/>
        <v>7.8580342233181E-10</v>
      </c>
      <c r="J170" s="8">
        <f>IF(C170+E170&gt;$D$9,$D$9-F170,C170-E170)</f>
        <v>0</v>
      </c>
    </row>
    <row r="171" spans="2:10" x14ac:dyDescent="0.25">
      <c r="B171">
        <v>158</v>
      </c>
      <c r="C171" s="10">
        <f t="shared" si="12"/>
        <v>7.8580342233181E-10</v>
      </c>
      <c r="D171" s="10">
        <f t="shared" si="13"/>
        <v>0</v>
      </c>
      <c r="E171" s="10">
        <f>ROUND((D$6-SUM(G$14:G170)-SUM(E$14:E170))/($D$8-B170),2)</f>
        <v>0</v>
      </c>
      <c r="F171" s="10">
        <f t="shared" si="14"/>
        <v>0</v>
      </c>
      <c r="G171" s="11">
        <f>IF(F171&lt;$D$9,J171,0)</f>
        <v>0</v>
      </c>
      <c r="H171" s="10">
        <f t="shared" si="15"/>
        <v>7.8580342233181E-10</v>
      </c>
      <c r="J171" s="8">
        <f>IF(C171+E171&gt;$D$9,$D$9-F171,C171-E171)</f>
        <v>0</v>
      </c>
    </row>
    <row r="172" spans="2:10" x14ac:dyDescent="0.25">
      <c r="B172">
        <v>159</v>
      </c>
      <c r="C172" s="10">
        <f t="shared" si="12"/>
        <v>7.8580342233181E-10</v>
      </c>
      <c r="D172" s="10">
        <f t="shared" si="13"/>
        <v>0</v>
      </c>
      <c r="E172" s="10">
        <f>ROUND((D$6-SUM(G$14:G171)-SUM(E$14:E171))/($D$8-B171),2)</f>
        <v>0</v>
      </c>
      <c r="F172" s="10">
        <f t="shared" si="14"/>
        <v>0</v>
      </c>
      <c r="G172" s="11">
        <f>IF(F172&lt;$D$9,J172,0)</f>
        <v>0</v>
      </c>
      <c r="H172" s="10">
        <f t="shared" si="15"/>
        <v>7.8580342233181E-10</v>
      </c>
      <c r="J172" s="8">
        <f>IF(C172+E172&gt;$D$9,$D$9-F172,C172-E172)</f>
        <v>0</v>
      </c>
    </row>
    <row r="173" spans="2:10" x14ac:dyDescent="0.25">
      <c r="B173">
        <v>160</v>
      </c>
      <c r="C173" s="10">
        <f t="shared" si="12"/>
        <v>7.8580342233181E-10</v>
      </c>
      <c r="D173" s="10">
        <f t="shared" si="13"/>
        <v>0</v>
      </c>
      <c r="E173" s="10">
        <f>ROUND((D$6-SUM(G$14:G172)-SUM(E$14:E172))/($D$8-B172),2)</f>
        <v>0</v>
      </c>
      <c r="F173" s="10">
        <f t="shared" si="14"/>
        <v>0</v>
      </c>
      <c r="G173" s="11">
        <f>IF(F173&lt;$D$9,J173,0)</f>
        <v>0</v>
      </c>
      <c r="H173" s="10">
        <f t="shared" si="15"/>
        <v>7.8580342233181E-10</v>
      </c>
      <c r="J173" s="8">
        <f>IF(C173+E173&gt;$D$9,$D$9-F173,C173-E173)</f>
        <v>0</v>
      </c>
    </row>
    <row r="174" spans="2:10" x14ac:dyDescent="0.25">
      <c r="B174">
        <v>161</v>
      </c>
      <c r="C174" s="10">
        <f t="shared" si="12"/>
        <v>7.8580342233181E-10</v>
      </c>
      <c r="D174" s="10">
        <f t="shared" si="13"/>
        <v>0</v>
      </c>
      <c r="E174" s="10">
        <f>ROUND((D$6-SUM(G$14:G173)-SUM(E$14:E173))/($D$8-B173),2)</f>
        <v>0</v>
      </c>
      <c r="F174" s="10">
        <f t="shared" si="14"/>
        <v>0</v>
      </c>
      <c r="G174" s="11">
        <f>IF(F174&lt;$D$9,J174,0)</f>
        <v>0</v>
      </c>
      <c r="H174" s="10">
        <f t="shared" si="15"/>
        <v>7.8580342233181E-10</v>
      </c>
      <c r="J174" s="8">
        <f>IF(C174+E174&gt;$D$9,$D$9-F174,C174-E174)</f>
        <v>0</v>
      </c>
    </row>
    <row r="175" spans="2:10" x14ac:dyDescent="0.25">
      <c r="B175">
        <v>162</v>
      </c>
      <c r="C175" s="10">
        <f t="shared" si="12"/>
        <v>7.8580342233181E-10</v>
      </c>
      <c r="D175" s="10">
        <f t="shared" si="13"/>
        <v>0</v>
      </c>
      <c r="E175" s="10">
        <f>ROUND((D$6-SUM(G$14:G174)-SUM(E$14:E174))/($D$8-B174),2)</f>
        <v>0</v>
      </c>
      <c r="F175" s="10">
        <f t="shared" si="14"/>
        <v>0</v>
      </c>
      <c r="G175" s="11">
        <f>IF(F175&lt;$D$9,J175,0)</f>
        <v>0</v>
      </c>
      <c r="H175" s="10">
        <f t="shared" si="15"/>
        <v>7.8580342233181E-10</v>
      </c>
      <c r="J175" s="8">
        <f>IF(C175+E175&gt;$D$9,$D$9-F175,C175-E175)</f>
        <v>0</v>
      </c>
    </row>
    <row r="176" spans="2:10" x14ac:dyDescent="0.25">
      <c r="B176">
        <v>163</v>
      </c>
      <c r="C176" s="10">
        <f t="shared" si="12"/>
        <v>7.8580342233181E-10</v>
      </c>
      <c r="D176" s="10">
        <f t="shared" si="13"/>
        <v>0</v>
      </c>
      <c r="E176" s="10">
        <f>ROUND((D$6-SUM(G$14:G175)-SUM(E$14:E175))/($D$8-B175),2)</f>
        <v>0</v>
      </c>
      <c r="F176" s="10">
        <f t="shared" si="14"/>
        <v>0</v>
      </c>
      <c r="G176" s="11">
        <f>IF(F176&lt;$D$9,J176,0)</f>
        <v>0</v>
      </c>
      <c r="H176" s="10">
        <f t="shared" si="15"/>
        <v>7.8580342233181E-10</v>
      </c>
      <c r="J176" s="8">
        <f>IF(C176+E176&gt;$D$9,$D$9-F176,C176-E176)</f>
        <v>0</v>
      </c>
    </row>
    <row r="177" spans="2:10" x14ac:dyDescent="0.25">
      <c r="B177">
        <v>164</v>
      </c>
      <c r="C177" s="10">
        <f t="shared" si="12"/>
        <v>7.8580342233181E-10</v>
      </c>
      <c r="D177" s="10">
        <f t="shared" si="13"/>
        <v>0</v>
      </c>
      <c r="E177" s="10">
        <f>ROUND((D$6-SUM(G$14:G176)-SUM(E$14:E176))/($D$8-B176),2)</f>
        <v>0</v>
      </c>
      <c r="F177" s="10">
        <f t="shared" si="14"/>
        <v>0</v>
      </c>
      <c r="G177" s="11">
        <f>IF(F177&lt;$D$9,J177,0)</f>
        <v>0</v>
      </c>
      <c r="H177" s="10">
        <f t="shared" si="15"/>
        <v>7.8580342233181E-10</v>
      </c>
      <c r="J177" s="8">
        <f>IF(C177+E177&gt;$D$9,$D$9-F177,C177-E177)</f>
        <v>0</v>
      </c>
    </row>
    <row r="178" spans="2:10" x14ac:dyDescent="0.25">
      <c r="B178">
        <v>165</v>
      </c>
      <c r="C178" s="10">
        <f t="shared" si="12"/>
        <v>7.8580342233181E-10</v>
      </c>
      <c r="D178" s="10">
        <f t="shared" si="13"/>
        <v>0</v>
      </c>
      <c r="E178" s="10">
        <f>ROUND((D$6-SUM(G$14:G177)-SUM(E$14:E177))/($D$8-B177),2)</f>
        <v>0</v>
      </c>
      <c r="F178" s="10">
        <f t="shared" si="14"/>
        <v>0</v>
      </c>
      <c r="G178" s="11">
        <f>IF(F178&lt;$D$9,J178,0)</f>
        <v>0</v>
      </c>
      <c r="H178" s="10">
        <f t="shared" si="15"/>
        <v>7.8580342233181E-10</v>
      </c>
      <c r="J178" s="8">
        <f>IF(C178+E178&gt;$D$9,$D$9-F178,C178-E178)</f>
        <v>0</v>
      </c>
    </row>
    <row r="179" spans="2:10" x14ac:dyDescent="0.25">
      <c r="B179">
        <v>166</v>
      </c>
      <c r="C179" s="10">
        <f t="shared" si="12"/>
        <v>7.8580342233181E-10</v>
      </c>
      <c r="D179" s="10">
        <f t="shared" si="13"/>
        <v>0</v>
      </c>
      <c r="E179" s="10">
        <f>ROUND((D$6-SUM(G$14:G178)-SUM(E$14:E178))/($D$8-B178),2)</f>
        <v>0</v>
      </c>
      <c r="F179" s="10">
        <f t="shared" si="14"/>
        <v>0</v>
      </c>
      <c r="G179" s="11">
        <f>IF(F179&lt;$D$9,J179,0)</f>
        <v>0</v>
      </c>
      <c r="H179" s="10">
        <f t="shared" si="15"/>
        <v>7.8580342233181E-10</v>
      </c>
      <c r="J179" s="8">
        <f>IF(C179+E179&gt;$D$9,$D$9-F179,C179-E179)</f>
        <v>0</v>
      </c>
    </row>
    <row r="180" spans="2:10" x14ac:dyDescent="0.25">
      <c r="B180">
        <v>167</v>
      </c>
      <c r="C180" s="10">
        <f t="shared" si="12"/>
        <v>7.8580342233181E-10</v>
      </c>
      <c r="D180" s="10">
        <f t="shared" si="13"/>
        <v>0</v>
      </c>
      <c r="E180" s="10">
        <f>ROUND((D$6-SUM(G$14:G179)-SUM(E$14:E179))/($D$8-B179),2)</f>
        <v>0</v>
      </c>
      <c r="F180" s="10">
        <f t="shared" si="14"/>
        <v>0</v>
      </c>
      <c r="G180" s="11">
        <f>IF(F180&lt;$D$9,J180,0)</f>
        <v>0</v>
      </c>
      <c r="H180" s="10">
        <f t="shared" si="15"/>
        <v>7.8580342233181E-10</v>
      </c>
      <c r="J180" s="8">
        <f>IF(C180+E180&gt;$D$9,$D$9-F180,C180-E180)</f>
        <v>0</v>
      </c>
    </row>
    <row r="181" spans="2:10" x14ac:dyDescent="0.25">
      <c r="B181">
        <v>168</v>
      </c>
      <c r="C181" s="10">
        <f t="shared" si="12"/>
        <v>7.8580342233181E-10</v>
      </c>
      <c r="D181" s="10">
        <f t="shared" si="13"/>
        <v>0</v>
      </c>
      <c r="E181" s="10">
        <f>ROUND((D$6-SUM(G$14:G180)-SUM(E$14:E180))/($D$8-B180),2)</f>
        <v>0</v>
      </c>
      <c r="F181" s="10">
        <f t="shared" si="14"/>
        <v>0</v>
      </c>
      <c r="G181" s="11">
        <f>IF(F181&lt;$D$9,J181,0)</f>
        <v>0</v>
      </c>
      <c r="H181" s="10">
        <f t="shared" si="15"/>
        <v>7.8580342233181E-10</v>
      </c>
      <c r="J181" s="8">
        <f>IF(C181+E181&gt;$D$9,$D$9-F181,C181-E181)</f>
        <v>0</v>
      </c>
    </row>
    <row r="182" spans="2:10" x14ac:dyDescent="0.25">
      <c r="B182">
        <v>169</v>
      </c>
      <c r="C182" s="10">
        <f t="shared" si="12"/>
        <v>7.8580342233181E-10</v>
      </c>
      <c r="D182" s="10">
        <f t="shared" si="13"/>
        <v>0</v>
      </c>
      <c r="E182" s="10">
        <f>ROUND((D$6-SUM(G$14:G181)-SUM(E$14:E181))/($D$8-B181),2)</f>
        <v>0</v>
      </c>
      <c r="F182" s="10">
        <f t="shared" si="14"/>
        <v>0</v>
      </c>
      <c r="G182" s="11">
        <f>IF(F182&lt;$D$9,J182,0)</f>
        <v>0</v>
      </c>
      <c r="H182" s="10">
        <f t="shared" si="15"/>
        <v>7.8580342233181E-10</v>
      </c>
      <c r="J182" s="8">
        <f>IF(C182+E182&gt;$D$9,$D$9-F182,C182-E182)</f>
        <v>0</v>
      </c>
    </row>
    <row r="183" spans="2:10" x14ac:dyDescent="0.25">
      <c r="B183">
        <v>170</v>
      </c>
      <c r="C183" s="10">
        <f t="shared" si="12"/>
        <v>7.8580342233181E-10</v>
      </c>
      <c r="D183" s="10">
        <f t="shared" si="13"/>
        <v>0</v>
      </c>
      <c r="E183" s="10">
        <f>ROUND((D$6-SUM(G$14:G182)-SUM(E$14:E182))/($D$8-B182),2)</f>
        <v>0</v>
      </c>
      <c r="F183" s="10">
        <f t="shared" si="14"/>
        <v>0</v>
      </c>
      <c r="G183" s="11">
        <f>IF(F183&lt;$D$9,J183,0)</f>
        <v>0</v>
      </c>
      <c r="H183" s="10">
        <f t="shared" si="15"/>
        <v>7.8580342233181E-10</v>
      </c>
      <c r="J183" s="8">
        <f>IF(C183+E183&gt;$D$9,$D$9-F183,C183-E183)</f>
        <v>0</v>
      </c>
    </row>
    <row r="184" spans="2:10" x14ac:dyDescent="0.25">
      <c r="B184">
        <v>171</v>
      </c>
      <c r="C184" s="10">
        <f t="shared" si="12"/>
        <v>7.8580342233181E-10</v>
      </c>
      <c r="D184" s="10">
        <f t="shared" si="13"/>
        <v>0</v>
      </c>
      <c r="E184" s="10">
        <f>ROUND((D$6-SUM(G$14:G183)-SUM(E$14:E183))/($D$8-B183),2)</f>
        <v>0</v>
      </c>
      <c r="F184" s="10">
        <f t="shared" si="14"/>
        <v>0</v>
      </c>
      <c r="G184" s="11">
        <f>IF(F184&lt;$D$9,J184,0)</f>
        <v>0</v>
      </c>
      <c r="H184" s="10">
        <f t="shared" si="15"/>
        <v>7.8580342233181E-10</v>
      </c>
      <c r="J184" s="8">
        <f>IF(C184+E184&gt;$D$9,$D$9-F184,C184-E184)</f>
        <v>0</v>
      </c>
    </row>
    <row r="185" spans="2:10" x14ac:dyDescent="0.25">
      <c r="B185">
        <v>172</v>
      </c>
      <c r="C185" s="10">
        <f t="shared" si="12"/>
        <v>7.8580342233181E-10</v>
      </c>
      <c r="D185" s="10">
        <f t="shared" si="13"/>
        <v>0</v>
      </c>
      <c r="E185" s="10">
        <f>ROUND((D$6-SUM(G$14:G184)-SUM(E$14:E184))/($D$8-B184),2)</f>
        <v>0</v>
      </c>
      <c r="F185" s="10">
        <f t="shared" si="14"/>
        <v>0</v>
      </c>
      <c r="G185" s="11">
        <f>IF(F185&lt;$D$9,J185,0)</f>
        <v>0</v>
      </c>
      <c r="H185" s="10">
        <f t="shared" si="15"/>
        <v>7.8580342233181E-10</v>
      </c>
      <c r="J185" s="8">
        <f>IF(C185+E185&gt;$D$9,$D$9-F185,C185-E185)</f>
        <v>0</v>
      </c>
    </row>
    <row r="186" spans="2:10" x14ac:dyDescent="0.25">
      <c r="B186">
        <v>173</v>
      </c>
      <c r="C186" s="10">
        <f t="shared" si="12"/>
        <v>7.8580342233181E-10</v>
      </c>
      <c r="D186" s="10">
        <f t="shared" si="13"/>
        <v>0</v>
      </c>
      <c r="E186" s="10">
        <f>ROUND((D$6-SUM(G$14:G185)-SUM(E$14:E185))/($D$8-B185),2)</f>
        <v>0</v>
      </c>
      <c r="F186" s="10">
        <f t="shared" si="14"/>
        <v>0</v>
      </c>
      <c r="G186" s="11">
        <f>IF(F186&lt;$D$9,J186,0)</f>
        <v>0</v>
      </c>
      <c r="H186" s="10">
        <f t="shared" si="15"/>
        <v>7.8580342233181E-10</v>
      </c>
      <c r="J186" s="8">
        <f>IF(C186+E186&gt;$D$9,$D$9-F186,C186-E186)</f>
        <v>0</v>
      </c>
    </row>
    <row r="187" spans="2:10" x14ac:dyDescent="0.25">
      <c r="B187">
        <v>174</v>
      </c>
      <c r="C187" s="10">
        <f t="shared" si="12"/>
        <v>7.8580342233181E-10</v>
      </c>
      <c r="D187" s="10">
        <f t="shared" si="13"/>
        <v>0</v>
      </c>
      <c r="E187" s="10">
        <f>ROUND((D$6-SUM(G$14:G186)-SUM(E$14:E186))/($D$8-B186),2)</f>
        <v>0</v>
      </c>
      <c r="F187" s="10">
        <f t="shared" si="14"/>
        <v>0</v>
      </c>
      <c r="G187" s="11">
        <f>IF(F187&lt;$D$9,J187,0)</f>
        <v>0</v>
      </c>
      <c r="H187" s="10">
        <f t="shared" si="15"/>
        <v>7.8580342233181E-10</v>
      </c>
      <c r="J187" s="8">
        <f>IF(C187+E187&gt;$D$9,$D$9-F187,C187-E187)</f>
        <v>0</v>
      </c>
    </row>
    <row r="188" spans="2:10" x14ac:dyDescent="0.25">
      <c r="B188">
        <v>175</v>
      </c>
      <c r="C188" s="10">
        <f t="shared" si="12"/>
        <v>7.8580342233181E-10</v>
      </c>
      <c r="D188" s="10">
        <f t="shared" si="13"/>
        <v>0</v>
      </c>
      <c r="E188" s="10">
        <f>ROUND((D$6-SUM(G$14:G187)-SUM(E$14:E187))/($D$8-B187),2)</f>
        <v>0</v>
      </c>
      <c r="F188" s="10">
        <f t="shared" si="14"/>
        <v>0</v>
      </c>
      <c r="G188" s="11">
        <f>IF(F188&lt;$D$9,J188,0)</f>
        <v>0</v>
      </c>
      <c r="H188" s="10">
        <f t="shared" si="15"/>
        <v>7.8580342233181E-10</v>
      </c>
      <c r="J188" s="8">
        <f>IF(C188+E188&gt;$D$9,$D$9-F188,C188-E188)</f>
        <v>0</v>
      </c>
    </row>
    <row r="189" spans="2:10" x14ac:dyDescent="0.25">
      <c r="B189">
        <v>176</v>
      </c>
      <c r="C189" s="10">
        <f t="shared" si="12"/>
        <v>7.8580342233181E-10</v>
      </c>
      <c r="D189" s="10">
        <f t="shared" si="13"/>
        <v>0</v>
      </c>
      <c r="E189" s="10">
        <f>ROUND((D$6-SUM(G$14:G188)-SUM(E$14:E188))/($D$8-B188),2)</f>
        <v>0</v>
      </c>
      <c r="F189" s="10">
        <f t="shared" si="14"/>
        <v>0</v>
      </c>
      <c r="G189" s="11">
        <f>IF(F189&lt;$D$9,J189,0)</f>
        <v>0</v>
      </c>
      <c r="H189" s="10">
        <f t="shared" si="15"/>
        <v>7.8580342233181E-10</v>
      </c>
      <c r="J189" s="8">
        <f>IF(C189+E189&gt;$D$9,$D$9-F189,C189-E189)</f>
        <v>0</v>
      </c>
    </row>
    <row r="190" spans="2:10" x14ac:dyDescent="0.25">
      <c r="B190">
        <v>177</v>
      </c>
      <c r="C190" s="10">
        <f t="shared" si="12"/>
        <v>7.8580342233181E-10</v>
      </c>
      <c r="D190" s="10">
        <f t="shared" si="13"/>
        <v>0</v>
      </c>
      <c r="E190" s="10">
        <f>ROUND((D$6-SUM(G$14:G189)-SUM(E$14:E189))/($D$8-B189),2)</f>
        <v>0</v>
      </c>
      <c r="F190" s="10">
        <f t="shared" si="14"/>
        <v>0</v>
      </c>
      <c r="G190" s="11">
        <f>IF(F190&lt;$D$9,J190,0)</f>
        <v>0</v>
      </c>
      <c r="H190" s="10">
        <f t="shared" si="15"/>
        <v>7.8580342233181E-10</v>
      </c>
      <c r="J190" s="8">
        <f>IF(C190+E190&gt;$D$9,$D$9-F190,C190-E190)</f>
        <v>0</v>
      </c>
    </row>
    <row r="191" spans="2:10" x14ac:dyDescent="0.25">
      <c r="B191">
        <v>178</v>
      </c>
      <c r="C191" s="10">
        <f t="shared" si="12"/>
        <v>7.8580342233181E-10</v>
      </c>
      <c r="D191" s="10">
        <f t="shared" si="13"/>
        <v>0</v>
      </c>
      <c r="E191" s="10">
        <f>ROUND((D$6-SUM(G$14:G190)-SUM(E$14:E190))/($D$8-B190),2)</f>
        <v>0</v>
      </c>
      <c r="F191" s="10">
        <f t="shared" si="14"/>
        <v>0</v>
      </c>
      <c r="G191" s="11">
        <f>IF(F191&lt;$D$9,J191,0)</f>
        <v>0</v>
      </c>
      <c r="H191" s="10">
        <f t="shared" si="15"/>
        <v>7.8580342233181E-10</v>
      </c>
      <c r="J191" s="8">
        <f>IF(C191+E191&gt;$D$9,$D$9-F191,C191-E191)</f>
        <v>0</v>
      </c>
    </row>
    <row r="192" spans="2:10" x14ac:dyDescent="0.25">
      <c r="B192">
        <v>179</v>
      </c>
      <c r="C192" s="10">
        <f t="shared" si="12"/>
        <v>7.8580342233181E-10</v>
      </c>
      <c r="D192" s="10">
        <f t="shared" si="13"/>
        <v>0</v>
      </c>
      <c r="E192" s="10">
        <f>ROUND((D$6-SUM(G$14:G191)-SUM(E$14:E191))/($D$8-B191),2)</f>
        <v>0</v>
      </c>
      <c r="F192" s="10">
        <f t="shared" si="14"/>
        <v>0</v>
      </c>
      <c r="G192" s="11">
        <f>IF(F192&lt;$D$9,J192,0)</f>
        <v>0</v>
      </c>
      <c r="H192" s="10">
        <f t="shared" si="15"/>
        <v>7.8580342233181E-10</v>
      </c>
      <c r="J192" s="8">
        <f>IF(C192+E192&gt;$D$9,$D$9-F192,C192-E192)</f>
        <v>0</v>
      </c>
    </row>
    <row r="193" spans="2:10" x14ac:dyDescent="0.25">
      <c r="B193">
        <v>180</v>
      </c>
      <c r="C193" s="10">
        <f t="shared" si="12"/>
        <v>7.8580342233181E-10</v>
      </c>
      <c r="D193" s="10">
        <f t="shared" si="13"/>
        <v>0</v>
      </c>
      <c r="E193" s="10">
        <f>ROUND((D$6-SUM(G$14:G192)-SUM(E$14:E192))/($D$8-B192),2)</f>
        <v>0</v>
      </c>
      <c r="F193" s="10">
        <f t="shared" si="14"/>
        <v>0</v>
      </c>
      <c r="G193" s="11">
        <f>IF(F193&lt;$D$9,J193,0)</f>
        <v>0</v>
      </c>
      <c r="H193" s="10">
        <f t="shared" si="15"/>
        <v>7.8580342233181E-10</v>
      </c>
      <c r="J193" s="8">
        <f>IF(C193+E193&gt;$D$9,$D$9-F193,C193-E193)</f>
        <v>0</v>
      </c>
    </row>
    <row r="194" spans="2:10" x14ac:dyDescent="0.25">
      <c r="B194">
        <v>181</v>
      </c>
      <c r="C194" s="10">
        <f t="shared" si="12"/>
        <v>7.8580342233181E-10</v>
      </c>
      <c r="D194" s="10">
        <f t="shared" si="13"/>
        <v>0</v>
      </c>
      <c r="E194" s="10">
        <f>ROUND((D$6-SUM(G$14:G193)-SUM(E$14:E193))/($D$8-B193),2)</f>
        <v>0</v>
      </c>
      <c r="F194" s="10">
        <f t="shared" si="14"/>
        <v>0</v>
      </c>
      <c r="G194" s="11">
        <f>IF(F194&lt;$D$9,J194,0)</f>
        <v>0</v>
      </c>
      <c r="H194" s="10">
        <f t="shared" si="15"/>
        <v>7.8580342233181E-10</v>
      </c>
      <c r="J194" s="8">
        <f>IF(C194+E194&gt;$D$9,$D$9-F194,C194-E194)</f>
        <v>0</v>
      </c>
    </row>
    <row r="195" spans="2:10" x14ac:dyDescent="0.25">
      <c r="B195">
        <v>182</v>
      </c>
      <c r="C195" s="10">
        <f t="shared" si="12"/>
        <v>7.8580342233181E-10</v>
      </c>
      <c r="D195" s="10">
        <f t="shared" si="13"/>
        <v>0</v>
      </c>
      <c r="E195" s="10">
        <f>ROUND((D$6-SUM(G$14:G194)-SUM(E$14:E194))/($D$8-B194),2)</f>
        <v>0</v>
      </c>
      <c r="F195" s="10">
        <f t="shared" si="14"/>
        <v>0</v>
      </c>
      <c r="G195" s="11">
        <f>IF(F195&lt;$D$9,J195,0)</f>
        <v>0</v>
      </c>
      <c r="H195" s="10">
        <f t="shared" si="15"/>
        <v>7.8580342233181E-10</v>
      </c>
      <c r="J195" s="8">
        <f>IF(C195+E195&gt;$D$9,$D$9-F195,C195-E195)</f>
        <v>0</v>
      </c>
    </row>
    <row r="196" spans="2:10" x14ac:dyDescent="0.25">
      <c r="B196">
        <v>183</v>
      </c>
      <c r="C196" s="10">
        <f t="shared" si="12"/>
        <v>7.8580342233181E-10</v>
      </c>
      <c r="D196" s="10">
        <f t="shared" si="13"/>
        <v>0</v>
      </c>
      <c r="E196" s="10">
        <f>ROUND((D$6-SUM(G$14:G195)-SUM(E$14:E195))/($D$8-B195),2)</f>
        <v>0</v>
      </c>
      <c r="F196" s="10">
        <f t="shared" si="14"/>
        <v>0</v>
      </c>
      <c r="G196" s="11">
        <f>IF(F196&lt;$D$9,J196,0)</f>
        <v>0</v>
      </c>
      <c r="H196" s="10">
        <f t="shared" si="15"/>
        <v>7.8580342233181E-10</v>
      </c>
      <c r="J196" s="8">
        <f>IF(C196+E196&gt;$D$9,$D$9-F196,C196-E196)</f>
        <v>0</v>
      </c>
    </row>
    <row r="197" spans="2:10" x14ac:dyDescent="0.25">
      <c r="B197">
        <v>184</v>
      </c>
      <c r="C197" s="10">
        <f t="shared" si="12"/>
        <v>7.8580342233181E-10</v>
      </c>
      <c r="D197" s="10">
        <f t="shared" si="13"/>
        <v>0</v>
      </c>
      <c r="E197" s="10">
        <f>ROUND((D$6-SUM(G$14:G196)-SUM(E$14:E196))/($D$8-B196),2)</f>
        <v>0</v>
      </c>
      <c r="F197" s="10">
        <f t="shared" si="14"/>
        <v>0</v>
      </c>
      <c r="G197" s="11">
        <f>IF(F197&lt;$D$9,J197,0)</f>
        <v>0</v>
      </c>
      <c r="H197" s="10">
        <f t="shared" si="15"/>
        <v>7.8580342233181E-10</v>
      </c>
      <c r="J197" s="8">
        <f>IF(C197+E197&gt;$D$9,$D$9-F197,C197-E197)</f>
        <v>0</v>
      </c>
    </row>
    <row r="198" spans="2:10" x14ac:dyDescent="0.25">
      <c r="B198">
        <v>185</v>
      </c>
      <c r="C198" s="10">
        <f t="shared" si="12"/>
        <v>7.8580342233181E-10</v>
      </c>
      <c r="D198" s="10">
        <f t="shared" si="13"/>
        <v>0</v>
      </c>
      <c r="E198" s="10">
        <f>ROUND((D$6-SUM(G$14:G197)-SUM(E$14:E197))/($D$8-B197),2)</f>
        <v>0</v>
      </c>
      <c r="F198" s="10">
        <f t="shared" si="14"/>
        <v>0</v>
      </c>
      <c r="G198" s="11">
        <f>IF(F198&lt;$D$9,J198,0)</f>
        <v>0</v>
      </c>
      <c r="H198" s="10">
        <f t="shared" si="15"/>
        <v>7.8580342233181E-10</v>
      </c>
      <c r="J198" s="8">
        <f>IF(C198+E198&gt;$D$9,$D$9-F198,C198-E198)</f>
        <v>0</v>
      </c>
    </row>
    <row r="199" spans="2:10" x14ac:dyDescent="0.25">
      <c r="B199">
        <v>186</v>
      </c>
      <c r="C199" s="10">
        <f t="shared" si="12"/>
        <v>7.8580342233181E-10</v>
      </c>
      <c r="D199" s="10">
        <f t="shared" si="13"/>
        <v>0</v>
      </c>
      <c r="E199" s="10">
        <f>ROUND((D$6-SUM(G$14:G198)-SUM(E$14:E198))/($D$8-B198),2)</f>
        <v>0</v>
      </c>
      <c r="F199" s="10">
        <f t="shared" si="14"/>
        <v>0</v>
      </c>
      <c r="G199" s="11">
        <f>IF(F199&lt;$D$9,J199,0)</f>
        <v>0</v>
      </c>
      <c r="H199" s="10">
        <f t="shared" si="15"/>
        <v>7.8580342233181E-10</v>
      </c>
      <c r="J199" s="8">
        <f>IF(C199+E199&gt;$D$9,$D$9-F199,C199-E199)</f>
        <v>0</v>
      </c>
    </row>
    <row r="200" spans="2:10" x14ac:dyDescent="0.25">
      <c r="B200">
        <v>187</v>
      </c>
      <c r="C200" s="10">
        <f t="shared" si="12"/>
        <v>7.8580342233181E-10</v>
      </c>
      <c r="D200" s="10">
        <f t="shared" si="13"/>
        <v>0</v>
      </c>
      <c r="E200" s="10">
        <f>ROUND((D$6-SUM(G$14:G199)-SUM(E$14:E199))/($D$8-B199),2)</f>
        <v>0</v>
      </c>
      <c r="F200" s="10">
        <f t="shared" si="14"/>
        <v>0</v>
      </c>
      <c r="G200" s="11">
        <f>IF(F200&lt;$D$9,J200,0)</f>
        <v>0</v>
      </c>
      <c r="H200" s="10">
        <f t="shared" si="15"/>
        <v>7.8580342233181E-10</v>
      </c>
      <c r="J200" s="8">
        <f>IF(C200+E200&gt;$D$9,$D$9-F200,C200-E200)</f>
        <v>0</v>
      </c>
    </row>
    <row r="201" spans="2:10" x14ac:dyDescent="0.25">
      <c r="B201">
        <v>188</v>
      </c>
      <c r="C201" s="10">
        <f t="shared" si="12"/>
        <v>7.8580342233181E-10</v>
      </c>
      <c r="D201" s="10">
        <f t="shared" si="13"/>
        <v>0</v>
      </c>
      <c r="E201" s="10">
        <f>ROUND((D$6-SUM(G$14:G200)-SUM(E$14:E200))/($D$8-B200),2)</f>
        <v>0</v>
      </c>
      <c r="F201" s="10">
        <f t="shared" si="14"/>
        <v>0</v>
      </c>
      <c r="G201" s="11">
        <f>IF(F201&lt;$D$9,J201,0)</f>
        <v>0</v>
      </c>
      <c r="H201" s="10">
        <f t="shared" si="15"/>
        <v>7.8580342233181E-10</v>
      </c>
      <c r="J201" s="8">
        <f>IF(C201+E201&gt;$D$9,$D$9-F201,C201-E201)</f>
        <v>0</v>
      </c>
    </row>
    <row r="202" spans="2:10" x14ac:dyDescent="0.25">
      <c r="B202">
        <v>189</v>
      </c>
      <c r="C202" s="10">
        <f t="shared" si="12"/>
        <v>7.8580342233181E-10</v>
      </c>
      <c r="D202" s="10">
        <f t="shared" si="13"/>
        <v>0</v>
      </c>
      <c r="E202" s="10">
        <f>ROUND((D$6-SUM(G$14:G201)-SUM(E$14:E201))/($D$8-B201),2)</f>
        <v>0</v>
      </c>
      <c r="F202" s="10">
        <f t="shared" si="14"/>
        <v>0</v>
      </c>
      <c r="G202" s="11">
        <f>IF(F202&lt;$D$9,J202,0)</f>
        <v>0</v>
      </c>
      <c r="H202" s="10">
        <f t="shared" si="15"/>
        <v>7.8580342233181E-10</v>
      </c>
      <c r="J202" s="8">
        <f>IF(C202+E202&gt;$D$9,$D$9-F202,C202-E202)</f>
        <v>0</v>
      </c>
    </row>
    <row r="203" spans="2:10" x14ac:dyDescent="0.25">
      <c r="B203">
        <v>190</v>
      </c>
      <c r="C203" s="10">
        <f t="shared" si="12"/>
        <v>7.8580342233181E-10</v>
      </c>
      <c r="D203" s="10">
        <f t="shared" si="13"/>
        <v>0</v>
      </c>
      <c r="E203" s="10">
        <f>ROUND((D$6-SUM(G$14:G202)-SUM(E$14:E202))/($D$8-B202),2)</f>
        <v>0</v>
      </c>
      <c r="F203" s="10">
        <f t="shared" si="14"/>
        <v>0</v>
      </c>
      <c r="G203" s="11">
        <f>IF(F203&lt;$D$9,J203,0)</f>
        <v>0</v>
      </c>
      <c r="H203" s="10">
        <f t="shared" si="15"/>
        <v>7.8580342233181E-10</v>
      </c>
      <c r="J203" s="8">
        <f>IF(C203+E203&gt;$D$9,$D$9-F203,C203-E203)</f>
        <v>0</v>
      </c>
    </row>
    <row r="204" spans="2:10" x14ac:dyDescent="0.25">
      <c r="B204">
        <v>191</v>
      </c>
      <c r="C204" s="10">
        <f t="shared" si="12"/>
        <v>7.8580342233181E-10</v>
      </c>
      <c r="D204" s="10">
        <f t="shared" si="13"/>
        <v>0</v>
      </c>
      <c r="E204" s="10">
        <f>ROUND((D$6-SUM(G$14:G203)-SUM(E$14:E203))/($D$8-B203),2)</f>
        <v>0</v>
      </c>
      <c r="F204" s="10">
        <f t="shared" si="14"/>
        <v>0</v>
      </c>
      <c r="G204" s="11">
        <f>IF(F204&lt;$D$9,J204,0)</f>
        <v>0</v>
      </c>
      <c r="H204" s="10">
        <f t="shared" si="15"/>
        <v>7.8580342233181E-10</v>
      </c>
      <c r="J204" s="8">
        <f>IF(C204+E204&gt;$D$9,$D$9-F204,C204-E204)</f>
        <v>0</v>
      </c>
    </row>
    <row r="205" spans="2:10" x14ac:dyDescent="0.25">
      <c r="B205">
        <v>192</v>
      </c>
      <c r="C205" s="10">
        <f t="shared" si="12"/>
        <v>7.8580342233181E-10</v>
      </c>
      <c r="D205" s="10">
        <f t="shared" si="13"/>
        <v>0</v>
      </c>
      <c r="E205" s="10">
        <f>ROUND((D$6-SUM(G$14:G204)-SUM(E$14:E204))/($D$8-B204),2)</f>
        <v>0</v>
      </c>
      <c r="F205" s="10">
        <f t="shared" si="14"/>
        <v>0</v>
      </c>
      <c r="G205" s="11">
        <f>IF(F205&lt;$D$9,J205,0)</f>
        <v>0</v>
      </c>
      <c r="H205" s="10">
        <f t="shared" si="15"/>
        <v>7.8580342233181E-10</v>
      </c>
      <c r="J205" s="8">
        <f>IF(C205+E205&gt;$D$9,$D$9-F205,C205-E205)</f>
        <v>0</v>
      </c>
    </row>
    <row r="206" spans="2:10" x14ac:dyDescent="0.25">
      <c r="B206">
        <v>193</v>
      </c>
      <c r="C206" s="10">
        <f t="shared" si="12"/>
        <v>7.8580342233181E-10</v>
      </c>
      <c r="D206" s="10">
        <f t="shared" si="13"/>
        <v>0</v>
      </c>
      <c r="E206" s="10">
        <f>ROUND((D$6-SUM(G$14:G205)-SUM(E$14:E205))/($D$8-B205),2)</f>
        <v>0</v>
      </c>
      <c r="F206" s="10">
        <f t="shared" si="14"/>
        <v>0</v>
      </c>
      <c r="G206" s="11">
        <f>IF(F206&lt;$D$9,J206,0)</f>
        <v>0</v>
      </c>
      <c r="H206" s="10">
        <f t="shared" si="15"/>
        <v>7.8580342233181E-10</v>
      </c>
      <c r="J206" s="8">
        <f>IF(C206+E206&gt;$D$9,$D$9-F206,C206-E206)</f>
        <v>0</v>
      </c>
    </row>
    <row r="207" spans="2:10" x14ac:dyDescent="0.25">
      <c r="B207">
        <v>194</v>
      </c>
      <c r="C207" s="10">
        <f t="shared" si="12"/>
        <v>7.8580342233181E-10</v>
      </c>
      <c r="D207" s="10">
        <f t="shared" si="13"/>
        <v>0</v>
      </c>
      <c r="E207" s="10">
        <f>ROUND((D$6-SUM(G$14:G206)-SUM(E$14:E206))/($D$8-B206),2)</f>
        <v>0</v>
      </c>
      <c r="F207" s="10">
        <f t="shared" si="14"/>
        <v>0</v>
      </c>
      <c r="G207" s="11">
        <f>IF(F207&lt;$D$9,J207,0)</f>
        <v>0</v>
      </c>
      <c r="H207" s="10">
        <f t="shared" si="15"/>
        <v>7.8580342233181E-10</v>
      </c>
      <c r="J207" s="8">
        <f>IF(C207+E207&gt;$D$9,$D$9-F207,C207-E207)</f>
        <v>0</v>
      </c>
    </row>
    <row r="208" spans="2:10" x14ac:dyDescent="0.25">
      <c r="B208">
        <v>195</v>
      </c>
      <c r="C208" s="10">
        <f t="shared" si="12"/>
        <v>7.8580342233181E-10</v>
      </c>
      <c r="D208" s="10">
        <f t="shared" si="13"/>
        <v>0</v>
      </c>
      <c r="E208" s="10">
        <f>ROUND((D$6-SUM(G$14:G207)-SUM(E$14:E207))/($D$8-B207),2)</f>
        <v>0</v>
      </c>
      <c r="F208" s="10">
        <f t="shared" si="14"/>
        <v>0</v>
      </c>
      <c r="G208" s="11">
        <f>IF(F208&lt;$D$9,J208,0)</f>
        <v>0</v>
      </c>
      <c r="H208" s="10">
        <f t="shared" si="15"/>
        <v>7.8580342233181E-10</v>
      </c>
      <c r="J208" s="8">
        <f>IF(C208+E208&gt;$D$9,$D$9-F208,C208-E208)</f>
        <v>0</v>
      </c>
    </row>
    <row r="209" spans="2:10" x14ac:dyDescent="0.25">
      <c r="B209">
        <v>196</v>
      </c>
      <c r="C209" s="10">
        <f t="shared" ref="C209:C252" si="16">H208</f>
        <v>7.8580342233181E-10</v>
      </c>
      <c r="D209" s="10">
        <f t="shared" ref="D209:D272" si="17">ROUND(C209*D$7/100/12,2)</f>
        <v>0</v>
      </c>
      <c r="E209" s="10">
        <f>ROUND((D$6-SUM(G$14:G208)-SUM(E$14:E208))/($D$8-B208),2)</f>
        <v>0</v>
      </c>
      <c r="F209" s="10">
        <f t="shared" ref="F209:F252" si="18">D209+E209</f>
        <v>0</v>
      </c>
      <c r="G209" s="11">
        <f>IF(F209&lt;$D$9,J209,0)</f>
        <v>0</v>
      </c>
      <c r="H209" s="10">
        <f t="shared" ref="H209:H252" si="19">C209-E209-G209</f>
        <v>7.8580342233181E-10</v>
      </c>
      <c r="J209" s="8">
        <f>IF(C209+E209&gt;$D$9,$D$9-F209,C209-E209)</f>
        <v>0</v>
      </c>
    </row>
    <row r="210" spans="2:10" x14ac:dyDescent="0.25">
      <c r="B210">
        <v>197</v>
      </c>
      <c r="C210" s="10">
        <f t="shared" si="16"/>
        <v>7.8580342233181E-10</v>
      </c>
      <c r="D210" s="10">
        <f t="shared" si="17"/>
        <v>0</v>
      </c>
      <c r="E210" s="10">
        <f>ROUND((D$6-SUM(G$14:G209)-SUM(E$14:E209))/($D$8-B209),2)</f>
        <v>0</v>
      </c>
      <c r="F210" s="10">
        <f t="shared" si="18"/>
        <v>0</v>
      </c>
      <c r="G210" s="11">
        <f>IF(F210&lt;$D$9,J210,0)</f>
        <v>0</v>
      </c>
      <c r="H210" s="10">
        <f t="shared" si="19"/>
        <v>7.8580342233181E-10</v>
      </c>
      <c r="J210" s="8">
        <f>IF(C210+E210&gt;$D$9,$D$9-F210,C210-E210)</f>
        <v>0</v>
      </c>
    </row>
    <row r="211" spans="2:10" x14ac:dyDescent="0.25">
      <c r="B211">
        <v>198</v>
      </c>
      <c r="C211" s="10">
        <f t="shared" si="16"/>
        <v>7.8580342233181E-10</v>
      </c>
      <c r="D211" s="10">
        <f t="shared" si="17"/>
        <v>0</v>
      </c>
      <c r="E211" s="10">
        <f>ROUND((D$6-SUM(G$14:G210)-SUM(E$14:E210))/($D$8-B210),2)</f>
        <v>0</v>
      </c>
      <c r="F211" s="10">
        <f t="shared" si="18"/>
        <v>0</v>
      </c>
      <c r="G211" s="11">
        <f>IF(F211&lt;$D$9,J211,0)</f>
        <v>0</v>
      </c>
      <c r="H211" s="10">
        <f t="shared" si="19"/>
        <v>7.8580342233181E-10</v>
      </c>
      <c r="J211" s="8">
        <f>IF(C211+E211&gt;$D$9,$D$9-F211,C211-E211)</f>
        <v>0</v>
      </c>
    </row>
    <row r="212" spans="2:10" x14ac:dyDescent="0.25">
      <c r="B212">
        <v>199</v>
      </c>
      <c r="C212" s="10">
        <f t="shared" si="16"/>
        <v>7.8580342233181E-10</v>
      </c>
      <c r="D212" s="10">
        <f t="shared" si="17"/>
        <v>0</v>
      </c>
      <c r="E212" s="10">
        <f>ROUND((D$6-SUM(G$14:G211)-SUM(E$14:E211))/($D$8-B211),2)</f>
        <v>0</v>
      </c>
      <c r="F212" s="10">
        <f t="shared" si="18"/>
        <v>0</v>
      </c>
      <c r="G212" s="11">
        <f>IF(F212&lt;$D$9,J212,0)</f>
        <v>0</v>
      </c>
      <c r="H212" s="10">
        <f t="shared" si="19"/>
        <v>7.8580342233181E-10</v>
      </c>
      <c r="J212" s="8">
        <f>IF(C212+E212&gt;$D$9,$D$9-F212,C212-E212)</f>
        <v>0</v>
      </c>
    </row>
    <row r="213" spans="2:10" x14ac:dyDescent="0.25">
      <c r="B213">
        <v>200</v>
      </c>
      <c r="C213" s="10">
        <f t="shared" si="16"/>
        <v>7.8580342233181E-10</v>
      </c>
      <c r="D213" s="10">
        <f t="shared" si="17"/>
        <v>0</v>
      </c>
      <c r="E213" s="10">
        <f>ROUND((D$6-SUM(G$14:G212)-SUM(E$14:E212))/($D$8-B212),2)</f>
        <v>0</v>
      </c>
      <c r="F213" s="10">
        <f t="shared" si="18"/>
        <v>0</v>
      </c>
      <c r="G213" s="11">
        <f>IF(F213&lt;$D$9,J213,0)</f>
        <v>0</v>
      </c>
      <c r="H213" s="10">
        <f t="shared" si="19"/>
        <v>7.8580342233181E-10</v>
      </c>
      <c r="J213" s="8">
        <f>IF(C213+E213&gt;$D$9,$D$9-F213,C213-E213)</f>
        <v>0</v>
      </c>
    </row>
    <row r="214" spans="2:10" x14ac:dyDescent="0.25">
      <c r="B214">
        <v>201</v>
      </c>
      <c r="C214" s="10">
        <f t="shared" si="16"/>
        <v>7.8580342233181E-10</v>
      </c>
      <c r="D214" s="10">
        <f t="shared" si="17"/>
        <v>0</v>
      </c>
      <c r="E214" s="10">
        <f>ROUND((D$6-SUM(G$14:G213)-SUM(E$14:E213))/($D$8-B213),2)</f>
        <v>0</v>
      </c>
      <c r="F214" s="10">
        <f t="shared" si="18"/>
        <v>0</v>
      </c>
      <c r="G214" s="11">
        <f>IF(F214&lt;$D$9,J214,0)</f>
        <v>0</v>
      </c>
      <c r="H214" s="10">
        <f t="shared" si="19"/>
        <v>7.8580342233181E-10</v>
      </c>
      <c r="J214" s="8">
        <f>IF(C214+E214&gt;$D$9,$D$9-F214,C214-E214)</f>
        <v>0</v>
      </c>
    </row>
    <row r="215" spans="2:10" x14ac:dyDescent="0.25">
      <c r="B215">
        <v>202</v>
      </c>
      <c r="C215" s="10">
        <f t="shared" si="16"/>
        <v>7.8580342233181E-10</v>
      </c>
      <c r="D215" s="10">
        <f t="shared" si="17"/>
        <v>0</v>
      </c>
      <c r="E215" s="10">
        <f>ROUND((D$6-SUM(G$14:G214)-SUM(E$14:E214))/($D$8-B214),2)</f>
        <v>0</v>
      </c>
      <c r="F215" s="10">
        <f t="shared" si="18"/>
        <v>0</v>
      </c>
      <c r="G215" s="11">
        <f>IF(F215&lt;$D$9,J215,0)</f>
        <v>0</v>
      </c>
      <c r="H215" s="10">
        <f t="shared" si="19"/>
        <v>7.8580342233181E-10</v>
      </c>
      <c r="J215" s="8">
        <f>IF(C215+E215&gt;$D$9,$D$9-F215,C215-E215)</f>
        <v>0</v>
      </c>
    </row>
    <row r="216" spans="2:10" x14ac:dyDescent="0.25">
      <c r="B216">
        <v>203</v>
      </c>
      <c r="C216" s="10">
        <f t="shared" si="16"/>
        <v>7.8580342233181E-10</v>
      </c>
      <c r="D216" s="10">
        <f t="shared" si="17"/>
        <v>0</v>
      </c>
      <c r="E216" s="10">
        <f>ROUND((D$6-SUM(G$14:G215)-SUM(E$14:E215))/($D$8-B215),2)</f>
        <v>0</v>
      </c>
      <c r="F216" s="10">
        <f t="shared" si="18"/>
        <v>0</v>
      </c>
      <c r="G216" s="11">
        <f>IF(F216&lt;$D$9,J216,0)</f>
        <v>0</v>
      </c>
      <c r="H216" s="10">
        <f t="shared" si="19"/>
        <v>7.8580342233181E-10</v>
      </c>
      <c r="J216" s="8">
        <f>IF(C216+E216&gt;$D$9,$D$9-F216,C216-E216)</f>
        <v>0</v>
      </c>
    </row>
    <row r="217" spans="2:10" x14ac:dyDescent="0.25">
      <c r="B217">
        <v>204</v>
      </c>
      <c r="C217" s="10">
        <f t="shared" si="16"/>
        <v>7.8580342233181E-10</v>
      </c>
      <c r="D217" s="10">
        <f t="shared" si="17"/>
        <v>0</v>
      </c>
      <c r="E217" s="10">
        <f>ROUND((D$6-SUM(G$14:G216)-SUM(E$14:E216))/($D$8-B216),2)</f>
        <v>0</v>
      </c>
      <c r="F217" s="10">
        <f t="shared" si="18"/>
        <v>0</v>
      </c>
      <c r="G217" s="11">
        <f>IF(F217&lt;$D$9,J217,0)</f>
        <v>0</v>
      </c>
      <c r="H217" s="10">
        <f t="shared" si="19"/>
        <v>7.8580342233181E-10</v>
      </c>
      <c r="J217" s="8">
        <f>IF(C217+E217&gt;$D$9,$D$9-F217,C217-E217)</f>
        <v>0</v>
      </c>
    </row>
    <row r="218" spans="2:10" x14ac:dyDescent="0.25">
      <c r="B218">
        <v>205</v>
      </c>
      <c r="C218" s="10">
        <f t="shared" si="16"/>
        <v>7.8580342233181E-10</v>
      </c>
      <c r="D218" s="10">
        <f t="shared" si="17"/>
        <v>0</v>
      </c>
      <c r="E218" s="10">
        <f>ROUND((D$6-SUM(G$14:G217)-SUM(E$14:E217))/($D$8-B217),2)</f>
        <v>0</v>
      </c>
      <c r="F218" s="10">
        <f t="shared" si="18"/>
        <v>0</v>
      </c>
      <c r="G218" s="11">
        <f>IF(F218&lt;$D$9,J218,0)</f>
        <v>0</v>
      </c>
      <c r="H218" s="10">
        <f t="shared" si="19"/>
        <v>7.8580342233181E-10</v>
      </c>
      <c r="J218" s="8">
        <f>IF(C218+E218&gt;$D$9,$D$9-F218,C218-E218)</f>
        <v>0</v>
      </c>
    </row>
    <row r="219" spans="2:10" x14ac:dyDescent="0.25">
      <c r="B219">
        <v>206</v>
      </c>
      <c r="C219" s="10">
        <f t="shared" si="16"/>
        <v>7.8580342233181E-10</v>
      </c>
      <c r="D219" s="10">
        <f t="shared" si="17"/>
        <v>0</v>
      </c>
      <c r="E219" s="10">
        <f>ROUND((D$6-SUM(G$14:G218)-SUM(E$14:E218))/($D$8-B218),2)</f>
        <v>0</v>
      </c>
      <c r="F219" s="10">
        <f t="shared" si="18"/>
        <v>0</v>
      </c>
      <c r="G219" s="11">
        <f>IF(F219&lt;$D$9,J219,0)</f>
        <v>0</v>
      </c>
      <c r="H219" s="10">
        <f t="shared" si="19"/>
        <v>7.8580342233181E-10</v>
      </c>
      <c r="J219" s="8">
        <f>IF(C219+E219&gt;$D$9,$D$9-F219,C219-E219)</f>
        <v>0</v>
      </c>
    </row>
    <row r="220" spans="2:10" x14ac:dyDescent="0.25">
      <c r="B220">
        <v>207</v>
      </c>
      <c r="C220" s="10">
        <f t="shared" si="16"/>
        <v>7.8580342233181E-10</v>
      </c>
      <c r="D220" s="10">
        <f t="shared" si="17"/>
        <v>0</v>
      </c>
      <c r="E220" s="10">
        <f>ROUND((D$6-SUM(G$14:G219)-SUM(E$14:E219))/($D$8-B219),2)</f>
        <v>0</v>
      </c>
      <c r="F220" s="10">
        <f t="shared" si="18"/>
        <v>0</v>
      </c>
      <c r="G220" s="11">
        <f>IF(F220&lt;$D$9,J220,0)</f>
        <v>0</v>
      </c>
      <c r="H220" s="10">
        <f t="shared" si="19"/>
        <v>7.8580342233181E-10</v>
      </c>
      <c r="J220" s="8">
        <f>IF(C220+E220&gt;$D$9,$D$9-F220,C220-E220)</f>
        <v>0</v>
      </c>
    </row>
    <row r="221" spans="2:10" x14ac:dyDescent="0.25">
      <c r="B221">
        <v>208</v>
      </c>
      <c r="C221" s="10">
        <f t="shared" si="16"/>
        <v>7.8580342233181E-10</v>
      </c>
      <c r="D221" s="10">
        <f t="shared" si="17"/>
        <v>0</v>
      </c>
      <c r="E221" s="10">
        <f>ROUND((D$6-SUM(G$14:G220)-SUM(E$14:E220))/($D$8-B220),2)</f>
        <v>0</v>
      </c>
      <c r="F221" s="10">
        <f t="shared" si="18"/>
        <v>0</v>
      </c>
      <c r="G221" s="11">
        <f>IF(F221&lt;$D$9,J221,0)</f>
        <v>0</v>
      </c>
      <c r="H221" s="10">
        <f t="shared" si="19"/>
        <v>7.8580342233181E-10</v>
      </c>
      <c r="J221" s="8">
        <f>IF(C221+E221&gt;$D$9,$D$9-F221,C221-E221)</f>
        <v>0</v>
      </c>
    </row>
    <row r="222" spans="2:10" x14ac:dyDescent="0.25">
      <c r="B222">
        <v>209</v>
      </c>
      <c r="C222" s="10">
        <f t="shared" si="16"/>
        <v>7.8580342233181E-10</v>
      </c>
      <c r="D222" s="10">
        <f t="shared" si="17"/>
        <v>0</v>
      </c>
      <c r="E222" s="10">
        <f>ROUND((D$6-SUM(G$14:G221)-SUM(E$14:E221))/($D$8-B221),2)</f>
        <v>0</v>
      </c>
      <c r="F222" s="10">
        <f t="shared" si="18"/>
        <v>0</v>
      </c>
      <c r="G222" s="11">
        <f>IF(F222&lt;$D$9,J222,0)</f>
        <v>0</v>
      </c>
      <c r="H222" s="10">
        <f t="shared" si="19"/>
        <v>7.8580342233181E-10</v>
      </c>
      <c r="J222" s="8">
        <f>IF(C222+E222&gt;$D$9,$D$9-F222,C222-E222)</f>
        <v>0</v>
      </c>
    </row>
    <row r="223" spans="2:10" x14ac:dyDescent="0.25">
      <c r="B223">
        <v>210</v>
      </c>
      <c r="C223" s="10">
        <f t="shared" si="16"/>
        <v>7.8580342233181E-10</v>
      </c>
      <c r="D223" s="10">
        <f t="shared" si="17"/>
        <v>0</v>
      </c>
      <c r="E223" s="10">
        <f>ROUND((D$6-SUM(G$14:G222)-SUM(E$14:E222))/($D$8-B222),2)</f>
        <v>0</v>
      </c>
      <c r="F223" s="10">
        <f t="shared" si="18"/>
        <v>0</v>
      </c>
      <c r="G223" s="11">
        <f>IF(F223&lt;$D$9,J223,0)</f>
        <v>0</v>
      </c>
      <c r="H223" s="10">
        <f t="shared" si="19"/>
        <v>7.8580342233181E-10</v>
      </c>
      <c r="J223" s="8">
        <f>IF(C223+E223&gt;$D$9,$D$9-F223,C223-E223)</f>
        <v>0</v>
      </c>
    </row>
    <row r="224" spans="2:10" x14ac:dyDescent="0.25">
      <c r="B224">
        <v>211</v>
      </c>
      <c r="C224" s="10">
        <f t="shared" si="16"/>
        <v>7.8580342233181E-10</v>
      </c>
      <c r="D224" s="10">
        <f t="shared" si="17"/>
        <v>0</v>
      </c>
      <c r="E224" s="10">
        <f>ROUND((D$6-SUM(G$14:G223)-SUM(E$14:E223))/($D$8-B223),2)</f>
        <v>0</v>
      </c>
      <c r="F224" s="10">
        <f t="shared" si="18"/>
        <v>0</v>
      </c>
      <c r="G224" s="11">
        <f>IF(F224&lt;$D$9,J224,0)</f>
        <v>0</v>
      </c>
      <c r="H224" s="10">
        <f t="shared" si="19"/>
        <v>7.8580342233181E-10</v>
      </c>
      <c r="J224" s="8">
        <f>IF(C224+E224&gt;$D$9,$D$9-F224,C224-E224)</f>
        <v>0</v>
      </c>
    </row>
    <row r="225" spans="2:10" x14ac:dyDescent="0.25">
      <c r="B225">
        <v>212</v>
      </c>
      <c r="C225" s="10">
        <f t="shared" si="16"/>
        <v>7.8580342233181E-10</v>
      </c>
      <c r="D225" s="10">
        <f t="shared" si="17"/>
        <v>0</v>
      </c>
      <c r="E225" s="10">
        <f>ROUND((D$6-SUM(G$14:G224)-SUM(E$14:E224))/($D$8-B224),2)</f>
        <v>0</v>
      </c>
      <c r="F225" s="10">
        <f t="shared" si="18"/>
        <v>0</v>
      </c>
      <c r="G225" s="11">
        <f>IF(F225&lt;$D$9,J225,0)</f>
        <v>0</v>
      </c>
      <c r="H225" s="10">
        <f t="shared" si="19"/>
        <v>7.8580342233181E-10</v>
      </c>
      <c r="J225" s="8">
        <f>IF(C225+E225&gt;$D$9,$D$9-F225,C225-E225)</f>
        <v>0</v>
      </c>
    </row>
    <row r="226" spans="2:10" x14ac:dyDescent="0.25">
      <c r="B226">
        <v>213</v>
      </c>
      <c r="C226" s="10">
        <f t="shared" si="16"/>
        <v>7.8580342233181E-10</v>
      </c>
      <c r="D226" s="10">
        <f t="shared" si="17"/>
        <v>0</v>
      </c>
      <c r="E226" s="10">
        <f>ROUND((D$6-SUM(G$14:G225)-SUM(E$14:E225))/($D$8-B225),2)</f>
        <v>0</v>
      </c>
      <c r="F226" s="10">
        <f t="shared" si="18"/>
        <v>0</v>
      </c>
      <c r="G226" s="11">
        <f>IF(F226&lt;$D$9,J226,0)</f>
        <v>0</v>
      </c>
      <c r="H226" s="10">
        <f t="shared" si="19"/>
        <v>7.8580342233181E-10</v>
      </c>
      <c r="J226" s="8">
        <f>IF(C226+E226&gt;$D$9,$D$9-F226,C226-E226)</f>
        <v>0</v>
      </c>
    </row>
    <row r="227" spans="2:10" x14ac:dyDescent="0.25">
      <c r="B227">
        <v>214</v>
      </c>
      <c r="C227" s="10">
        <f t="shared" si="16"/>
        <v>7.8580342233181E-10</v>
      </c>
      <c r="D227" s="10">
        <f t="shared" si="17"/>
        <v>0</v>
      </c>
      <c r="E227" s="10">
        <f>ROUND((D$6-SUM(G$14:G226)-SUM(E$14:E226))/($D$8-B226),2)</f>
        <v>0</v>
      </c>
      <c r="F227" s="10">
        <f t="shared" si="18"/>
        <v>0</v>
      </c>
      <c r="G227" s="11">
        <f>IF(F227&lt;$D$9,J227,0)</f>
        <v>0</v>
      </c>
      <c r="H227" s="10">
        <f t="shared" si="19"/>
        <v>7.8580342233181E-10</v>
      </c>
      <c r="J227" s="8">
        <f>IF(C227+E227&gt;$D$9,$D$9-F227,C227-E227)</f>
        <v>0</v>
      </c>
    </row>
    <row r="228" spans="2:10" x14ac:dyDescent="0.25">
      <c r="B228">
        <v>215</v>
      </c>
      <c r="C228" s="10">
        <f t="shared" si="16"/>
        <v>7.8580342233181E-10</v>
      </c>
      <c r="D228" s="10">
        <f t="shared" si="17"/>
        <v>0</v>
      </c>
      <c r="E228" s="10">
        <f>ROUND((D$6-SUM(G$14:G227)-SUM(E$14:E227))/($D$8-B227),2)</f>
        <v>0</v>
      </c>
      <c r="F228" s="10">
        <f t="shared" si="18"/>
        <v>0</v>
      </c>
      <c r="G228" s="11">
        <f>IF(F228&lt;$D$9,J228,0)</f>
        <v>0</v>
      </c>
      <c r="H228" s="10">
        <f t="shared" si="19"/>
        <v>7.8580342233181E-10</v>
      </c>
      <c r="J228" s="8">
        <f>IF(C228+E228&gt;$D$9,$D$9-F228,C228-E228)</f>
        <v>0</v>
      </c>
    </row>
    <row r="229" spans="2:10" x14ac:dyDescent="0.25">
      <c r="B229">
        <v>216</v>
      </c>
      <c r="C229" s="10">
        <f t="shared" si="16"/>
        <v>7.8580342233181E-10</v>
      </c>
      <c r="D229" s="10">
        <f t="shared" si="17"/>
        <v>0</v>
      </c>
      <c r="E229" s="10">
        <f>ROUND((D$6-SUM(G$14:G228)-SUM(E$14:E228))/($D$8-B228),2)</f>
        <v>0</v>
      </c>
      <c r="F229" s="10">
        <f t="shared" si="18"/>
        <v>0</v>
      </c>
      <c r="G229" s="11">
        <f>IF(F229&lt;$D$9,J229,0)</f>
        <v>0</v>
      </c>
      <c r="H229" s="10">
        <f t="shared" si="19"/>
        <v>7.8580342233181E-10</v>
      </c>
      <c r="J229" s="8">
        <f>IF(C229+E229&gt;$D$9,$D$9-F229,C229-E229)</f>
        <v>0</v>
      </c>
    </row>
    <row r="230" spans="2:10" x14ac:dyDescent="0.25">
      <c r="B230">
        <v>217</v>
      </c>
      <c r="C230" s="10">
        <f t="shared" si="16"/>
        <v>7.8580342233181E-10</v>
      </c>
      <c r="D230" s="10">
        <f t="shared" si="17"/>
        <v>0</v>
      </c>
      <c r="E230" s="10">
        <f>ROUND((D$6-SUM(G$14:G229)-SUM(E$14:E229))/($D$8-B229),2)</f>
        <v>0</v>
      </c>
      <c r="F230" s="10">
        <f t="shared" si="18"/>
        <v>0</v>
      </c>
      <c r="G230" s="11">
        <f>IF(F230&lt;$D$9,J230,0)</f>
        <v>0</v>
      </c>
      <c r="H230" s="10">
        <f t="shared" si="19"/>
        <v>7.8580342233181E-10</v>
      </c>
      <c r="J230" s="8">
        <f>IF(C230+E230&gt;$D$9,$D$9-F230,C230-E230)</f>
        <v>0</v>
      </c>
    </row>
    <row r="231" spans="2:10" x14ac:dyDescent="0.25">
      <c r="B231">
        <v>218</v>
      </c>
      <c r="C231" s="10">
        <f t="shared" si="16"/>
        <v>7.8580342233181E-10</v>
      </c>
      <c r="D231" s="10">
        <f t="shared" si="17"/>
        <v>0</v>
      </c>
      <c r="E231" s="10">
        <f>ROUND((D$6-SUM(G$14:G230)-SUM(E$14:E230))/($D$8-B230),2)</f>
        <v>0</v>
      </c>
      <c r="F231" s="10">
        <f t="shared" si="18"/>
        <v>0</v>
      </c>
      <c r="G231" s="11">
        <f>IF(F231&lt;$D$9,J231,0)</f>
        <v>0</v>
      </c>
      <c r="H231" s="10">
        <f t="shared" si="19"/>
        <v>7.8580342233181E-10</v>
      </c>
      <c r="J231" s="8">
        <f>IF(C231+E231&gt;$D$9,$D$9-F231,C231-E231)</f>
        <v>0</v>
      </c>
    </row>
    <row r="232" spans="2:10" x14ac:dyDescent="0.25">
      <c r="B232">
        <v>219</v>
      </c>
      <c r="C232" s="10">
        <f t="shared" si="16"/>
        <v>7.8580342233181E-10</v>
      </c>
      <c r="D232" s="10">
        <f t="shared" si="17"/>
        <v>0</v>
      </c>
      <c r="E232" s="10">
        <f>ROUND((D$6-SUM(G$14:G231)-SUM(E$14:E231))/($D$8-B231),2)</f>
        <v>0</v>
      </c>
      <c r="F232" s="10">
        <f t="shared" si="18"/>
        <v>0</v>
      </c>
      <c r="G232" s="11">
        <f>IF(F232&lt;$D$9,J232,0)</f>
        <v>0</v>
      </c>
      <c r="H232" s="10">
        <f t="shared" si="19"/>
        <v>7.8580342233181E-10</v>
      </c>
      <c r="J232" s="8">
        <f>IF(C232+E232&gt;$D$9,$D$9-F232,C232-E232)</f>
        <v>0</v>
      </c>
    </row>
    <row r="233" spans="2:10" x14ac:dyDescent="0.25">
      <c r="B233">
        <v>220</v>
      </c>
      <c r="C233" s="10">
        <f t="shared" si="16"/>
        <v>7.8580342233181E-10</v>
      </c>
      <c r="D233" s="10">
        <f t="shared" si="17"/>
        <v>0</v>
      </c>
      <c r="E233" s="10">
        <f>ROUND((D$6-SUM(G$14:G232)-SUM(E$14:E232))/($D$8-B232),2)</f>
        <v>0</v>
      </c>
      <c r="F233" s="10">
        <f t="shared" si="18"/>
        <v>0</v>
      </c>
      <c r="G233" s="11">
        <f>IF(F233&lt;$D$9,J233,0)</f>
        <v>0</v>
      </c>
      <c r="H233" s="10">
        <f t="shared" si="19"/>
        <v>7.8580342233181E-10</v>
      </c>
      <c r="J233" s="8">
        <f>IF(C233+E233&gt;$D$9,$D$9-F233,C233-E233)</f>
        <v>0</v>
      </c>
    </row>
    <row r="234" spans="2:10" x14ac:dyDescent="0.25">
      <c r="B234">
        <v>221</v>
      </c>
      <c r="C234" s="10">
        <f t="shared" si="16"/>
        <v>7.8580342233181E-10</v>
      </c>
      <c r="D234" s="10">
        <f t="shared" si="17"/>
        <v>0</v>
      </c>
      <c r="E234" s="10">
        <f>ROUND((D$6-SUM(G$14:G233)-SUM(E$14:E233))/($D$8-B233),2)</f>
        <v>0</v>
      </c>
      <c r="F234" s="10">
        <f t="shared" si="18"/>
        <v>0</v>
      </c>
      <c r="G234" s="11">
        <f>IF(F234&lt;$D$9,J234,0)</f>
        <v>0</v>
      </c>
      <c r="H234" s="10">
        <f t="shared" si="19"/>
        <v>7.8580342233181E-10</v>
      </c>
      <c r="J234" s="8">
        <f>IF(C234+E234&gt;$D$9,$D$9-F234,C234-E234)</f>
        <v>0</v>
      </c>
    </row>
    <row r="235" spans="2:10" x14ac:dyDescent="0.25">
      <c r="B235">
        <v>222</v>
      </c>
      <c r="C235" s="10">
        <f t="shared" si="16"/>
        <v>7.8580342233181E-10</v>
      </c>
      <c r="D235" s="10">
        <f t="shared" si="17"/>
        <v>0</v>
      </c>
      <c r="E235" s="10">
        <f>ROUND((D$6-SUM(G$14:G234)-SUM(E$14:E234))/($D$8-B234),2)</f>
        <v>0</v>
      </c>
      <c r="F235" s="10">
        <f t="shared" si="18"/>
        <v>0</v>
      </c>
      <c r="G235" s="11">
        <f>IF(F235&lt;$D$9,J235,0)</f>
        <v>0</v>
      </c>
      <c r="H235" s="10">
        <f t="shared" si="19"/>
        <v>7.8580342233181E-10</v>
      </c>
      <c r="J235" s="8">
        <f>IF(C235+E235&gt;$D$9,$D$9-F235,C235-E235)</f>
        <v>0</v>
      </c>
    </row>
    <row r="236" spans="2:10" x14ac:dyDescent="0.25">
      <c r="B236">
        <v>223</v>
      </c>
      <c r="C236" s="10">
        <f t="shared" si="16"/>
        <v>7.8580342233181E-10</v>
      </c>
      <c r="D236" s="10">
        <f t="shared" si="17"/>
        <v>0</v>
      </c>
      <c r="E236" s="10">
        <f>ROUND((D$6-SUM(G$14:G235)-SUM(E$14:E235))/($D$8-B235),2)</f>
        <v>0</v>
      </c>
      <c r="F236" s="10">
        <f t="shared" si="18"/>
        <v>0</v>
      </c>
      <c r="G236" s="11">
        <f>IF(F236&lt;$D$9,J236,0)</f>
        <v>0</v>
      </c>
      <c r="H236" s="10">
        <f t="shared" si="19"/>
        <v>7.8580342233181E-10</v>
      </c>
      <c r="J236" s="8">
        <f>IF(C236+E236&gt;$D$9,$D$9-F236,C236-E236)</f>
        <v>0</v>
      </c>
    </row>
    <row r="237" spans="2:10" x14ac:dyDescent="0.25">
      <c r="B237">
        <v>224</v>
      </c>
      <c r="C237" s="10">
        <f t="shared" si="16"/>
        <v>7.8580342233181E-10</v>
      </c>
      <c r="D237" s="10">
        <f t="shared" si="17"/>
        <v>0</v>
      </c>
      <c r="E237" s="10">
        <f>ROUND((D$6-SUM(G$14:G236)-SUM(E$14:E236))/($D$8-B236),2)</f>
        <v>0</v>
      </c>
      <c r="F237" s="10">
        <f t="shared" si="18"/>
        <v>0</v>
      </c>
      <c r="G237" s="11">
        <f>IF(F237&lt;$D$9,J237,0)</f>
        <v>0</v>
      </c>
      <c r="H237" s="10">
        <f t="shared" si="19"/>
        <v>7.8580342233181E-10</v>
      </c>
      <c r="J237" s="8">
        <f>IF(C237+E237&gt;$D$9,$D$9-F237,C237-E237)</f>
        <v>0</v>
      </c>
    </row>
    <row r="238" spans="2:10" x14ac:dyDescent="0.25">
      <c r="B238">
        <v>225</v>
      </c>
      <c r="C238" s="10">
        <f t="shared" si="16"/>
        <v>7.8580342233181E-10</v>
      </c>
      <c r="D238" s="10">
        <f t="shared" si="17"/>
        <v>0</v>
      </c>
      <c r="E238" s="10">
        <f>ROUND((D$6-SUM(G$14:G237)-SUM(E$14:E237))/($D$8-B237),2)</f>
        <v>0</v>
      </c>
      <c r="F238" s="10">
        <f t="shared" si="18"/>
        <v>0</v>
      </c>
      <c r="G238" s="11">
        <f>IF(F238&lt;$D$9,J238,0)</f>
        <v>0</v>
      </c>
      <c r="H238" s="10">
        <f t="shared" si="19"/>
        <v>7.8580342233181E-10</v>
      </c>
      <c r="J238" s="8">
        <f>IF(C238+E238&gt;$D$9,$D$9-F238,C238-E238)</f>
        <v>0</v>
      </c>
    </row>
    <row r="239" spans="2:10" x14ac:dyDescent="0.25">
      <c r="B239">
        <v>226</v>
      </c>
      <c r="C239" s="10">
        <f t="shared" si="16"/>
        <v>7.8580342233181E-10</v>
      </c>
      <c r="D239" s="10">
        <f t="shared" si="17"/>
        <v>0</v>
      </c>
      <c r="E239" s="10">
        <f>ROUND((D$6-SUM(G$14:G238)-SUM(E$14:E238))/($D$8-B238),2)</f>
        <v>0</v>
      </c>
      <c r="F239" s="10">
        <f t="shared" si="18"/>
        <v>0</v>
      </c>
      <c r="G239" s="11">
        <f>IF(F239&lt;$D$9,J239,0)</f>
        <v>0</v>
      </c>
      <c r="H239" s="10">
        <f t="shared" si="19"/>
        <v>7.8580342233181E-10</v>
      </c>
      <c r="J239" s="8">
        <f>IF(C239+E239&gt;$D$9,$D$9-F239,C239-E239)</f>
        <v>0</v>
      </c>
    </row>
    <row r="240" spans="2:10" x14ac:dyDescent="0.25">
      <c r="B240">
        <v>227</v>
      </c>
      <c r="C240" s="10">
        <f t="shared" si="16"/>
        <v>7.8580342233181E-10</v>
      </c>
      <c r="D240" s="10">
        <f t="shared" si="17"/>
        <v>0</v>
      </c>
      <c r="E240" s="10">
        <f>ROUND((D$6-SUM(G$14:G239)-SUM(E$14:E239))/($D$8-B239),2)</f>
        <v>0</v>
      </c>
      <c r="F240" s="10">
        <f t="shared" si="18"/>
        <v>0</v>
      </c>
      <c r="G240" s="11">
        <f>IF(F240&lt;$D$9,J240,0)</f>
        <v>0</v>
      </c>
      <c r="H240" s="10">
        <f t="shared" si="19"/>
        <v>7.8580342233181E-10</v>
      </c>
      <c r="J240" s="8">
        <f>IF(C240+E240&gt;$D$9,$D$9-F240,C240-E240)</f>
        <v>0</v>
      </c>
    </row>
    <row r="241" spans="2:10" x14ac:dyDescent="0.25">
      <c r="B241">
        <v>228</v>
      </c>
      <c r="C241" s="10">
        <f t="shared" si="16"/>
        <v>7.8580342233181E-10</v>
      </c>
      <c r="D241" s="10">
        <f t="shared" si="17"/>
        <v>0</v>
      </c>
      <c r="E241" s="10">
        <f>ROUND((D$6-SUM(G$14:G240)-SUM(E$14:E240))/($D$8-B240),2)</f>
        <v>0</v>
      </c>
      <c r="F241" s="10">
        <f t="shared" si="18"/>
        <v>0</v>
      </c>
      <c r="G241" s="11">
        <f>IF(F241&lt;$D$9,J241,0)</f>
        <v>0</v>
      </c>
      <c r="H241" s="10">
        <f t="shared" si="19"/>
        <v>7.8580342233181E-10</v>
      </c>
      <c r="J241" s="8">
        <f>IF(C241+E241&gt;$D$9,$D$9-F241,C241-E241)</f>
        <v>0</v>
      </c>
    </row>
    <row r="242" spans="2:10" x14ac:dyDescent="0.25">
      <c r="B242">
        <v>229</v>
      </c>
      <c r="C242" s="10">
        <f t="shared" si="16"/>
        <v>7.8580342233181E-10</v>
      </c>
      <c r="D242" s="10">
        <f t="shared" si="17"/>
        <v>0</v>
      </c>
      <c r="E242" s="10">
        <f>ROUND((D$6-SUM(G$14:G241)-SUM(E$14:E241))/($D$8-B241),2)</f>
        <v>0</v>
      </c>
      <c r="F242" s="10">
        <f t="shared" si="18"/>
        <v>0</v>
      </c>
      <c r="G242" s="11">
        <f>IF(F242&lt;$D$9,J242,0)</f>
        <v>0</v>
      </c>
      <c r="H242" s="10">
        <f t="shared" si="19"/>
        <v>7.8580342233181E-10</v>
      </c>
      <c r="J242" s="8">
        <f>IF(C242+E242&gt;$D$9,$D$9-F242,C242-E242)</f>
        <v>0</v>
      </c>
    </row>
    <row r="243" spans="2:10" x14ac:dyDescent="0.25">
      <c r="B243">
        <v>230</v>
      </c>
      <c r="C243" s="10">
        <f t="shared" si="16"/>
        <v>7.8580342233181E-10</v>
      </c>
      <c r="D243" s="10">
        <f t="shared" si="17"/>
        <v>0</v>
      </c>
      <c r="E243" s="10">
        <f>ROUND((D$6-SUM(G$14:G242)-SUM(E$14:E242))/($D$8-B242),2)</f>
        <v>0</v>
      </c>
      <c r="F243" s="10">
        <f t="shared" si="18"/>
        <v>0</v>
      </c>
      <c r="G243" s="11">
        <f>IF(F243&lt;$D$9,J243,0)</f>
        <v>0</v>
      </c>
      <c r="H243" s="10">
        <f t="shared" si="19"/>
        <v>7.8580342233181E-10</v>
      </c>
      <c r="J243" s="8">
        <f>IF(C243+E243&gt;$D$9,$D$9-F243,C243-E243)</f>
        <v>0</v>
      </c>
    </row>
    <row r="244" spans="2:10" x14ac:dyDescent="0.25">
      <c r="B244">
        <v>231</v>
      </c>
      <c r="C244" s="10">
        <f t="shared" si="16"/>
        <v>7.8580342233181E-10</v>
      </c>
      <c r="D244" s="10">
        <f t="shared" si="17"/>
        <v>0</v>
      </c>
      <c r="E244" s="10">
        <f>ROUND((D$6-SUM(G$14:G243)-SUM(E$14:E243))/($D$8-B243),2)</f>
        <v>0</v>
      </c>
      <c r="F244" s="10">
        <f t="shared" si="18"/>
        <v>0</v>
      </c>
      <c r="G244" s="11">
        <f>IF(F244&lt;$D$9,J244,0)</f>
        <v>0</v>
      </c>
      <c r="H244" s="10">
        <f t="shared" si="19"/>
        <v>7.8580342233181E-10</v>
      </c>
      <c r="J244" s="8">
        <f>IF(C244+E244&gt;$D$9,$D$9-F244,C244-E244)</f>
        <v>0</v>
      </c>
    </row>
    <row r="245" spans="2:10" x14ac:dyDescent="0.25">
      <c r="B245">
        <v>232</v>
      </c>
      <c r="C245" s="10">
        <f t="shared" si="16"/>
        <v>7.8580342233181E-10</v>
      </c>
      <c r="D245" s="10">
        <f t="shared" si="17"/>
        <v>0</v>
      </c>
      <c r="E245" s="10">
        <f>ROUND((D$6-SUM(G$14:G244)-SUM(E$14:E244))/($D$8-B244),2)</f>
        <v>0</v>
      </c>
      <c r="F245" s="10">
        <f t="shared" si="18"/>
        <v>0</v>
      </c>
      <c r="G245" s="11">
        <f>IF(F245&lt;$D$9,J245,0)</f>
        <v>0</v>
      </c>
      <c r="H245" s="10">
        <f t="shared" si="19"/>
        <v>7.8580342233181E-10</v>
      </c>
      <c r="J245" s="8">
        <f>IF(C245+E245&gt;$D$9,$D$9-F245,C245-E245)</f>
        <v>0</v>
      </c>
    </row>
    <row r="246" spans="2:10" x14ac:dyDescent="0.25">
      <c r="B246">
        <v>233</v>
      </c>
      <c r="C246" s="10">
        <f t="shared" si="16"/>
        <v>7.8580342233181E-10</v>
      </c>
      <c r="D246" s="10">
        <f t="shared" si="17"/>
        <v>0</v>
      </c>
      <c r="E246" s="10">
        <f>ROUND((D$6-SUM(G$14:G245)-SUM(E$14:E245))/($D$8-B245),2)</f>
        <v>0</v>
      </c>
      <c r="F246" s="10">
        <f t="shared" si="18"/>
        <v>0</v>
      </c>
      <c r="G246" s="11">
        <f>IF(F246&lt;$D$9,J246,0)</f>
        <v>0</v>
      </c>
      <c r="H246" s="10">
        <f t="shared" si="19"/>
        <v>7.8580342233181E-10</v>
      </c>
      <c r="J246" s="8">
        <f>IF(C246+E246&gt;$D$9,$D$9-F246,C246-E246)</f>
        <v>0</v>
      </c>
    </row>
    <row r="247" spans="2:10" x14ac:dyDescent="0.25">
      <c r="B247">
        <v>234</v>
      </c>
      <c r="C247" s="10">
        <f t="shared" si="16"/>
        <v>7.8580342233181E-10</v>
      </c>
      <c r="D247" s="10">
        <f t="shared" si="17"/>
        <v>0</v>
      </c>
      <c r="E247" s="10">
        <f>ROUND((D$6-SUM(G$14:G246)-SUM(E$14:E246))/($D$8-B246),2)</f>
        <v>0</v>
      </c>
      <c r="F247" s="10">
        <f t="shared" si="18"/>
        <v>0</v>
      </c>
      <c r="G247" s="11">
        <f>IF(F247&lt;$D$9,J247,0)</f>
        <v>0</v>
      </c>
      <c r="H247" s="10">
        <f t="shared" si="19"/>
        <v>7.8580342233181E-10</v>
      </c>
      <c r="J247" s="8">
        <f>IF(C247+E247&gt;$D$9,$D$9-F247,C247-E247)</f>
        <v>0</v>
      </c>
    </row>
    <row r="248" spans="2:10" x14ac:dyDescent="0.25">
      <c r="B248">
        <v>235</v>
      </c>
      <c r="C248" s="10">
        <f t="shared" si="16"/>
        <v>7.8580342233181E-10</v>
      </c>
      <c r="D248" s="10">
        <f t="shared" si="17"/>
        <v>0</v>
      </c>
      <c r="E248" s="10">
        <f>ROUND((D$6-SUM(G$14:G247)-SUM(E$14:E247))/($D$8-B247),2)</f>
        <v>0</v>
      </c>
      <c r="F248" s="10">
        <f t="shared" si="18"/>
        <v>0</v>
      </c>
      <c r="G248" s="11">
        <f>IF(F248&lt;$D$9,J248,0)</f>
        <v>0</v>
      </c>
      <c r="H248" s="10">
        <f t="shared" si="19"/>
        <v>7.8580342233181E-10</v>
      </c>
      <c r="J248" s="8">
        <f>IF(C248+E248&gt;$D$9,$D$9-F248,C248-E248)</f>
        <v>0</v>
      </c>
    </row>
    <row r="249" spans="2:10" x14ac:dyDescent="0.25">
      <c r="B249">
        <v>236</v>
      </c>
      <c r="C249" s="10">
        <f t="shared" si="16"/>
        <v>7.8580342233181E-10</v>
      </c>
      <c r="D249" s="10">
        <f t="shared" si="17"/>
        <v>0</v>
      </c>
      <c r="E249" s="10">
        <f>ROUND((D$6-SUM(G$14:G248)-SUM(E$14:E248))/($D$8-B248),2)</f>
        <v>0</v>
      </c>
      <c r="F249" s="10">
        <f t="shared" si="18"/>
        <v>0</v>
      </c>
      <c r="G249" s="11">
        <f>IF(F249&lt;$D$9,J249,0)</f>
        <v>0</v>
      </c>
      <c r="H249" s="10">
        <f t="shared" si="19"/>
        <v>7.8580342233181E-10</v>
      </c>
      <c r="J249" s="8">
        <f>IF(C249+E249&gt;$D$9,$D$9-F249,C249-E249)</f>
        <v>0</v>
      </c>
    </row>
    <row r="250" spans="2:10" x14ac:dyDescent="0.25">
      <c r="B250">
        <v>237</v>
      </c>
      <c r="C250" s="10">
        <f t="shared" si="16"/>
        <v>7.8580342233181E-10</v>
      </c>
      <c r="D250" s="10">
        <f t="shared" si="17"/>
        <v>0</v>
      </c>
      <c r="E250" s="10">
        <f>ROUND((D$6-SUM(G$14:G249)-SUM(E$14:E249))/($D$8-B249),2)</f>
        <v>0</v>
      </c>
      <c r="F250" s="10">
        <f t="shared" si="18"/>
        <v>0</v>
      </c>
      <c r="G250" s="11">
        <f>IF(F250&lt;$D$9,J250,0)</f>
        <v>0</v>
      </c>
      <c r="H250" s="10">
        <f t="shared" si="19"/>
        <v>7.8580342233181E-10</v>
      </c>
      <c r="J250" s="8">
        <f>IF(C250+E250&gt;$D$9,$D$9-F250,C250-E250)</f>
        <v>0</v>
      </c>
    </row>
    <row r="251" spans="2:10" x14ac:dyDescent="0.25">
      <c r="B251">
        <v>238</v>
      </c>
      <c r="C251" s="10">
        <f t="shared" si="16"/>
        <v>7.8580342233181E-10</v>
      </c>
      <c r="D251" s="10">
        <f t="shared" si="17"/>
        <v>0</v>
      </c>
      <c r="E251" s="10">
        <f>ROUND((D$6-SUM(G$14:G250)-SUM(E$14:E250))/($D$8-B250),2)</f>
        <v>0</v>
      </c>
      <c r="F251" s="10">
        <f t="shared" si="18"/>
        <v>0</v>
      </c>
      <c r="G251" s="11">
        <f>IF(F251&lt;$D$9,J251,0)</f>
        <v>0</v>
      </c>
      <c r="H251" s="10">
        <f t="shared" si="19"/>
        <v>7.8580342233181E-10</v>
      </c>
      <c r="J251" s="8">
        <f>IF(C251+E251&gt;$D$9,$D$9-F251,C251-E251)</f>
        <v>0</v>
      </c>
    </row>
    <row r="252" spans="2:10" x14ac:dyDescent="0.25">
      <c r="B252">
        <v>239</v>
      </c>
      <c r="C252" s="10">
        <f t="shared" si="16"/>
        <v>7.8580342233181E-10</v>
      </c>
      <c r="D252" s="10">
        <f t="shared" si="17"/>
        <v>0</v>
      </c>
      <c r="E252" s="10">
        <f>ROUND((D$6-SUM(G$14:G251)-SUM(E$14:E251))/($D$8-B251),2)</f>
        <v>0</v>
      </c>
      <c r="F252" s="10">
        <f t="shared" si="18"/>
        <v>0</v>
      </c>
      <c r="G252" s="11">
        <f>IF(F252&lt;$D$9,J252,0)</f>
        <v>0</v>
      </c>
      <c r="H252" s="10">
        <f t="shared" si="19"/>
        <v>7.8580342233181E-10</v>
      </c>
      <c r="J252" s="8">
        <f>IF(C252+E252&gt;$D$9,$D$9-F252,C252-E252)</f>
        <v>0</v>
      </c>
    </row>
    <row r="253" spans="2:10" x14ac:dyDescent="0.25">
      <c r="B253">
        <v>240</v>
      </c>
      <c r="C253" s="10">
        <f t="shared" ref="C253" si="20">H252</f>
        <v>7.8580342233181E-10</v>
      </c>
      <c r="D253" s="10">
        <f t="shared" si="17"/>
        <v>0</v>
      </c>
      <c r="E253" s="10">
        <f>ROUND((D$6-SUM(G$14:G252)-SUM(E$14:E252))/($D$8-B252),2)</f>
        <v>0</v>
      </c>
      <c r="F253" s="10">
        <f t="shared" ref="F253" si="21">D253+E253</f>
        <v>0</v>
      </c>
      <c r="G253" s="11">
        <f>IF(F253&lt;$D$9,J253,0)</f>
        <v>0</v>
      </c>
      <c r="H253" s="10">
        <f t="shared" ref="H253" si="22">C253-E253-G253</f>
        <v>7.8580342233181E-10</v>
      </c>
      <c r="J253" s="8">
        <f>IF(C253+E253&gt;$D$9,$D$9-F253,C253-E253)</f>
        <v>0</v>
      </c>
    </row>
    <row r="254" spans="2:10" x14ac:dyDescent="0.25">
      <c r="B254">
        <v>241</v>
      </c>
      <c r="C254" s="10">
        <f t="shared" ref="C254:C313" si="23">H253</f>
        <v>7.8580342233181E-10</v>
      </c>
      <c r="D254" s="10">
        <f t="shared" si="17"/>
        <v>0</v>
      </c>
      <c r="E254" s="10" t="e">
        <f>ROUND((D$6-SUM(G$14:G253)-SUM(E$14:E253))/($D$8-B253),2)</f>
        <v>#DIV/0!</v>
      </c>
      <c r="F254" s="10" t="e">
        <f t="shared" ref="F254:F313" si="24">D254+E254</f>
        <v>#DIV/0!</v>
      </c>
      <c r="G254" s="11" t="e">
        <f>IF(F254&lt;$D$9,J254,0)</f>
        <v>#DIV/0!</v>
      </c>
      <c r="H254" s="10" t="e">
        <f t="shared" ref="H254:H313" si="25">C254-E254-G254</f>
        <v>#DIV/0!</v>
      </c>
      <c r="J254" s="8" t="e">
        <f>IF(C254+E254&gt;$D$9,$D$9-F254,C254-E254)</f>
        <v>#DIV/0!</v>
      </c>
    </row>
    <row r="255" spans="2:10" x14ac:dyDescent="0.25">
      <c r="B255">
        <v>242</v>
      </c>
      <c r="C255" s="10" t="e">
        <f t="shared" si="23"/>
        <v>#DIV/0!</v>
      </c>
      <c r="D255" s="10" t="e">
        <f t="shared" si="17"/>
        <v>#DIV/0!</v>
      </c>
      <c r="E255" s="10" t="e">
        <f>ROUND((D$6-SUM(G$14:G254)-SUM(E$14:E254))/($D$8-B254),2)</f>
        <v>#DIV/0!</v>
      </c>
      <c r="F255" s="10" t="e">
        <f t="shared" si="24"/>
        <v>#DIV/0!</v>
      </c>
      <c r="G255" s="11" t="e">
        <f>IF(F255&lt;$D$9,J255,0)</f>
        <v>#DIV/0!</v>
      </c>
      <c r="H255" s="10" t="e">
        <f t="shared" si="25"/>
        <v>#DIV/0!</v>
      </c>
      <c r="J255" s="8" t="e">
        <f>IF(C255+E255&gt;$D$9,$D$9-F255,C255-E255)</f>
        <v>#DIV/0!</v>
      </c>
    </row>
    <row r="256" spans="2:10" x14ac:dyDescent="0.25">
      <c r="B256">
        <v>243</v>
      </c>
      <c r="C256" s="10" t="e">
        <f t="shared" si="23"/>
        <v>#DIV/0!</v>
      </c>
      <c r="D256" s="10" t="e">
        <f t="shared" si="17"/>
        <v>#DIV/0!</v>
      </c>
      <c r="E256" s="10" t="e">
        <f>ROUND((D$6-SUM(G$14:G255)-SUM(E$14:E255))/($D$8-B255),2)</f>
        <v>#DIV/0!</v>
      </c>
      <c r="F256" s="10" t="e">
        <f t="shared" si="24"/>
        <v>#DIV/0!</v>
      </c>
      <c r="G256" s="11" t="e">
        <f>IF(F256&lt;$D$9,J256,0)</f>
        <v>#DIV/0!</v>
      </c>
      <c r="H256" s="10" t="e">
        <f t="shared" si="25"/>
        <v>#DIV/0!</v>
      </c>
      <c r="J256" s="8" t="e">
        <f>IF(C256+E256&gt;$D$9,$D$9-F256,C256-E256)</f>
        <v>#DIV/0!</v>
      </c>
    </row>
    <row r="257" spans="2:10" x14ac:dyDescent="0.25">
      <c r="B257">
        <v>244</v>
      </c>
      <c r="C257" s="10" t="e">
        <f t="shared" si="23"/>
        <v>#DIV/0!</v>
      </c>
      <c r="D257" s="10" t="e">
        <f t="shared" si="17"/>
        <v>#DIV/0!</v>
      </c>
      <c r="E257" s="10" t="e">
        <f>ROUND((D$6-SUM(G$14:G256)-SUM(E$14:E256))/($D$8-B256),2)</f>
        <v>#DIV/0!</v>
      </c>
      <c r="F257" s="10" t="e">
        <f t="shared" si="24"/>
        <v>#DIV/0!</v>
      </c>
      <c r="G257" s="11" t="e">
        <f>IF(F257&lt;$D$9,J257,0)</f>
        <v>#DIV/0!</v>
      </c>
      <c r="H257" s="10" t="e">
        <f t="shared" si="25"/>
        <v>#DIV/0!</v>
      </c>
      <c r="J257" s="8" t="e">
        <f>IF(C257+E257&gt;$D$9,$D$9-F257,C257-E257)</f>
        <v>#DIV/0!</v>
      </c>
    </row>
    <row r="258" spans="2:10" x14ac:dyDescent="0.25">
      <c r="B258">
        <v>245</v>
      </c>
      <c r="C258" s="10" t="e">
        <f t="shared" si="23"/>
        <v>#DIV/0!</v>
      </c>
      <c r="D258" s="10" t="e">
        <f t="shared" si="17"/>
        <v>#DIV/0!</v>
      </c>
      <c r="E258" s="10" t="e">
        <f>ROUND((D$6-SUM(G$14:G257)-SUM(E$14:E257))/($D$8-B257),2)</f>
        <v>#DIV/0!</v>
      </c>
      <c r="F258" s="10" t="e">
        <f t="shared" si="24"/>
        <v>#DIV/0!</v>
      </c>
      <c r="G258" s="11" t="e">
        <f>IF(F258&lt;$D$9,J258,0)</f>
        <v>#DIV/0!</v>
      </c>
      <c r="H258" s="10" t="e">
        <f t="shared" si="25"/>
        <v>#DIV/0!</v>
      </c>
      <c r="J258" s="8" t="e">
        <f>IF(C258+E258&gt;$D$9,$D$9-F258,C258-E258)</f>
        <v>#DIV/0!</v>
      </c>
    </row>
    <row r="259" spans="2:10" x14ac:dyDescent="0.25">
      <c r="B259">
        <v>246</v>
      </c>
      <c r="C259" s="10" t="e">
        <f t="shared" si="23"/>
        <v>#DIV/0!</v>
      </c>
      <c r="D259" s="10" t="e">
        <f t="shared" si="17"/>
        <v>#DIV/0!</v>
      </c>
      <c r="E259" s="10" t="e">
        <f>ROUND((D$6-SUM(G$14:G258)-SUM(E$14:E258))/($D$8-B258),2)</f>
        <v>#DIV/0!</v>
      </c>
      <c r="F259" s="10" t="e">
        <f t="shared" si="24"/>
        <v>#DIV/0!</v>
      </c>
      <c r="G259" s="11" t="e">
        <f>IF(F259&lt;$D$9,J259,0)</f>
        <v>#DIV/0!</v>
      </c>
      <c r="H259" s="10" t="e">
        <f t="shared" si="25"/>
        <v>#DIV/0!</v>
      </c>
      <c r="J259" s="8" t="e">
        <f>IF(C259+E259&gt;$D$9,$D$9-F259,C259-E259)</f>
        <v>#DIV/0!</v>
      </c>
    </row>
    <row r="260" spans="2:10" x14ac:dyDescent="0.25">
      <c r="B260">
        <v>247</v>
      </c>
      <c r="C260" s="10" t="e">
        <f t="shared" si="23"/>
        <v>#DIV/0!</v>
      </c>
      <c r="D260" s="10" t="e">
        <f t="shared" si="17"/>
        <v>#DIV/0!</v>
      </c>
      <c r="E260" s="10" t="e">
        <f>ROUND((D$6-SUM(G$14:G259)-SUM(E$14:E259))/($D$8-B259),2)</f>
        <v>#DIV/0!</v>
      </c>
      <c r="F260" s="10" t="e">
        <f t="shared" si="24"/>
        <v>#DIV/0!</v>
      </c>
      <c r="G260" s="11" t="e">
        <f>IF(F260&lt;$D$9,J260,0)</f>
        <v>#DIV/0!</v>
      </c>
      <c r="H260" s="10" t="e">
        <f t="shared" si="25"/>
        <v>#DIV/0!</v>
      </c>
      <c r="J260" s="8" t="e">
        <f>IF(C260+E260&gt;$D$9,$D$9-F260,C260-E260)</f>
        <v>#DIV/0!</v>
      </c>
    </row>
    <row r="261" spans="2:10" x14ac:dyDescent="0.25">
      <c r="B261">
        <v>248</v>
      </c>
      <c r="C261" s="10" t="e">
        <f t="shared" si="23"/>
        <v>#DIV/0!</v>
      </c>
      <c r="D261" s="10" t="e">
        <f t="shared" si="17"/>
        <v>#DIV/0!</v>
      </c>
      <c r="E261" s="10" t="e">
        <f>ROUND((D$6-SUM(G$14:G260)-SUM(E$14:E260))/($D$8-B260),2)</f>
        <v>#DIV/0!</v>
      </c>
      <c r="F261" s="10" t="e">
        <f t="shared" si="24"/>
        <v>#DIV/0!</v>
      </c>
      <c r="G261" s="11" t="e">
        <f>IF(F261&lt;$D$9,J261,0)</f>
        <v>#DIV/0!</v>
      </c>
      <c r="H261" s="10" t="e">
        <f t="shared" si="25"/>
        <v>#DIV/0!</v>
      </c>
      <c r="J261" s="8" t="e">
        <f>IF(C261+E261&gt;$D$9,$D$9-F261,C261-E261)</f>
        <v>#DIV/0!</v>
      </c>
    </row>
    <row r="262" spans="2:10" x14ac:dyDescent="0.25">
      <c r="B262">
        <v>249</v>
      </c>
      <c r="C262" s="10" t="e">
        <f t="shared" si="23"/>
        <v>#DIV/0!</v>
      </c>
      <c r="D262" s="10" t="e">
        <f t="shared" si="17"/>
        <v>#DIV/0!</v>
      </c>
      <c r="E262" s="10" t="e">
        <f>ROUND((D$6-SUM(G$14:G261)-SUM(E$14:E261))/($D$8-B261),2)</f>
        <v>#DIV/0!</v>
      </c>
      <c r="F262" s="10" t="e">
        <f t="shared" si="24"/>
        <v>#DIV/0!</v>
      </c>
      <c r="G262" s="11" t="e">
        <f>IF(F262&lt;$D$9,J262,0)</f>
        <v>#DIV/0!</v>
      </c>
      <c r="H262" s="10" t="e">
        <f t="shared" si="25"/>
        <v>#DIV/0!</v>
      </c>
      <c r="J262" s="8" t="e">
        <f>IF(C262+E262&gt;$D$9,$D$9-F262,C262-E262)</f>
        <v>#DIV/0!</v>
      </c>
    </row>
    <row r="263" spans="2:10" x14ac:dyDescent="0.25">
      <c r="B263">
        <v>250</v>
      </c>
      <c r="C263" s="10" t="e">
        <f t="shared" si="23"/>
        <v>#DIV/0!</v>
      </c>
      <c r="D263" s="10" t="e">
        <f t="shared" si="17"/>
        <v>#DIV/0!</v>
      </c>
      <c r="E263" s="10" t="e">
        <f>ROUND((D$6-SUM(G$14:G262)-SUM(E$14:E262))/($D$8-B262),2)</f>
        <v>#DIV/0!</v>
      </c>
      <c r="F263" s="10" t="e">
        <f t="shared" si="24"/>
        <v>#DIV/0!</v>
      </c>
      <c r="G263" s="11" t="e">
        <f>IF(F263&lt;$D$9,J263,0)</f>
        <v>#DIV/0!</v>
      </c>
      <c r="H263" s="10" t="e">
        <f t="shared" si="25"/>
        <v>#DIV/0!</v>
      </c>
      <c r="J263" s="8" t="e">
        <f>IF(C263+E263&gt;$D$9,$D$9-F263,C263-E263)</f>
        <v>#DIV/0!</v>
      </c>
    </row>
    <row r="264" spans="2:10" x14ac:dyDescent="0.25">
      <c r="B264">
        <v>251</v>
      </c>
      <c r="C264" s="10" t="e">
        <f t="shared" si="23"/>
        <v>#DIV/0!</v>
      </c>
      <c r="D264" s="10" t="e">
        <f t="shared" si="17"/>
        <v>#DIV/0!</v>
      </c>
      <c r="E264" s="10" t="e">
        <f>ROUND((D$6-SUM(G$14:G263)-SUM(E$14:E263))/($D$8-B263),2)</f>
        <v>#DIV/0!</v>
      </c>
      <c r="F264" s="10" t="e">
        <f t="shared" si="24"/>
        <v>#DIV/0!</v>
      </c>
      <c r="G264" s="11" t="e">
        <f>IF(F264&lt;$D$9,J264,0)</f>
        <v>#DIV/0!</v>
      </c>
      <c r="H264" s="10" t="e">
        <f t="shared" si="25"/>
        <v>#DIV/0!</v>
      </c>
      <c r="J264" s="8" t="e">
        <f>IF(C264+E264&gt;$D$9,$D$9-F264,C264-E264)</f>
        <v>#DIV/0!</v>
      </c>
    </row>
    <row r="265" spans="2:10" x14ac:dyDescent="0.25">
      <c r="B265">
        <v>252</v>
      </c>
      <c r="C265" s="10" t="e">
        <f t="shared" si="23"/>
        <v>#DIV/0!</v>
      </c>
      <c r="D265" s="10" t="e">
        <f t="shared" si="17"/>
        <v>#DIV/0!</v>
      </c>
      <c r="E265" s="10" t="e">
        <f>ROUND((D$6-SUM(G$14:G264)-SUM(E$14:E264))/($D$8-B264),2)</f>
        <v>#DIV/0!</v>
      </c>
      <c r="F265" s="10" t="e">
        <f t="shared" si="24"/>
        <v>#DIV/0!</v>
      </c>
      <c r="G265" s="11" t="e">
        <f>IF(F265&lt;$D$9,J265,0)</f>
        <v>#DIV/0!</v>
      </c>
      <c r="H265" s="10" t="e">
        <f t="shared" si="25"/>
        <v>#DIV/0!</v>
      </c>
      <c r="J265" s="8" t="e">
        <f>IF(C265+E265&gt;$D$9,$D$9-F265,C265-E265)</f>
        <v>#DIV/0!</v>
      </c>
    </row>
    <row r="266" spans="2:10" x14ac:dyDescent="0.25">
      <c r="B266">
        <v>253</v>
      </c>
      <c r="C266" s="10" t="e">
        <f t="shared" si="23"/>
        <v>#DIV/0!</v>
      </c>
      <c r="D266" s="10" t="e">
        <f t="shared" si="17"/>
        <v>#DIV/0!</v>
      </c>
      <c r="E266" s="10" t="e">
        <f>ROUND((D$6-SUM(G$14:G265)-SUM(E$14:E265))/($D$8-B265),2)</f>
        <v>#DIV/0!</v>
      </c>
      <c r="F266" s="10" t="e">
        <f t="shared" si="24"/>
        <v>#DIV/0!</v>
      </c>
      <c r="G266" s="11" t="e">
        <f>IF(F266&lt;$D$9,J266,0)</f>
        <v>#DIV/0!</v>
      </c>
      <c r="H266" s="10" t="e">
        <f t="shared" si="25"/>
        <v>#DIV/0!</v>
      </c>
      <c r="J266" s="8" t="e">
        <f>IF(C266+E266&gt;$D$9,$D$9-F266,C266-E266)</f>
        <v>#DIV/0!</v>
      </c>
    </row>
    <row r="267" spans="2:10" x14ac:dyDescent="0.25">
      <c r="B267">
        <v>254</v>
      </c>
      <c r="C267" s="10" t="e">
        <f t="shared" si="23"/>
        <v>#DIV/0!</v>
      </c>
      <c r="D267" s="10" t="e">
        <f t="shared" si="17"/>
        <v>#DIV/0!</v>
      </c>
      <c r="E267" s="10" t="e">
        <f>ROUND((D$6-SUM(G$14:G266)-SUM(E$14:E266))/($D$8-B266),2)</f>
        <v>#DIV/0!</v>
      </c>
      <c r="F267" s="10" t="e">
        <f t="shared" si="24"/>
        <v>#DIV/0!</v>
      </c>
      <c r="G267" s="11" t="e">
        <f>IF(F267&lt;$D$9,J267,0)</f>
        <v>#DIV/0!</v>
      </c>
      <c r="H267" s="10" t="e">
        <f t="shared" si="25"/>
        <v>#DIV/0!</v>
      </c>
      <c r="J267" s="8" t="e">
        <f>IF(C267+E267&gt;$D$9,$D$9-F267,C267-E267)</f>
        <v>#DIV/0!</v>
      </c>
    </row>
    <row r="268" spans="2:10" x14ac:dyDescent="0.25">
      <c r="B268">
        <v>255</v>
      </c>
      <c r="C268" s="10" t="e">
        <f t="shared" si="23"/>
        <v>#DIV/0!</v>
      </c>
      <c r="D268" s="10" t="e">
        <f t="shared" si="17"/>
        <v>#DIV/0!</v>
      </c>
      <c r="E268" s="10" t="e">
        <f>ROUND((D$6-SUM(G$14:G267)-SUM(E$14:E267))/($D$8-B267),2)</f>
        <v>#DIV/0!</v>
      </c>
      <c r="F268" s="10" t="e">
        <f t="shared" si="24"/>
        <v>#DIV/0!</v>
      </c>
      <c r="G268" s="11" t="e">
        <f>IF(F268&lt;$D$9,J268,0)</f>
        <v>#DIV/0!</v>
      </c>
      <c r="H268" s="10" t="e">
        <f t="shared" si="25"/>
        <v>#DIV/0!</v>
      </c>
      <c r="J268" s="8" t="e">
        <f>IF(C268+E268&gt;$D$9,$D$9-F268,C268-E268)</f>
        <v>#DIV/0!</v>
      </c>
    </row>
    <row r="269" spans="2:10" x14ac:dyDescent="0.25">
      <c r="B269">
        <v>256</v>
      </c>
      <c r="C269" s="10" t="e">
        <f t="shared" si="23"/>
        <v>#DIV/0!</v>
      </c>
      <c r="D269" s="10" t="e">
        <f t="shared" si="17"/>
        <v>#DIV/0!</v>
      </c>
      <c r="E269" s="10" t="e">
        <f>ROUND((D$6-SUM(G$14:G268)-SUM(E$14:E268))/($D$8-B268),2)</f>
        <v>#DIV/0!</v>
      </c>
      <c r="F269" s="10" t="e">
        <f t="shared" si="24"/>
        <v>#DIV/0!</v>
      </c>
      <c r="G269" s="11" t="e">
        <f>IF(F269&lt;$D$9,J269,0)</f>
        <v>#DIV/0!</v>
      </c>
      <c r="H269" s="10" t="e">
        <f t="shared" si="25"/>
        <v>#DIV/0!</v>
      </c>
      <c r="J269" s="8" t="e">
        <f>IF(C269+E269&gt;$D$9,$D$9-F269,C269-E269)</f>
        <v>#DIV/0!</v>
      </c>
    </row>
    <row r="270" spans="2:10" x14ac:dyDescent="0.25">
      <c r="B270">
        <v>257</v>
      </c>
      <c r="C270" s="10" t="e">
        <f t="shared" si="23"/>
        <v>#DIV/0!</v>
      </c>
      <c r="D270" s="10" t="e">
        <f t="shared" si="17"/>
        <v>#DIV/0!</v>
      </c>
      <c r="E270" s="10" t="e">
        <f>ROUND((D$6-SUM(G$14:G269)-SUM(E$14:E269))/($D$8-B269),2)</f>
        <v>#DIV/0!</v>
      </c>
      <c r="F270" s="10" t="e">
        <f t="shared" si="24"/>
        <v>#DIV/0!</v>
      </c>
      <c r="G270" s="11" t="e">
        <f>IF(F270&lt;$D$9,J270,0)</f>
        <v>#DIV/0!</v>
      </c>
      <c r="H270" s="10" t="e">
        <f t="shared" si="25"/>
        <v>#DIV/0!</v>
      </c>
      <c r="J270" s="8" t="e">
        <f>IF(C270+E270&gt;$D$9,$D$9-F270,C270-E270)</f>
        <v>#DIV/0!</v>
      </c>
    </row>
    <row r="271" spans="2:10" x14ac:dyDescent="0.25">
      <c r="B271">
        <v>258</v>
      </c>
      <c r="C271" s="10" t="e">
        <f t="shared" si="23"/>
        <v>#DIV/0!</v>
      </c>
      <c r="D271" s="10" t="e">
        <f t="shared" si="17"/>
        <v>#DIV/0!</v>
      </c>
      <c r="E271" s="10" t="e">
        <f>ROUND((D$6-SUM(G$14:G270)-SUM(E$14:E270))/($D$8-B270),2)</f>
        <v>#DIV/0!</v>
      </c>
      <c r="F271" s="10" t="e">
        <f t="shared" si="24"/>
        <v>#DIV/0!</v>
      </c>
      <c r="G271" s="11" t="e">
        <f>IF(F271&lt;$D$9,J271,0)</f>
        <v>#DIV/0!</v>
      </c>
      <c r="H271" s="10" t="e">
        <f t="shared" si="25"/>
        <v>#DIV/0!</v>
      </c>
      <c r="J271" s="8" t="e">
        <f>IF(C271+E271&gt;$D$9,$D$9-F271,C271-E271)</f>
        <v>#DIV/0!</v>
      </c>
    </row>
    <row r="272" spans="2:10" x14ac:dyDescent="0.25">
      <c r="B272">
        <v>259</v>
      </c>
      <c r="C272" s="10" t="e">
        <f t="shared" si="23"/>
        <v>#DIV/0!</v>
      </c>
      <c r="D272" s="10" t="e">
        <f t="shared" si="17"/>
        <v>#DIV/0!</v>
      </c>
      <c r="E272" s="10" t="e">
        <f>ROUND((D$6-SUM(G$14:G271)-SUM(E$14:E271))/($D$8-B271),2)</f>
        <v>#DIV/0!</v>
      </c>
      <c r="F272" s="10" t="e">
        <f t="shared" si="24"/>
        <v>#DIV/0!</v>
      </c>
      <c r="G272" s="11" t="e">
        <f>IF(F272&lt;$D$9,J272,0)</f>
        <v>#DIV/0!</v>
      </c>
      <c r="H272" s="10" t="e">
        <f t="shared" si="25"/>
        <v>#DIV/0!</v>
      </c>
      <c r="J272" s="8" t="e">
        <f>IF(C272+E272&gt;$D$9,$D$9-F272,C272-E272)</f>
        <v>#DIV/0!</v>
      </c>
    </row>
    <row r="273" spans="2:10" x14ac:dyDescent="0.25">
      <c r="B273">
        <v>260</v>
      </c>
      <c r="C273" s="10" t="e">
        <f t="shared" si="23"/>
        <v>#DIV/0!</v>
      </c>
      <c r="D273" s="10" t="e">
        <f t="shared" ref="D273:D313" si="26">ROUND(C273*D$7/100/12,2)</f>
        <v>#DIV/0!</v>
      </c>
      <c r="E273" s="10" t="e">
        <f>ROUND((D$6-SUM(G$14:G272)-SUM(E$14:E272))/($D$8-B272),2)</f>
        <v>#DIV/0!</v>
      </c>
      <c r="F273" s="10" t="e">
        <f t="shared" si="24"/>
        <v>#DIV/0!</v>
      </c>
      <c r="G273" s="11" t="e">
        <f>IF(F273&lt;$D$9,J273,0)</f>
        <v>#DIV/0!</v>
      </c>
      <c r="H273" s="10" t="e">
        <f t="shared" si="25"/>
        <v>#DIV/0!</v>
      </c>
      <c r="J273" s="8" t="e">
        <f>IF(C273+E273&gt;$D$9,$D$9-F273,C273-E273)</f>
        <v>#DIV/0!</v>
      </c>
    </row>
    <row r="274" spans="2:10" x14ac:dyDescent="0.25">
      <c r="B274">
        <v>261</v>
      </c>
      <c r="C274" s="10" t="e">
        <f t="shared" si="23"/>
        <v>#DIV/0!</v>
      </c>
      <c r="D274" s="10" t="e">
        <f t="shared" si="26"/>
        <v>#DIV/0!</v>
      </c>
      <c r="E274" s="10" t="e">
        <f>ROUND((D$6-SUM(G$14:G273)-SUM(E$14:E273))/($D$8-B273),2)</f>
        <v>#DIV/0!</v>
      </c>
      <c r="F274" s="10" t="e">
        <f t="shared" si="24"/>
        <v>#DIV/0!</v>
      </c>
      <c r="G274" s="11" t="e">
        <f>IF(F274&lt;$D$9,J274,0)</f>
        <v>#DIV/0!</v>
      </c>
      <c r="H274" s="10" t="e">
        <f t="shared" si="25"/>
        <v>#DIV/0!</v>
      </c>
      <c r="J274" s="8" t="e">
        <f>IF(C274+E274&gt;$D$9,$D$9-F274,C274-E274)</f>
        <v>#DIV/0!</v>
      </c>
    </row>
    <row r="275" spans="2:10" x14ac:dyDescent="0.25">
      <c r="B275">
        <v>262</v>
      </c>
      <c r="C275" s="10" t="e">
        <f t="shared" si="23"/>
        <v>#DIV/0!</v>
      </c>
      <c r="D275" s="10" t="e">
        <f t="shared" si="26"/>
        <v>#DIV/0!</v>
      </c>
      <c r="E275" s="10" t="e">
        <f>ROUND((D$6-SUM(G$14:G274)-SUM(E$14:E274))/($D$8-B274),2)</f>
        <v>#DIV/0!</v>
      </c>
      <c r="F275" s="10" t="e">
        <f t="shared" si="24"/>
        <v>#DIV/0!</v>
      </c>
      <c r="G275" s="11" t="e">
        <f>IF(F275&lt;$D$9,J275,0)</f>
        <v>#DIV/0!</v>
      </c>
      <c r="H275" s="10" t="e">
        <f t="shared" si="25"/>
        <v>#DIV/0!</v>
      </c>
      <c r="J275" s="8" t="e">
        <f>IF(C275+E275&gt;$D$9,$D$9-F275,C275-E275)</f>
        <v>#DIV/0!</v>
      </c>
    </row>
    <row r="276" spans="2:10" x14ac:dyDescent="0.25">
      <c r="B276">
        <v>263</v>
      </c>
      <c r="C276" s="10" t="e">
        <f t="shared" si="23"/>
        <v>#DIV/0!</v>
      </c>
      <c r="D276" s="10" t="e">
        <f t="shared" si="26"/>
        <v>#DIV/0!</v>
      </c>
      <c r="E276" s="10" t="e">
        <f>ROUND((D$6-SUM(G$14:G275)-SUM(E$14:E275))/($D$8-B275),2)</f>
        <v>#DIV/0!</v>
      </c>
      <c r="F276" s="10" t="e">
        <f t="shared" si="24"/>
        <v>#DIV/0!</v>
      </c>
      <c r="G276" s="11" t="e">
        <f>IF(F276&lt;$D$9,J276,0)</f>
        <v>#DIV/0!</v>
      </c>
      <c r="H276" s="10" t="e">
        <f t="shared" si="25"/>
        <v>#DIV/0!</v>
      </c>
      <c r="J276" s="8" t="e">
        <f>IF(C276+E276&gt;$D$9,$D$9-F276,C276-E276)</f>
        <v>#DIV/0!</v>
      </c>
    </row>
    <row r="277" spans="2:10" x14ac:dyDescent="0.25">
      <c r="B277">
        <v>264</v>
      </c>
      <c r="C277" s="10" t="e">
        <f t="shared" si="23"/>
        <v>#DIV/0!</v>
      </c>
      <c r="D277" s="10" t="e">
        <f t="shared" si="26"/>
        <v>#DIV/0!</v>
      </c>
      <c r="E277" s="10" t="e">
        <f>ROUND((D$6-SUM(G$14:G276)-SUM(E$14:E276))/($D$8-B276),2)</f>
        <v>#DIV/0!</v>
      </c>
      <c r="F277" s="10" t="e">
        <f t="shared" si="24"/>
        <v>#DIV/0!</v>
      </c>
      <c r="G277" s="11" t="e">
        <f>IF(F277&lt;$D$9,J277,0)</f>
        <v>#DIV/0!</v>
      </c>
      <c r="H277" s="10" t="e">
        <f t="shared" si="25"/>
        <v>#DIV/0!</v>
      </c>
      <c r="J277" s="8" t="e">
        <f>IF(C277+E277&gt;$D$9,$D$9-F277,C277-E277)</f>
        <v>#DIV/0!</v>
      </c>
    </row>
    <row r="278" spans="2:10" x14ac:dyDescent="0.25">
      <c r="B278">
        <v>265</v>
      </c>
      <c r="C278" s="10" t="e">
        <f t="shared" si="23"/>
        <v>#DIV/0!</v>
      </c>
      <c r="D278" s="10" t="e">
        <f t="shared" si="26"/>
        <v>#DIV/0!</v>
      </c>
      <c r="E278" s="10" t="e">
        <f>ROUND((D$6-SUM(G$14:G277)-SUM(E$14:E277))/($D$8-B277),2)</f>
        <v>#DIV/0!</v>
      </c>
      <c r="F278" s="10" t="e">
        <f t="shared" si="24"/>
        <v>#DIV/0!</v>
      </c>
      <c r="G278" s="11" t="e">
        <f>IF(F278&lt;$D$9,J278,0)</f>
        <v>#DIV/0!</v>
      </c>
      <c r="H278" s="10" t="e">
        <f t="shared" si="25"/>
        <v>#DIV/0!</v>
      </c>
      <c r="J278" s="8" t="e">
        <f>IF(C278+E278&gt;$D$9,$D$9-F278,C278-E278)</f>
        <v>#DIV/0!</v>
      </c>
    </row>
    <row r="279" spans="2:10" x14ac:dyDescent="0.25">
      <c r="B279">
        <v>266</v>
      </c>
      <c r="C279" s="10" t="e">
        <f t="shared" si="23"/>
        <v>#DIV/0!</v>
      </c>
      <c r="D279" s="10" t="e">
        <f t="shared" si="26"/>
        <v>#DIV/0!</v>
      </c>
      <c r="E279" s="10" t="e">
        <f>ROUND((D$6-SUM(G$14:G278)-SUM(E$14:E278))/($D$8-B278),2)</f>
        <v>#DIV/0!</v>
      </c>
      <c r="F279" s="10" t="e">
        <f t="shared" si="24"/>
        <v>#DIV/0!</v>
      </c>
      <c r="G279" s="11" t="e">
        <f>IF(F279&lt;$D$9,J279,0)</f>
        <v>#DIV/0!</v>
      </c>
      <c r="H279" s="10" t="e">
        <f t="shared" si="25"/>
        <v>#DIV/0!</v>
      </c>
      <c r="J279" s="8" t="e">
        <f>IF(C279+E279&gt;$D$9,$D$9-F279,C279-E279)</f>
        <v>#DIV/0!</v>
      </c>
    </row>
    <row r="280" spans="2:10" x14ac:dyDescent="0.25">
      <c r="B280">
        <v>267</v>
      </c>
      <c r="C280" s="10" t="e">
        <f t="shared" si="23"/>
        <v>#DIV/0!</v>
      </c>
      <c r="D280" s="10" t="e">
        <f t="shared" si="26"/>
        <v>#DIV/0!</v>
      </c>
      <c r="E280" s="10" t="e">
        <f>ROUND((D$6-SUM(G$14:G279)-SUM(E$14:E279))/($D$8-B279),2)</f>
        <v>#DIV/0!</v>
      </c>
      <c r="F280" s="10" t="e">
        <f t="shared" si="24"/>
        <v>#DIV/0!</v>
      </c>
      <c r="G280" s="11" t="e">
        <f>IF(F280&lt;$D$9,J280,0)</f>
        <v>#DIV/0!</v>
      </c>
      <c r="H280" s="10" t="e">
        <f t="shared" si="25"/>
        <v>#DIV/0!</v>
      </c>
      <c r="J280" s="8" t="e">
        <f>IF(C280+E280&gt;$D$9,$D$9-F280,C280-E280)</f>
        <v>#DIV/0!</v>
      </c>
    </row>
    <row r="281" spans="2:10" x14ac:dyDescent="0.25">
      <c r="B281">
        <v>268</v>
      </c>
      <c r="C281" s="10" t="e">
        <f t="shared" si="23"/>
        <v>#DIV/0!</v>
      </c>
      <c r="D281" s="10" t="e">
        <f t="shared" si="26"/>
        <v>#DIV/0!</v>
      </c>
      <c r="E281" s="10" t="e">
        <f>ROUND((D$6-SUM(G$14:G280)-SUM(E$14:E280))/($D$8-B280),2)</f>
        <v>#DIV/0!</v>
      </c>
      <c r="F281" s="10" t="e">
        <f t="shared" si="24"/>
        <v>#DIV/0!</v>
      </c>
      <c r="G281" s="11" t="e">
        <f>IF(F281&lt;$D$9,J281,0)</f>
        <v>#DIV/0!</v>
      </c>
      <c r="H281" s="10" t="e">
        <f t="shared" si="25"/>
        <v>#DIV/0!</v>
      </c>
      <c r="J281" s="8" t="e">
        <f>IF(C281+E281&gt;$D$9,$D$9-F281,C281-E281)</f>
        <v>#DIV/0!</v>
      </c>
    </row>
    <row r="282" spans="2:10" x14ac:dyDescent="0.25">
      <c r="B282">
        <v>269</v>
      </c>
      <c r="C282" s="10" t="e">
        <f t="shared" si="23"/>
        <v>#DIV/0!</v>
      </c>
      <c r="D282" s="10" t="e">
        <f t="shared" si="26"/>
        <v>#DIV/0!</v>
      </c>
      <c r="E282" s="10" t="e">
        <f>ROUND((D$6-SUM(G$14:G281)-SUM(E$14:E281))/($D$8-B281),2)</f>
        <v>#DIV/0!</v>
      </c>
      <c r="F282" s="10" t="e">
        <f t="shared" si="24"/>
        <v>#DIV/0!</v>
      </c>
      <c r="G282" s="11" t="e">
        <f>IF(F282&lt;$D$9,J282,0)</f>
        <v>#DIV/0!</v>
      </c>
      <c r="H282" s="10" t="e">
        <f t="shared" si="25"/>
        <v>#DIV/0!</v>
      </c>
      <c r="J282" s="8" t="e">
        <f>IF(C282+E282&gt;$D$9,$D$9-F282,C282-E282)</f>
        <v>#DIV/0!</v>
      </c>
    </row>
    <row r="283" spans="2:10" x14ac:dyDescent="0.25">
      <c r="B283">
        <v>270</v>
      </c>
      <c r="C283" s="10" t="e">
        <f t="shared" si="23"/>
        <v>#DIV/0!</v>
      </c>
      <c r="D283" s="10" t="e">
        <f t="shared" si="26"/>
        <v>#DIV/0!</v>
      </c>
      <c r="E283" s="10" t="e">
        <f>ROUND((D$6-SUM(G$14:G282)-SUM(E$14:E282))/($D$8-B282),2)</f>
        <v>#DIV/0!</v>
      </c>
      <c r="F283" s="10" t="e">
        <f t="shared" si="24"/>
        <v>#DIV/0!</v>
      </c>
      <c r="G283" s="11" t="e">
        <f>IF(F283&lt;$D$9,J283,0)</f>
        <v>#DIV/0!</v>
      </c>
      <c r="H283" s="10" t="e">
        <f t="shared" si="25"/>
        <v>#DIV/0!</v>
      </c>
      <c r="J283" s="8" t="e">
        <f>IF(C283+E283&gt;$D$9,$D$9-F283,C283-E283)</f>
        <v>#DIV/0!</v>
      </c>
    </row>
    <row r="284" spans="2:10" x14ac:dyDescent="0.25">
      <c r="B284">
        <v>271</v>
      </c>
      <c r="C284" s="10" t="e">
        <f t="shared" si="23"/>
        <v>#DIV/0!</v>
      </c>
      <c r="D284" s="10" t="e">
        <f t="shared" si="26"/>
        <v>#DIV/0!</v>
      </c>
      <c r="E284" s="10" t="e">
        <f>ROUND((D$6-SUM(G$14:G283)-SUM(E$14:E283))/($D$8-B283),2)</f>
        <v>#DIV/0!</v>
      </c>
      <c r="F284" s="10" t="e">
        <f t="shared" si="24"/>
        <v>#DIV/0!</v>
      </c>
      <c r="G284" s="11" t="e">
        <f>IF(F284&lt;$D$9,J284,0)</f>
        <v>#DIV/0!</v>
      </c>
      <c r="H284" s="10" t="e">
        <f t="shared" si="25"/>
        <v>#DIV/0!</v>
      </c>
      <c r="J284" s="8" t="e">
        <f>IF(C284+E284&gt;$D$9,$D$9-F284,C284-E284)</f>
        <v>#DIV/0!</v>
      </c>
    </row>
    <row r="285" spans="2:10" x14ac:dyDescent="0.25">
      <c r="B285">
        <v>272</v>
      </c>
      <c r="C285" s="10" t="e">
        <f t="shared" si="23"/>
        <v>#DIV/0!</v>
      </c>
      <c r="D285" s="10" t="e">
        <f t="shared" si="26"/>
        <v>#DIV/0!</v>
      </c>
      <c r="E285" s="10" t="e">
        <f>ROUND((D$6-SUM(G$14:G284)-SUM(E$14:E284))/($D$8-B284),2)</f>
        <v>#DIV/0!</v>
      </c>
      <c r="F285" s="10" t="e">
        <f t="shared" si="24"/>
        <v>#DIV/0!</v>
      </c>
      <c r="G285" s="11" t="e">
        <f>IF(F285&lt;$D$9,J285,0)</f>
        <v>#DIV/0!</v>
      </c>
      <c r="H285" s="10" t="e">
        <f t="shared" si="25"/>
        <v>#DIV/0!</v>
      </c>
      <c r="J285" s="8" t="e">
        <f>IF(C285+E285&gt;$D$9,$D$9-F285,C285-E285)</f>
        <v>#DIV/0!</v>
      </c>
    </row>
    <row r="286" spans="2:10" x14ac:dyDescent="0.25">
      <c r="B286">
        <v>273</v>
      </c>
      <c r="C286" s="10" t="e">
        <f t="shared" si="23"/>
        <v>#DIV/0!</v>
      </c>
      <c r="D286" s="10" t="e">
        <f t="shared" si="26"/>
        <v>#DIV/0!</v>
      </c>
      <c r="E286" s="10" t="e">
        <f>ROUND((D$6-SUM(G$14:G285)-SUM(E$14:E285))/($D$8-B285),2)</f>
        <v>#DIV/0!</v>
      </c>
      <c r="F286" s="10" t="e">
        <f t="shared" si="24"/>
        <v>#DIV/0!</v>
      </c>
      <c r="G286" s="11" t="e">
        <f>IF(F286&lt;$D$9,J286,0)</f>
        <v>#DIV/0!</v>
      </c>
      <c r="H286" s="10" t="e">
        <f t="shared" si="25"/>
        <v>#DIV/0!</v>
      </c>
      <c r="J286" s="8" t="e">
        <f>IF(C286+E286&gt;$D$9,$D$9-F286,C286-E286)</f>
        <v>#DIV/0!</v>
      </c>
    </row>
    <row r="287" spans="2:10" x14ac:dyDescent="0.25">
      <c r="B287">
        <v>274</v>
      </c>
      <c r="C287" s="10" t="e">
        <f t="shared" si="23"/>
        <v>#DIV/0!</v>
      </c>
      <c r="D287" s="10" t="e">
        <f t="shared" si="26"/>
        <v>#DIV/0!</v>
      </c>
      <c r="E287" s="10" t="e">
        <f>ROUND((D$6-SUM(G$14:G286)-SUM(E$14:E286))/($D$8-B286),2)</f>
        <v>#DIV/0!</v>
      </c>
      <c r="F287" s="10" t="e">
        <f t="shared" si="24"/>
        <v>#DIV/0!</v>
      </c>
      <c r="G287" s="11" t="e">
        <f>IF(F287&lt;$D$9,J287,0)</f>
        <v>#DIV/0!</v>
      </c>
      <c r="H287" s="10" t="e">
        <f t="shared" si="25"/>
        <v>#DIV/0!</v>
      </c>
      <c r="J287" s="8" t="e">
        <f>IF(C287+E287&gt;$D$9,$D$9-F287,C287-E287)</f>
        <v>#DIV/0!</v>
      </c>
    </row>
    <row r="288" spans="2:10" x14ac:dyDescent="0.25">
      <c r="B288">
        <v>275</v>
      </c>
      <c r="C288" s="10" t="e">
        <f t="shared" si="23"/>
        <v>#DIV/0!</v>
      </c>
      <c r="D288" s="10" t="e">
        <f t="shared" si="26"/>
        <v>#DIV/0!</v>
      </c>
      <c r="E288" s="10" t="e">
        <f>ROUND((D$6-SUM(G$14:G287)-SUM(E$14:E287))/($D$8-B287),2)</f>
        <v>#DIV/0!</v>
      </c>
      <c r="F288" s="10" t="e">
        <f t="shared" si="24"/>
        <v>#DIV/0!</v>
      </c>
      <c r="G288" s="11" t="e">
        <f>IF(F288&lt;$D$9,J288,0)</f>
        <v>#DIV/0!</v>
      </c>
      <c r="H288" s="10" t="e">
        <f t="shared" si="25"/>
        <v>#DIV/0!</v>
      </c>
      <c r="J288" s="8" t="e">
        <f>IF(C288+E288&gt;$D$9,$D$9-F288,C288-E288)</f>
        <v>#DIV/0!</v>
      </c>
    </row>
    <row r="289" spans="2:10" x14ac:dyDescent="0.25">
      <c r="B289">
        <v>276</v>
      </c>
      <c r="C289" s="10" t="e">
        <f t="shared" si="23"/>
        <v>#DIV/0!</v>
      </c>
      <c r="D289" s="10" t="e">
        <f t="shared" si="26"/>
        <v>#DIV/0!</v>
      </c>
      <c r="E289" s="10" t="e">
        <f>ROUND((D$6-SUM(G$14:G288)-SUM(E$14:E288))/($D$8-B288),2)</f>
        <v>#DIV/0!</v>
      </c>
      <c r="F289" s="10" t="e">
        <f t="shared" si="24"/>
        <v>#DIV/0!</v>
      </c>
      <c r="G289" s="11" t="e">
        <f>IF(F289&lt;$D$9,J289,0)</f>
        <v>#DIV/0!</v>
      </c>
      <c r="H289" s="10" t="e">
        <f t="shared" si="25"/>
        <v>#DIV/0!</v>
      </c>
      <c r="J289" s="8" t="e">
        <f>IF(C289+E289&gt;$D$9,$D$9-F289,C289-E289)</f>
        <v>#DIV/0!</v>
      </c>
    </row>
    <row r="290" spans="2:10" x14ac:dyDescent="0.25">
      <c r="B290">
        <v>277</v>
      </c>
      <c r="C290" s="10" t="e">
        <f t="shared" si="23"/>
        <v>#DIV/0!</v>
      </c>
      <c r="D290" s="10" t="e">
        <f t="shared" si="26"/>
        <v>#DIV/0!</v>
      </c>
      <c r="E290" s="10" t="e">
        <f>ROUND((D$6-SUM(G$14:G289)-SUM(E$14:E289))/($D$8-B289),2)</f>
        <v>#DIV/0!</v>
      </c>
      <c r="F290" s="10" t="e">
        <f t="shared" si="24"/>
        <v>#DIV/0!</v>
      </c>
      <c r="G290" s="11" t="e">
        <f>IF(F290&lt;$D$9,J290,0)</f>
        <v>#DIV/0!</v>
      </c>
      <c r="H290" s="10" t="e">
        <f t="shared" si="25"/>
        <v>#DIV/0!</v>
      </c>
      <c r="J290" s="8" t="e">
        <f>IF(C290+E290&gt;$D$9,$D$9-F290,C290-E290)</f>
        <v>#DIV/0!</v>
      </c>
    </row>
    <row r="291" spans="2:10" x14ac:dyDescent="0.25">
      <c r="B291">
        <v>278</v>
      </c>
      <c r="C291" s="10" t="e">
        <f t="shared" si="23"/>
        <v>#DIV/0!</v>
      </c>
      <c r="D291" s="10" t="e">
        <f t="shared" si="26"/>
        <v>#DIV/0!</v>
      </c>
      <c r="E291" s="10" t="e">
        <f>ROUND((D$6-SUM(G$14:G290)-SUM(E$14:E290))/($D$8-B290),2)</f>
        <v>#DIV/0!</v>
      </c>
      <c r="F291" s="10" t="e">
        <f t="shared" si="24"/>
        <v>#DIV/0!</v>
      </c>
      <c r="G291" s="11" t="e">
        <f>IF(F291&lt;$D$9,J291,0)</f>
        <v>#DIV/0!</v>
      </c>
      <c r="H291" s="10" t="e">
        <f t="shared" si="25"/>
        <v>#DIV/0!</v>
      </c>
      <c r="J291" s="8" t="e">
        <f>IF(C291+E291&gt;$D$9,$D$9-F291,C291-E291)</f>
        <v>#DIV/0!</v>
      </c>
    </row>
    <row r="292" spans="2:10" x14ac:dyDescent="0.25">
      <c r="B292">
        <v>279</v>
      </c>
      <c r="C292" s="10" t="e">
        <f t="shared" si="23"/>
        <v>#DIV/0!</v>
      </c>
      <c r="D292" s="10" t="e">
        <f t="shared" si="26"/>
        <v>#DIV/0!</v>
      </c>
      <c r="E292" s="10" t="e">
        <f>ROUND((D$6-SUM(G$14:G291)-SUM(E$14:E291))/($D$8-B291),2)</f>
        <v>#DIV/0!</v>
      </c>
      <c r="F292" s="10" t="e">
        <f t="shared" si="24"/>
        <v>#DIV/0!</v>
      </c>
      <c r="G292" s="11" t="e">
        <f>IF(F292&lt;$D$9,J292,0)</f>
        <v>#DIV/0!</v>
      </c>
      <c r="H292" s="10" t="e">
        <f t="shared" si="25"/>
        <v>#DIV/0!</v>
      </c>
      <c r="J292" s="8" t="e">
        <f>IF(C292+E292&gt;$D$9,$D$9-F292,C292-E292)</f>
        <v>#DIV/0!</v>
      </c>
    </row>
    <row r="293" spans="2:10" x14ac:dyDescent="0.25">
      <c r="B293">
        <v>280</v>
      </c>
      <c r="C293" s="10" t="e">
        <f t="shared" si="23"/>
        <v>#DIV/0!</v>
      </c>
      <c r="D293" s="10" t="e">
        <f t="shared" si="26"/>
        <v>#DIV/0!</v>
      </c>
      <c r="E293" s="10" t="e">
        <f>ROUND((D$6-SUM(G$14:G292)-SUM(E$14:E292))/($D$8-B292),2)</f>
        <v>#DIV/0!</v>
      </c>
      <c r="F293" s="10" t="e">
        <f t="shared" si="24"/>
        <v>#DIV/0!</v>
      </c>
      <c r="G293" s="11" t="e">
        <f>IF(F293&lt;$D$9,J293,0)</f>
        <v>#DIV/0!</v>
      </c>
      <c r="H293" s="10" t="e">
        <f t="shared" si="25"/>
        <v>#DIV/0!</v>
      </c>
      <c r="J293" s="8" t="e">
        <f>IF(C293+E293&gt;$D$9,$D$9-F293,C293-E293)</f>
        <v>#DIV/0!</v>
      </c>
    </row>
    <row r="294" spans="2:10" x14ac:dyDescent="0.25">
      <c r="B294">
        <v>281</v>
      </c>
      <c r="C294" s="10" t="e">
        <f t="shared" si="23"/>
        <v>#DIV/0!</v>
      </c>
      <c r="D294" s="10" t="e">
        <f t="shared" si="26"/>
        <v>#DIV/0!</v>
      </c>
      <c r="E294" s="10" t="e">
        <f>ROUND((D$6-SUM(G$14:G293)-SUM(E$14:E293))/($D$8-B293),2)</f>
        <v>#DIV/0!</v>
      </c>
      <c r="F294" s="10" t="e">
        <f t="shared" si="24"/>
        <v>#DIV/0!</v>
      </c>
      <c r="G294" s="11" t="e">
        <f>IF(F294&lt;$D$9,J294,0)</f>
        <v>#DIV/0!</v>
      </c>
      <c r="H294" s="10" t="e">
        <f t="shared" si="25"/>
        <v>#DIV/0!</v>
      </c>
      <c r="J294" s="8" t="e">
        <f>IF(C294+E294&gt;$D$9,$D$9-F294,C294-E294)</f>
        <v>#DIV/0!</v>
      </c>
    </row>
    <row r="295" spans="2:10" x14ac:dyDescent="0.25">
      <c r="B295">
        <v>282</v>
      </c>
      <c r="C295" s="10" t="e">
        <f t="shared" si="23"/>
        <v>#DIV/0!</v>
      </c>
      <c r="D295" s="10" t="e">
        <f t="shared" si="26"/>
        <v>#DIV/0!</v>
      </c>
      <c r="E295" s="10" t="e">
        <f>ROUND((D$6-SUM(G$14:G294)-SUM(E$14:E294))/($D$8-B294),2)</f>
        <v>#DIV/0!</v>
      </c>
      <c r="F295" s="10" t="e">
        <f t="shared" si="24"/>
        <v>#DIV/0!</v>
      </c>
      <c r="G295" s="11" t="e">
        <f>IF(F295&lt;$D$9,J295,0)</f>
        <v>#DIV/0!</v>
      </c>
      <c r="H295" s="10" t="e">
        <f t="shared" si="25"/>
        <v>#DIV/0!</v>
      </c>
      <c r="J295" s="8" t="e">
        <f>IF(C295+E295&gt;$D$9,$D$9-F295,C295-E295)</f>
        <v>#DIV/0!</v>
      </c>
    </row>
    <row r="296" spans="2:10" x14ac:dyDescent="0.25">
      <c r="B296">
        <v>283</v>
      </c>
      <c r="C296" s="10" t="e">
        <f t="shared" si="23"/>
        <v>#DIV/0!</v>
      </c>
      <c r="D296" s="10" t="e">
        <f t="shared" si="26"/>
        <v>#DIV/0!</v>
      </c>
      <c r="E296" s="10" t="e">
        <f>ROUND((D$6-SUM(G$14:G295)-SUM(E$14:E295))/($D$8-B295),2)</f>
        <v>#DIV/0!</v>
      </c>
      <c r="F296" s="10" t="e">
        <f t="shared" si="24"/>
        <v>#DIV/0!</v>
      </c>
      <c r="G296" s="11" t="e">
        <f>IF(F296&lt;$D$9,J296,0)</f>
        <v>#DIV/0!</v>
      </c>
      <c r="H296" s="10" t="e">
        <f t="shared" si="25"/>
        <v>#DIV/0!</v>
      </c>
      <c r="J296" s="8" t="e">
        <f>IF(C296+E296&gt;$D$9,$D$9-F296,C296-E296)</f>
        <v>#DIV/0!</v>
      </c>
    </row>
    <row r="297" spans="2:10" x14ac:dyDescent="0.25">
      <c r="B297">
        <v>284</v>
      </c>
      <c r="C297" s="10" t="e">
        <f t="shared" si="23"/>
        <v>#DIV/0!</v>
      </c>
      <c r="D297" s="10" t="e">
        <f t="shared" si="26"/>
        <v>#DIV/0!</v>
      </c>
      <c r="E297" s="10" t="e">
        <f>ROUND((D$6-SUM(G$14:G296)-SUM(E$14:E296))/($D$8-B296),2)</f>
        <v>#DIV/0!</v>
      </c>
      <c r="F297" s="10" t="e">
        <f t="shared" si="24"/>
        <v>#DIV/0!</v>
      </c>
      <c r="G297" s="11" t="e">
        <f>IF(F297&lt;$D$9,J297,0)</f>
        <v>#DIV/0!</v>
      </c>
      <c r="H297" s="10" t="e">
        <f t="shared" si="25"/>
        <v>#DIV/0!</v>
      </c>
      <c r="J297" s="8" t="e">
        <f>IF(C297+E297&gt;$D$9,$D$9-F297,C297-E297)</f>
        <v>#DIV/0!</v>
      </c>
    </row>
    <row r="298" spans="2:10" x14ac:dyDescent="0.25">
      <c r="B298">
        <v>285</v>
      </c>
      <c r="C298" s="10" t="e">
        <f t="shared" si="23"/>
        <v>#DIV/0!</v>
      </c>
      <c r="D298" s="10" t="e">
        <f t="shared" si="26"/>
        <v>#DIV/0!</v>
      </c>
      <c r="E298" s="10" t="e">
        <f>ROUND((D$6-SUM(G$14:G297)-SUM(E$14:E297))/($D$8-B297),2)</f>
        <v>#DIV/0!</v>
      </c>
      <c r="F298" s="10" t="e">
        <f t="shared" si="24"/>
        <v>#DIV/0!</v>
      </c>
      <c r="G298" s="11" t="e">
        <f>IF(F298&lt;$D$9,J298,0)</f>
        <v>#DIV/0!</v>
      </c>
      <c r="H298" s="10" t="e">
        <f t="shared" si="25"/>
        <v>#DIV/0!</v>
      </c>
      <c r="J298" s="8" t="e">
        <f>IF(C298+E298&gt;$D$9,$D$9-F298,C298-E298)</f>
        <v>#DIV/0!</v>
      </c>
    </row>
    <row r="299" spans="2:10" x14ac:dyDescent="0.25">
      <c r="B299">
        <v>286</v>
      </c>
      <c r="C299" s="10" t="e">
        <f t="shared" si="23"/>
        <v>#DIV/0!</v>
      </c>
      <c r="D299" s="10" t="e">
        <f t="shared" si="26"/>
        <v>#DIV/0!</v>
      </c>
      <c r="E299" s="10" t="e">
        <f>ROUND((D$6-SUM(G$14:G298)-SUM(E$14:E298))/($D$8-B298),2)</f>
        <v>#DIV/0!</v>
      </c>
      <c r="F299" s="10" t="e">
        <f t="shared" si="24"/>
        <v>#DIV/0!</v>
      </c>
      <c r="G299" s="11" t="e">
        <f>IF(F299&lt;$D$9,J299,0)</f>
        <v>#DIV/0!</v>
      </c>
      <c r="H299" s="10" t="e">
        <f t="shared" si="25"/>
        <v>#DIV/0!</v>
      </c>
      <c r="J299" s="8" t="e">
        <f>IF(C299+E299&gt;$D$9,$D$9-F299,C299-E299)</f>
        <v>#DIV/0!</v>
      </c>
    </row>
    <row r="300" spans="2:10" x14ac:dyDescent="0.25">
      <c r="B300">
        <v>287</v>
      </c>
      <c r="C300" s="10" t="e">
        <f t="shared" si="23"/>
        <v>#DIV/0!</v>
      </c>
      <c r="D300" s="10" t="e">
        <f t="shared" si="26"/>
        <v>#DIV/0!</v>
      </c>
      <c r="E300" s="10" t="e">
        <f>ROUND((D$6-SUM(G$14:G299)-SUM(E$14:E299))/($D$8-B299),2)</f>
        <v>#DIV/0!</v>
      </c>
      <c r="F300" s="10" t="e">
        <f t="shared" si="24"/>
        <v>#DIV/0!</v>
      </c>
      <c r="G300" s="11" t="e">
        <f>IF(F300&lt;$D$9,J300,0)</f>
        <v>#DIV/0!</v>
      </c>
      <c r="H300" s="10" t="e">
        <f t="shared" si="25"/>
        <v>#DIV/0!</v>
      </c>
      <c r="J300" s="8" t="e">
        <f>IF(C300+E300&gt;$D$9,$D$9-F300,C300-E300)</f>
        <v>#DIV/0!</v>
      </c>
    </row>
    <row r="301" spans="2:10" x14ac:dyDescent="0.25">
      <c r="B301">
        <v>288</v>
      </c>
      <c r="C301" s="10" t="e">
        <f t="shared" si="23"/>
        <v>#DIV/0!</v>
      </c>
      <c r="D301" s="10" t="e">
        <f t="shared" si="26"/>
        <v>#DIV/0!</v>
      </c>
      <c r="E301" s="10" t="e">
        <f>ROUND((D$6-SUM(G$14:G300)-SUM(E$14:E300))/($D$8-B300),2)</f>
        <v>#DIV/0!</v>
      </c>
      <c r="F301" s="10" t="e">
        <f t="shared" si="24"/>
        <v>#DIV/0!</v>
      </c>
      <c r="G301" s="11" t="e">
        <f>IF(F301&lt;$D$9,J301,0)</f>
        <v>#DIV/0!</v>
      </c>
      <c r="H301" s="10" t="e">
        <f t="shared" si="25"/>
        <v>#DIV/0!</v>
      </c>
      <c r="J301" s="8" t="e">
        <f>IF(C301+E301&gt;$D$9,$D$9-F301,C301-E301)</f>
        <v>#DIV/0!</v>
      </c>
    </row>
    <row r="302" spans="2:10" x14ac:dyDescent="0.25">
      <c r="B302">
        <v>289</v>
      </c>
      <c r="C302" s="10" t="e">
        <f t="shared" si="23"/>
        <v>#DIV/0!</v>
      </c>
      <c r="D302" s="10" t="e">
        <f t="shared" si="26"/>
        <v>#DIV/0!</v>
      </c>
      <c r="E302" s="10" t="e">
        <f>ROUND((D$6-SUM(G$14:G301)-SUM(E$14:E301))/($D$8-B301),2)</f>
        <v>#DIV/0!</v>
      </c>
      <c r="F302" s="10" t="e">
        <f t="shared" si="24"/>
        <v>#DIV/0!</v>
      </c>
      <c r="G302" s="11" t="e">
        <f>IF(F302&lt;$D$9,J302,0)</f>
        <v>#DIV/0!</v>
      </c>
      <c r="H302" s="10" t="e">
        <f t="shared" si="25"/>
        <v>#DIV/0!</v>
      </c>
      <c r="J302" s="8" t="e">
        <f>IF(C302+E302&gt;$D$9,$D$9-F302,C302-E302)</f>
        <v>#DIV/0!</v>
      </c>
    </row>
    <row r="303" spans="2:10" x14ac:dyDescent="0.25">
      <c r="B303">
        <v>290</v>
      </c>
      <c r="C303" s="10" t="e">
        <f t="shared" si="23"/>
        <v>#DIV/0!</v>
      </c>
      <c r="D303" s="10" t="e">
        <f t="shared" si="26"/>
        <v>#DIV/0!</v>
      </c>
      <c r="E303" s="10" t="e">
        <f>ROUND((D$6-SUM(G$14:G302)-SUM(E$14:E302))/($D$8-B302),2)</f>
        <v>#DIV/0!</v>
      </c>
      <c r="F303" s="10" t="e">
        <f t="shared" si="24"/>
        <v>#DIV/0!</v>
      </c>
      <c r="G303" s="11" t="e">
        <f>IF(F303&lt;$D$9,J303,0)</f>
        <v>#DIV/0!</v>
      </c>
      <c r="H303" s="10" t="e">
        <f t="shared" si="25"/>
        <v>#DIV/0!</v>
      </c>
      <c r="J303" s="8" t="e">
        <f>IF(C303+E303&gt;$D$9,$D$9-F303,C303-E303)</f>
        <v>#DIV/0!</v>
      </c>
    </row>
    <row r="304" spans="2:10" x14ac:dyDescent="0.25">
      <c r="B304">
        <v>291</v>
      </c>
      <c r="C304" s="10" t="e">
        <f t="shared" si="23"/>
        <v>#DIV/0!</v>
      </c>
      <c r="D304" s="10" t="e">
        <f t="shared" si="26"/>
        <v>#DIV/0!</v>
      </c>
      <c r="E304" s="10" t="e">
        <f>ROUND((D$6-SUM(G$14:G303)-SUM(E$14:E303))/($D$8-B303),2)</f>
        <v>#DIV/0!</v>
      </c>
      <c r="F304" s="10" t="e">
        <f t="shared" si="24"/>
        <v>#DIV/0!</v>
      </c>
      <c r="G304" s="11" t="e">
        <f>IF(F304&lt;$D$9,J304,0)</f>
        <v>#DIV/0!</v>
      </c>
      <c r="H304" s="10" t="e">
        <f t="shared" si="25"/>
        <v>#DIV/0!</v>
      </c>
      <c r="J304" s="8" t="e">
        <f>IF(C304+E304&gt;$D$9,$D$9-F304,C304-E304)</f>
        <v>#DIV/0!</v>
      </c>
    </row>
    <row r="305" spans="2:10" x14ac:dyDescent="0.25">
      <c r="B305">
        <v>292</v>
      </c>
      <c r="C305" s="10" t="e">
        <f t="shared" si="23"/>
        <v>#DIV/0!</v>
      </c>
      <c r="D305" s="10" t="e">
        <f t="shared" si="26"/>
        <v>#DIV/0!</v>
      </c>
      <c r="E305" s="10" t="e">
        <f>ROUND((D$6-SUM(G$14:G304)-SUM(E$14:E304))/($D$8-B304),2)</f>
        <v>#DIV/0!</v>
      </c>
      <c r="F305" s="10" t="e">
        <f t="shared" si="24"/>
        <v>#DIV/0!</v>
      </c>
      <c r="G305" s="11" t="e">
        <f>IF(F305&lt;$D$9,J305,0)</f>
        <v>#DIV/0!</v>
      </c>
      <c r="H305" s="10" t="e">
        <f t="shared" si="25"/>
        <v>#DIV/0!</v>
      </c>
      <c r="J305" s="8" t="e">
        <f>IF(C305+E305&gt;$D$9,$D$9-F305,C305-E305)</f>
        <v>#DIV/0!</v>
      </c>
    </row>
    <row r="306" spans="2:10" x14ac:dyDescent="0.25">
      <c r="B306">
        <v>293</v>
      </c>
      <c r="C306" s="10" t="e">
        <f t="shared" si="23"/>
        <v>#DIV/0!</v>
      </c>
      <c r="D306" s="10" t="e">
        <f t="shared" si="26"/>
        <v>#DIV/0!</v>
      </c>
      <c r="E306" s="10" t="e">
        <f>ROUND((D$6-SUM(G$14:G305)-SUM(E$14:E305))/($D$8-B305),2)</f>
        <v>#DIV/0!</v>
      </c>
      <c r="F306" s="10" t="e">
        <f t="shared" si="24"/>
        <v>#DIV/0!</v>
      </c>
      <c r="G306" s="11" t="e">
        <f>IF(F306&lt;$D$9,J306,0)</f>
        <v>#DIV/0!</v>
      </c>
      <c r="H306" s="10" t="e">
        <f t="shared" si="25"/>
        <v>#DIV/0!</v>
      </c>
      <c r="J306" s="8" t="e">
        <f>IF(C306+E306&gt;$D$9,$D$9-F306,C306-E306)</f>
        <v>#DIV/0!</v>
      </c>
    </row>
    <row r="307" spans="2:10" x14ac:dyDescent="0.25">
      <c r="B307">
        <v>294</v>
      </c>
      <c r="C307" s="10" t="e">
        <f t="shared" si="23"/>
        <v>#DIV/0!</v>
      </c>
      <c r="D307" s="10" t="e">
        <f t="shared" si="26"/>
        <v>#DIV/0!</v>
      </c>
      <c r="E307" s="10" t="e">
        <f>ROUND((D$6-SUM(G$14:G306)-SUM(E$14:E306))/($D$8-B306),2)</f>
        <v>#DIV/0!</v>
      </c>
      <c r="F307" s="10" t="e">
        <f t="shared" si="24"/>
        <v>#DIV/0!</v>
      </c>
      <c r="G307" s="11" t="e">
        <f>IF(F307&lt;$D$9,J307,0)</f>
        <v>#DIV/0!</v>
      </c>
      <c r="H307" s="10" t="e">
        <f t="shared" si="25"/>
        <v>#DIV/0!</v>
      </c>
      <c r="J307" s="8" t="e">
        <f>IF(C307+E307&gt;$D$9,$D$9-F307,C307-E307)</f>
        <v>#DIV/0!</v>
      </c>
    </row>
    <row r="308" spans="2:10" x14ac:dyDescent="0.25">
      <c r="B308">
        <v>295</v>
      </c>
      <c r="C308" s="10" t="e">
        <f t="shared" si="23"/>
        <v>#DIV/0!</v>
      </c>
      <c r="D308" s="10" t="e">
        <f t="shared" si="26"/>
        <v>#DIV/0!</v>
      </c>
      <c r="E308" s="10" t="e">
        <f>ROUND((D$6-SUM(G$14:G307)-SUM(E$14:E307))/($D$8-B307),2)</f>
        <v>#DIV/0!</v>
      </c>
      <c r="F308" s="10" t="e">
        <f t="shared" si="24"/>
        <v>#DIV/0!</v>
      </c>
      <c r="G308" s="11" t="e">
        <f>IF(F308&lt;$D$9,J308,0)</f>
        <v>#DIV/0!</v>
      </c>
      <c r="H308" s="10" t="e">
        <f t="shared" si="25"/>
        <v>#DIV/0!</v>
      </c>
      <c r="J308" s="8" t="e">
        <f>IF(C308+E308&gt;$D$9,$D$9-F308,C308-E308)</f>
        <v>#DIV/0!</v>
      </c>
    </row>
    <row r="309" spans="2:10" x14ac:dyDescent="0.25">
      <c r="B309">
        <v>296</v>
      </c>
      <c r="C309" s="10" t="e">
        <f t="shared" si="23"/>
        <v>#DIV/0!</v>
      </c>
      <c r="D309" s="10" t="e">
        <f t="shared" si="26"/>
        <v>#DIV/0!</v>
      </c>
      <c r="E309" s="10" t="e">
        <f>ROUND((D$6-SUM(G$14:G308)-SUM(E$14:E308))/($D$8-B308),2)</f>
        <v>#DIV/0!</v>
      </c>
      <c r="F309" s="10" t="e">
        <f t="shared" si="24"/>
        <v>#DIV/0!</v>
      </c>
      <c r="G309" s="11" t="e">
        <f>IF(F309&lt;$D$9,J309,0)</f>
        <v>#DIV/0!</v>
      </c>
      <c r="H309" s="10" t="e">
        <f t="shared" si="25"/>
        <v>#DIV/0!</v>
      </c>
      <c r="J309" s="8" t="e">
        <f>IF(C309+E309&gt;$D$9,$D$9-F309,C309-E309)</f>
        <v>#DIV/0!</v>
      </c>
    </row>
    <row r="310" spans="2:10" x14ac:dyDescent="0.25">
      <c r="B310">
        <v>297</v>
      </c>
      <c r="C310" s="10" t="e">
        <f t="shared" si="23"/>
        <v>#DIV/0!</v>
      </c>
      <c r="D310" s="10" t="e">
        <f t="shared" si="26"/>
        <v>#DIV/0!</v>
      </c>
      <c r="E310" s="10" t="e">
        <f>ROUND((D$6-SUM(G$14:G309)-SUM(E$14:E309))/($D$8-B309),2)</f>
        <v>#DIV/0!</v>
      </c>
      <c r="F310" s="10" t="e">
        <f t="shared" si="24"/>
        <v>#DIV/0!</v>
      </c>
      <c r="G310" s="11" t="e">
        <f>IF(F310&lt;$D$9,J310,0)</f>
        <v>#DIV/0!</v>
      </c>
      <c r="H310" s="10" t="e">
        <f t="shared" si="25"/>
        <v>#DIV/0!</v>
      </c>
      <c r="J310" s="8" t="e">
        <f>IF(C310+E310&gt;$D$9,$D$9-F310,C310-E310)</f>
        <v>#DIV/0!</v>
      </c>
    </row>
    <row r="311" spans="2:10" x14ac:dyDescent="0.25">
      <c r="B311">
        <v>298</v>
      </c>
      <c r="C311" s="10" t="e">
        <f t="shared" si="23"/>
        <v>#DIV/0!</v>
      </c>
      <c r="D311" s="10" t="e">
        <f t="shared" si="26"/>
        <v>#DIV/0!</v>
      </c>
      <c r="E311" s="10" t="e">
        <f>ROUND((D$6-SUM(G$14:G310)-SUM(E$14:E310))/($D$8-B310),2)</f>
        <v>#DIV/0!</v>
      </c>
      <c r="F311" s="10" t="e">
        <f t="shared" si="24"/>
        <v>#DIV/0!</v>
      </c>
      <c r="G311" s="11" t="e">
        <f>IF(F311&lt;$D$9,J311,0)</f>
        <v>#DIV/0!</v>
      </c>
      <c r="H311" s="10" t="e">
        <f t="shared" si="25"/>
        <v>#DIV/0!</v>
      </c>
      <c r="J311" s="8" t="e">
        <f>IF(C311+E311&gt;$D$9,$D$9-F311,C311-E311)</f>
        <v>#DIV/0!</v>
      </c>
    </row>
    <row r="312" spans="2:10" x14ac:dyDescent="0.25">
      <c r="B312">
        <v>299</v>
      </c>
      <c r="C312" s="10" t="e">
        <f t="shared" si="23"/>
        <v>#DIV/0!</v>
      </c>
      <c r="D312" s="10" t="e">
        <f t="shared" si="26"/>
        <v>#DIV/0!</v>
      </c>
      <c r="E312" s="10" t="e">
        <f>ROUND((D$6-SUM(G$14:G311)-SUM(E$14:E311))/($D$8-B311),2)</f>
        <v>#DIV/0!</v>
      </c>
      <c r="F312" s="10" t="e">
        <f t="shared" si="24"/>
        <v>#DIV/0!</v>
      </c>
      <c r="G312" s="11" t="e">
        <f>IF(F312&lt;$D$9,J312,0)</f>
        <v>#DIV/0!</v>
      </c>
      <c r="H312" s="10" t="e">
        <f t="shared" si="25"/>
        <v>#DIV/0!</v>
      </c>
      <c r="J312" s="8" t="e">
        <f>IF(C312+E312&gt;$D$9,$D$9-F312,C312-E312)</f>
        <v>#DIV/0!</v>
      </c>
    </row>
    <row r="313" spans="2:10" x14ac:dyDescent="0.25">
      <c r="B313">
        <v>300</v>
      </c>
      <c r="C313" s="10" t="e">
        <f t="shared" si="23"/>
        <v>#DIV/0!</v>
      </c>
      <c r="D313" s="10" t="e">
        <f t="shared" si="26"/>
        <v>#DIV/0!</v>
      </c>
      <c r="E313" s="10" t="e">
        <f>D6-SUM(E14:E312)-SUM(G14:G312)</f>
        <v>#DIV/0!</v>
      </c>
      <c r="F313" s="10" t="e">
        <f t="shared" si="24"/>
        <v>#DIV/0!</v>
      </c>
      <c r="G313" s="11" t="e">
        <f>IF(F313&lt;$D$9,J313,0)</f>
        <v>#DIV/0!</v>
      </c>
      <c r="H313" s="10" t="e">
        <f t="shared" si="25"/>
        <v>#DIV/0!</v>
      </c>
      <c r="J313" s="8" t="e">
        <f>IF(C313+E313&gt;$D$9,$D$9-F313,C313-E313)</f>
        <v>#DIV/0!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Дифф. (срок=const)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</dc:creator>
  <cp:lastModifiedBy>WWW</cp:lastModifiedBy>
  <dcterms:created xsi:type="dcterms:W3CDTF">2015-06-05T18:17:20Z</dcterms:created>
  <dcterms:modified xsi:type="dcterms:W3CDTF">2020-01-20T07:23:39Z</dcterms:modified>
</cp:coreProperties>
</file>