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hidePivotFieldList="1"/>
  <bookViews>
    <workbookView xWindow="120" yWindow="120" windowWidth="24810" windowHeight="12480" firstSheet="1" activeTab="1"/>
  </bookViews>
  <sheets>
    <sheet name="Работы" sheetId="1" r:id="rId1"/>
    <sheet name="Кадры" sheetId="2" r:id="rId2"/>
    <sheet name="Расценки" sheetId="3" r:id="rId3"/>
    <sheet name="Цеха_" sheetId="4" r:id="rId4"/>
    <sheet name="Иванова" sheetId="5" r:id="rId5"/>
  </sheets>
  <definedNames>
    <definedName name="_xlnm._FilterDatabase" localSheetId="0" hidden="1">'Работы'!$A$1:$C$10</definedName>
    <definedName name="БД_Кадры">INDEX('Кадры'!$A:$A,2):INDEX('Кадры'!$B:$B,COUNTA('Кадры'!$B:$B))</definedName>
    <definedName name="БД_Объекты">INDEX('Цеха_'!$A:$A,2):INDEX('Цеха_'!$B:$B,COUNTA('Цеха_'!$B:$B))</definedName>
    <definedName name="БД_Работы">INDEX('Работы'!$A:$A,2):INDEX('Работы'!$H:$H,COUNTA('Работы'!$A:$A))</definedName>
    <definedName name="БД_Расценки">INDEX('Расценки'!$A:$A,2):INDEX('Расценки'!$D:$D,COUNTA('Расценки'!$B:$B))</definedName>
    <definedName name="БД_Табель">INDEX(#REF!,2):INDEX(#REF!,COUNTA(#REF!))</definedName>
    <definedName name="Список_Объекты">INDEX(БД_Объекты,,1)</definedName>
    <definedName name="Список_Работы">INDEX(БД_Расценки,,1)</definedName>
  </definedNames>
  <calcPr fullCalcOnLoad="1"/>
</workbook>
</file>

<file path=xl/comments1.xml><?xml version="1.0" encoding="utf-8"?>
<comments xmlns="http://schemas.openxmlformats.org/spreadsheetml/2006/main">
  <authors>
    <author>ZVI</author>
    <author>Разумовская Ольга</author>
  </authors>
  <commentList>
    <comment ref="C1" authorId="0">
      <text>
        <r>
          <rPr>
            <b/>
            <sz val="10"/>
            <color indexed="12"/>
            <rFont val="Tahoma"/>
            <family val="2"/>
          </rPr>
          <t>№ Вид работ</t>
        </r>
        <r>
          <rPr>
            <sz val="10"/>
            <color indexed="12"/>
            <rFont val="Tahoma"/>
            <family val="2"/>
          </rPr>
          <t xml:space="preserve">
  0 Простой
1 Кресло QUANTO
2 Мойка QUANTO
3 Кресло mini QUANTO
4 Диван одноместная секция QUANTO
5 Диван комплект подлокотников QUANTO
6 Диван угловая секция QUANTO
7 Банкетка QUANTO
8 Пуф QUANTO
9 Табуретка QUANTO
10 Кресло SORENTO
11 Мойка SORENTO
12 Кресло mini SORENTO
13 Диван одноместная секция SORENTO
14 Диван комплект подлокотников SORENTO
15 Диван угловая секция SORENTO
16 Кресло PERFETTO PRIMO
17 Мойка PERFETTO PRIMO
18 Кресло PERFETTO
19 Мойка PERFETTO
20 Кресло VENRTTO
21 Мойка VENETTO
22 Кресло ALTO
23 Мойка ALTO
24 BAMBINI
25 Кресло и мойка NUTO
26 RUMBA
27 SAMOA (Welonda)
28 SPA-кушетка
29 Кресло и мойка FIATO 72
30 Кресло и мойка BANDITO
31 Кресло DON BANDITO
32 Универсальное кресло-реклайнер Alba
33 Подушка COMFORTO
34 Подушка для маникюра АFINA с ковриком
35 Стул мастера TURINO
36 Стул мастера RINO
37 Стул мастера PERSONO
38 Стул мастера MONO
39 Стул мастера VILANO
40 Стул мастера ROMANO
41 Стул мастера SOPRANO
42 Стул мастера BRUNO и MILANO
43 Подушка для маникюра CHEZANA
44 Подушка для маникюра FELINA
45 Подушка для маникюра LUNA
46 Подушка для маникюра ULTRATECH NEXT
47 Мешок для пылесоса Next
48 Мешок сменный ULTRATECH SD-117
49 ПВХ Чехол на кресло Alto
50 ПВХ Чехол на кресло Bandito
51 ПВХ Чехол на кресло Fiato 72
52 ПВХ Чехол на кресло Libretto
53 ПВХ Чехол на кресло Nuto
54 ПВХ Чехол на кресло Perfetto
55 ПВХ Чехол на кресло Quanto
56 ПВХ Чехол на кресло Venetto
57 ПВХ Чехол на мойку Alto
58 ПВХ Чехол на мойку Perfetto
59 Чехол для косметологического кресла SD-3560
60 Чехол для косметологического кресла SD-3705A
61 Чехол для косметологического кресла SD-3803
62 Чехол для косметологического кресла SD-3807А
63 Чехол для косметологического кресла SD-3870А
64 Чехол для педикюрного кресла SD-3562АS
65 Чехол для педикюрного кресла SD-3706AS
66 Чехол для педикюрного кресла SD-3803AS
67 Чехол для педикюрного кресла SD-3870AS
68 Чехол для педикюрного кресла SD-3869AS
69 Чехол для SPA-кушетки VISPA
70 Чехол для стула мастера RINO
71 Чехол для стула мастера BRUNO
72 Чехол для стула мастера SD-9017
</t>
        </r>
      </text>
    </comment>
    <comment ref="B1" authorId="1">
      <text>
        <r>
          <rPr>
            <b/>
            <sz val="9"/>
            <rFont val="Tahoma"/>
            <family val="2"/>
          </rPr>
          <t>Разумовская Ольга:</t>
        </r>
        <r>
          <rPr>
            <sz val="9"/>
            <rFont val="Tahoma"/>
            <family val="2"/>
          </rPr>
          <t xml:space="preserve">
0 - Мягкая Мебель
1 - Швейный Цех
2 - Корпусная Мебель
3 - Закройный Цех
4 - Мед Техника</t>
        </r>
      </text>
    </comment>
  </commentList>
</comments>
</file>

<file path=xl/comments5.xml><?xml version="1.0" encoding="utf-8"?>
<comments xmlns="http://schemas.openxmlformats.org/spreadsheetml/2006/main">
  <authors>
    <author>ZVI</author>
  </authors>
  <commentList>
    <comment ref="C5" authorId="0">
      <text>
        <r>
          <rPr>
            <b/>
            <sz val="10"/>
            <color indexed="12"/>
            <rFont val="Tahoma"/>
            <family val="2"/>
          </rPr>
          <t>№ Название объекта</t>
        </r>
        <r>
          <rPr>
            <sz val="10"/>
            <color indexed="12"/>
            <rFont val="Tahoma"/>
            <family val="2"/>
          </rPr>
          <t xml:space="preserve">
1 - Мягкая Мебель
2 - Швейный Цех
3 - Корпусная Мебель
4 - Мед Техника
5 - Закройный Цех</t>
        </r>
      </text>
    </comment>
    <comment ref="C6" authorId="0">
      <text>
        <r>
          <rPr>
            <b/>
            <sz val="10"/>
            <color indexed="12"/>
            <rFont val="Tahoma"/>
            <family val="2"/>
          </rPr>
          <t xml:space="preserve">
№ Вид работ</t>
        </r>
        <r>
          <rPr>
            <sz val="10"/>
            <color indexed="12"/>
            <rFont val="Tahoma"/>
            <family val="2"/>
          </rPr>
          <t xml:space="preserve">
 0 Простой
1 Кресло QUANTO
2 Мойка QUANTO
3 Кресло mini QUANTO
4 Диван одноместная секция QUANTO
5 Диван комплект подлокотников QUANTO
6 Диван угловая секция QUANTO
7 Банкетка QUANTO
8 Пуф QUANTO
9 Табуретка QUANTO
10 Кресло SORENTO
11 Мойка SORENTO
12 Кресло mini SORENTO
13 Диван одноместная секция SORENTO
14 Диван комплект подлокотников SORENTO
15 Диван угловая секция SORENTO
16 Кресло PERFETTO PRIMO
17 Мойка PERFETTO PRIMO
18 Кресло PERFETTO
19 Мойка PERFETTO
20 Кресло VENRTTO
21 Мойка VENETTO
22 Кресло ALTO
23 Мойка ALTO
24 BAMBINI
25 Кресло и мойка NUTO
26 RUMBA
27 SAMOA (Welonda)
28 SPA-кушетка
29 Кресло и мойка FIATO 72
30 Кресло и мойка BANDITO
31 Кресло DON BANDITO
32 Универсальное кресло-реклайнер Alba
33 Подушка COMFORTO
34 Подушка для маникюра АFINA с ковриком
35 Стул мастера TURINO
36 Стул мастера RINO
37 Стул мастера PERSONO
38 Стул мастера MONO
39 Стул мастера VILANO
40 Стул мастера ROMANO
41 Стул мастера SOPRANO
42 Стул мастера BRUNO и MILANO
43 Подушка для маникюра CHEZANA
44 Подушка для маникюра FELINA
45 Подушка для маникюра LUNA
46 Подушка для маникюра ULTRATECH NEXT
47 Мешок для пылесоса Next
48 Мешок сменный ULTRATECH SD-117
49 ПВХ Чехол на кресло Alto
50 ПВХ Чехол на кресло Bandito
51 ПВХ Чехол на кресло Fiato 72
52 ПВХ Чехол на кресло Libretto
53 ПВХ Чехол на кресло Nuto
54 ПВХ Чехол на кресло Perfetto
55 ПВХ Чехол на кресло Quanto
56 ПВХ Чехол на кресло Venetto
57 ПВХ Чехол на мойку Alto
58 ПВХ Чехол на мойку Perfetto
59 Чехол для косметологического кресла SD-3560
60 Чехол для косметологического кресла SD-3705A
61 Чехол для косметологического кресла SD-3803
62 Чехол для косметологического кресла SD-3807А
63 Чехол для косметологического кресла SD-3870А
64 Чехол для педикюрного кресла SD-3562АS
65 Чехол для педикюрного кресла SD-3706AS
66 Чехол для педикюрного кресла SD-3803AS
67 Чехол для педикюрного кресла SD-3870AS
68 Чехол для педикюрного кресла SD-3869AS
69 Чехол для SPA-кушетки VISPA
70 Чехол для стула мастера RINO
71 Чехол для стула мастера BRUNO
72 Чехол для стула мастера SD-9017
</t>
        </r>
      </text>
    </comment>
    <comment ref="C7" authorId="0">
      <text>
        <r>
          <rPr>
            <b/>
            <sz val="10"/>
            <color indexed="12"/>
            <rFont val="Tahoma"/>
            <family val="2"/>
          </rPr>
          <t>Количество (объем) работ</t>
        </r>
        <r>
          <rPr>
            <sz val="10"/>
            <color indexed="12"/>
            <rFont val="Tahoma"/>
            <family val="2"/>
          </rPr>
          <t xml:space="preserve">
Либо вручную, либо рассчитывать</t>
        </r>
      </text>
    </comment>
    <comment ref="C12" authorId="0">
      <text>
        <r>
          <rPr>
            <b/>
            <sz val="10"/>
            <color indexed="12"/>
            <rFont val="Tahoma"/>
            <family val="2"/>
          </rPr>
          <t>Сдельная оплата</t>
        </r>
        <r>
          <rPr>
            <sz val="10"/>
            <color indexed="12"/>
            <rFont val="Tahoma"/>
            <family val="2"/>
          </rPr>
          <t xml:space="preserve">
Рассчитывать</t>
        </r>
      </text>
    </comment>
    <comment ref="C8" authorId="0">
      <text>
        <r>
          <rPr>
            <b/>
            <sz val="10"/>
            <color indexed="12"/>
            <rFont val="Tahoma"/>
            <family val="2"/>
          </rPr>
          <t xml:space="preserve">
№ Вид работ</t>
        </r>
        <r>
          <rPr>
            <sz val="10"/>
            <color indexed="12"/>
            <rFont val="Tahoma"/>
            <family val="2"/>
          </rPr>
          <t xml:space="preserve">
 0 Простой
1 Кресло QUANTO
2 Мойка QUANTO
3 Кресло mini QUANTO
4 Диван одноместная секция QUANTO
5 Диван комплект подлокотников QUANTO
6 Диван угловая секция QUANTO
7 Банкетка QUANTO
8 Пуф QUANTO
9 Табуретка QUANTO
10 Кресло SORENTO
11 Мойка SORENTO
12 Кресло mini SORENTO
13 Диван одноместная секция SORENTO
14 Диван комплект подлокотников SORENTO
15 Диван угловая секция SORENTO
16 Кресло PERFETTO PRIMO
17 Мойка PERFETTO PRIMO
18 Кресло PERFETTO
19 Мойка PERFETTO
20 Кресло VENRTTO
21 Мойка VENETTO
22 Кресло ALTO
23 Мойка ALTO
24 BAMBINI
25 Кресло и мойка NUTO
26 RUMBA
27 SAMOA (Welonda)
28 SPA-кушетка
29 Кресло и мойка FIATO 72
30 Кресло и мойка BANDITO
31 Кресло DON BANDITO
32 Универсальное кресло-реклайнер Alba
33 Подушка COMFORTO
34 Подушка для маникюра АFINA с ковриком
35 Стул мастера TURINO
36 Стул мастера RINO
37 Стул мастера PERSONO
38 Стул мастера MONO
39 Стул мастера VILANO
40 Стул мастера ROMANO
41 Стул мастера SOPRANO
42 Стул мастера BRUNO и MILANO
43 Подушка для маникюра CHEZANA
44 Подушка для маникюра FELINA
45 Подушка для маникюра LUNA
46 Подушка для маникюра ULTRATECH NEXT
47 Мешок для пылесоса Next
48 Мешок сменный ULTRATECH SD-117
49 ПВХ Чехол на кресло Alto
50 ПВХ Чехол на кресло Bandito
51 ПВХ Чехол на кресло Fiato 72
52 ПВХ Чехол на кресло Libretto
53 ПВХ Чехол на кресло Nuto
54 ПВХ Чехол на кресло Perfetto
55 ПВХ Чехол на кресло Quanto
56 ПВХ Чехол на кресло Venetto
57 ПВХ Чехол на мойку Alto
58 ПВХ Чехол на мойку Perfetto
59 Чехол для косметологического кресла SD-3560
60 Чехол для косметологического кресла SD-3705A
61 Чехол для косметологического кресла SD-3803
62 Чехол для косметологического кресла SD-3807А
63 Чехол для косметологического кресла SD-3870А
64 Чехол для педикюрного кресла SD-3562АS
65 Чехол для педикюрного кресла SD-3706AS
66 Чехол для педикюрного кресла SD-3803AS
67 Чехол для педикюрного кресла SD-3870AS
68 Чехол для педикюрного кресла SD-3869AS
69 Чехол для SPA-кушетки VISPA
70 Чехол для стула мастера RINO
71 Чехол для стула мастера BRUNO
72 Чехол для стула мастера SD-9017
</t>
        </r>
      </text>
    </comment>
    <comment ref="C9" authorId="0">
      <text>
        <r>
          <rPr>
            <b/>
            <sz val="10"/>
            <color indexed="12"/>
            <rFont val="Tahoma"/>
            <family val="2"/>
          </rPr>
          <t>Количество (объем) работ</t>
        </r>
        <r>
          <rPr>
            <sz val="10"/>
            <color indexed="12"/>
            <rFont val="Tahoma"/>
            <family val="2"/>
          </rPr>
          <t xml:space="preserve">
Либо вручную, либо рассчитывать</t>
        </r>
      </text>
    </comment>
    <comment ref="C10" authorId="0">
      <text>
        <r>
          <rPr>
            <b/>
            <sz val="10"/>
            <color indexed="12"/>
            <rFont val="Tahoma"/>
            <family val="2"/>
          </rPr>
          <t xml:space="preserve">
№ Вид работ</t>
        </r>
        <r>
          <rPr>
            <sz val="10"/>
            <color indexed="12"/>
            <rFont val="Tahoma"/>
            <family val="2"/>
          </rPr>
          <t xml:space="preserve">
 0 Простой
1 Кресло QUANTO
2 Мойка QUANTO
3 Кресло mini QUANTO
4 Диван одноместная секция QUANTO
5 Диван комплект подлокотников QUANTO
6 Диван угловая секция QUANTO
7 Банкетка QUANTO
8 Пуф QUANTO
9 Табуретка QUANTO
10 Кресло SORENTO
11 Мойка SORENTO
12 Кресло mini SORENTO
13 Диван одноместная секция SORENTO
14 Диван комплект подлокотников SORENTO
15 Диван угловая секция SORENTO
16 Кресло PERFETTO PRIMO
17 Мойка PERFETTO PRIMO
18 Кресло PERFETTO
19 Мойка PERFETTO
20 Кресло VENRTTO
21 Мойка VENETTO
22 Кресло ALTO
23 Мойка ALTO
24 BAMBINI
25 Кресло и мойка NUTO
26 RUMBA
27 SAMOA (Welonda)
28 SPA-кушетка
29 Кресло и мойка FIATO 72
30 Кресло и мойка BANDITO
31 Кресло DON BANDITO
32 Универсальное кресло-реклайнер Alba
33 Подушка COMFORTO
34 Подушка для маникюра АFINA с ковриком
35 Стул мастера TURINO
36 Стул мастера RINO
37 Стул мастера PERSONO
38 Стул мастера MONO
39 Стул мастера VILANO
40 Стул мастера ROMANO
41 Стул мастера SOPRANO
42 Стул мастера BRUNO и MILANO
43 Подушка для маникюра CHEZANA
44 Подушка для маникюра FELINA
45 Подушка для маникюра LUNA
46 Подушка для маникюра ULTRATECH NEXT
47 Мешок для пылесоса Next
48 Мешок сменный ULTRATECH SD-117
49 ПВХ Чехол на кресло Alto
50 ПВХ Чехол на кресло Bandito
51 ПВХ Чехол на кресло Fiato 72
52 ПВХ Чехол на кресло Libretto
53 ПВХ Чехол на кресло Nuto
54 ПВХ Чехол на кресло Perfetto
55 ПВХ Чехол на кресло Quanto
56 ПВХ Чехол на кресло Venetto
57 ПВХ Чехол на мойку Alto
58 ПВХ Чехол на мойку Perfetto
59 Чехол для косметологического кресла SD-3560
60 Чехол для косметологического кресла SD-3705A
61 Чехол для косметологического кресла SD-3803
62 Чехол для косметологического кресла SD-3807А
63 Чехол для косметологического кресла SD-3870А
64 Чехол для педикюрного кресла SD-3562АS
65 Чехол для педикюрного кресла SD-3706AS
66 Чехол для педикюрного кресла SD-3803AS
67 Чехол для педикюрного кресла SD-3870AS
68 Чехол для педикюрного кресла SD-3869AS
69 Чехол для SPA-кушетки VISPA
70 Чехол для стула мастера RINO
71 Чехол для стула мастера BRUNO
72 Чехол для стула мастера SD-9017
</t>
        </r>
      </text>
    </comment>
    <comment ref="C11" authorId="0">
      <text>
        <r>
          <rPr>
            <b/>
            <sz val="10"/>
            <color indexed="12"/>
            <rFont val="Tahoma"/>
            <family val="2"/>
          </rPr>
          <t>Количество (объем) работ</t>
        </r>
        <r>
          <rPr>
            <sz val="10"/>
            <color indexed="12"/>
            <rFont val="Tahoma"/>
            <family val="2"/>
          </rPr>
          <t xml:space="preserve">
Либо вручную, либо рассчитывать</t>
        </r>
      </text>
    </comment>
  </commentList>
</comments>
</file>

<file path=xl/sharedStrings.xml><?xml version="1.0" encoding="utf-8"?>
<sst xmlns="http://schemas.openxmlformats.org/spreadsheetml/2006/main" count="409" uniqueCount="146">
  <si>
    <t>ФИО</t>
  </si>
  <si>
    <t>Фамилия</t>
  </si>
  <si>
    <t>Имя</t>
  </si>
  <si>
    <t>Отчество</t>
  </si>
  <si>
    <t>Вид работ</t>
  </si>
  <si>
    <t>Кол</t>
  </si>
  <si>
    <t>Таб №</t>
  </si>
  <si>
    <t>ИТОГО</t>
  </si>
  <si>
    <t>№</t>
  </si>
  <si>
    <t>Простой</t>
  </si>
  <si>
    <t>Ед</t>
  </si>
  <si>
    <t>шт.</t>
  </si>
  <si>
    <t>Название объекта</t>
  </si>
  <si>
    <t>Ед.</t>
  </si>
  <si>
    <t>День</t>
  </si>
  <si>
    <t>Примечание</t>
  </si>
  <si>
    <t>Вид работ полностью</t>
  </si>
  <si>
    <t>Вид работ Швейный Цех</t>
  </si>
  <si>
    <t>Швейный Цех</t>
  </si>
  <si>
    <t>час.</t>
  </si>
  <si>
    <t>Цех №</t>
  </si>
  <si>
    <t>Наименование Цеха</t>
  </si>
  <si>
    <t>Николаевна</t>
  </si>
  <si>
    <t>Батьковна</t>
  </si>
  <si>
    <t>Работы</t>
  </si>
  <si>
    <t>Хакимовна</t>
  </si>
  <si>
    <t>Эльдарович</t>
  </si>
  <si>
    <t>Яковлевна</t>
  </si>
  <si>
    <t>Алла</t>
  </si>
  <si>
    <t>Расценки Швейка</t>
  </si>
  <si>
    <t>Расценки Крой</t>
  </si>
  <si>
    <t>53,6р</t>
  </si>
  <si>
    <t xml:space="preserve"> 53,6р</t>
  </si>
  <si>
    <t>107,2р</t>
  </si>
  <si>
    <t>5,3р</t>
  </si>
  <si>
    <t xml:space="preserve"> 5,3р</t>
  </si>
  <si>
    <t xml:space="preserve"> 13,4р</t>
  </si>
  <si>
    <t>Цех</t>
  </si>
  <si>
    <t>Закройный Цех</t>
  </si>
  <si>
    <t>Мягкая Мебель</t>
  </si>
  <si>
    <t>Корпусная Мебель</t>
  </si>
  <si>
    <t>Мед Техника</t>
  </si>
  <si>
    <t>№1</t>
  </si>
  <si>
    <t>№2</t>
  </si>
  <si>
    <t>№3</t>
  </si>
  <si>
    <t>Абдурахмонова Ш.Х</t>
  </si>
  <si>
    <t>Итого</t>
  </si>
  <si>
    <t>Работ за день</t>
  </si>
  <si>
    <t>Ср</t>
  </si>
  <si>
    <t>Чт</t>
  </si>
  <si>
    <t>Пт</t>
  </si>
  <si>
    <t>Сб</t>
  </si>
  <si>
    <t>Вск</t>
  </si>
  <si>
    <t>Пн</t>
  </si>
  <si>
    <t>Вт</t>
  </si>
  <si>
    <t>шт</t>
  </si>
  <si>
    <t>РасценкШвейка</t>
  </si>
  <si>
    <t>РасценШвейка</t>
  </si>
  <si>
    <t>Январь</t>
  </si>
  <si>
    <t xml:space="preserve">График Учета Рабочего времени и выполненных работ  Сотрудника Швейного Цеха </t>
  </si>
  <si>
    <t>кол-во р.дн.</t>
  </si>
  <si>
    <t>кол-во р.ч.</t>
  </si>
  <si>
    <t>Часы</t>
  </si>
  <si>
    <t>Итого день руб</t>
  </si>
  <si>
    <r>
      <rPr>
        <b/>
        <sz val="10"/>
        <rFont val="Arial"/>
        <family val="2"/>
      </rPr>
      <t>К-</t>
    </r>
    <r>
      <rPr>
        <sz val="10"/>
        <rFont val="Arial"/>
        <family val="2"/>
      </rPr>
      <t xml:space="preserve"> командирока. </t>
    </r>
    <r>
      <rPr>
        <b/>
        <sz val="10"/>
        <rFont val="Arial"/>
        <family val="2"/>
      </rPr>
      <t>Б</t>
    </r>
    <r>
      <rPr>
        <sz val="10"/>
        <rFont val="Arial"/>
        <family val="2"/>
      </rPr>
      <t xml:space="preserve"> - болезнь.</t>
    </r>
    <r>
      <rPr>
        <b/>
        <sz val="10"/>
        <rFont val="Arial"/>
        <family val="2"/>
      </rPr>
      <t xml:space="preserve"> П</t>
    </r>
    <r>
      <rPr>
        <sz val="10"/>
        <rFont val="Arial"/>
        <family val="2"/>
      </rPr>
      <t xml:space="preserve"> - прогул. </t>
    </r>
    <r>
      <rPr>
        <b/>
        <sz val="10"/>
        <rFont val="Arial"/>
        <family val="2"/>
      </rPr>
      <t>Б/с</t>
    </r>
    <r>
      <rPr>
        <sz val="10"/>
        <rFont val="Arial"/>
        <family val="2"/>
      </rPr>
      <t xml:space="preserve"> - без содержания (За свой счет)</t>
    </r>
    <r>
      <rPr>
        <b/>
        <sz val="10"/>
        <rFont val="Arial"/>
        <family val="2"/>
      </rPr>
      <t xml:space="preserve"> У</t>
    </r>
    <r>
      <rPr>
        <sz val="10"/>
        <rFont val="Arial"/>
        <family val="2"/>
      </rPr>
      <t xml:space="preserve"> - увольнение.</t>
    </r>
  </si>
  <si>
    <t>Иванова</t>
  </si>
  <si>
    <t>Наталья</t>
  </si>
  <si>
    <t>Адилова</t>
  </si>
  <si>
    <t>Ирина</t>
  </si>
  <si>
    <t>Зеленкина</t>
  </si>
  <si>
    <t>Мария</t>
  </si>
  <si>
    <t>Машкова</t>
  </si>
  <si>
    <t>Елена</t>
  </si>
  <si>
    <t>Григоревич</t>
  </si>
  <si>
    <t>Элемент 1</t>
  </si>
  <si>
    <t>Элемент 2</t>
  </si>
  <si>
    <t>Элемент 3</t>
  </si>
  <si>
    <t>Элемент 4</t>
  </si>
  <si>
    <t>Элемент 5</t>
  </si>
  <si>
    <t>Элемент 6</t>
  </si>
  <si>
    <t>Элемент 7</t>
  </si>
  <si>
    <t>Элемент 8</t>
  </si>
  <si>
    <t>Элемент 9</t>
  </si>
  <si>
    <t>Элемент 10</t>
  </si>
  <si>
    <t>Элемент 11</t>
  </si>
  <si>
    <t>Элемент 12</t>
  </si>
  <si>
    <t>Элемент 13</t>
  </si>
  <si>
    <t>Элемент 14</t>
  </si>
  <si>
    <t>Элемент 15</t>
  </si>
  <si>
    <t>Элемент 16</t>
  </si>
  <si>
    <t>Элемент 17</t>
  </si>
  <si>
    <t>Элемент 18</t>
  </si>
  <si>
    <t>Элемент 19</t>
  </si>
  <si>
    <t>Элемент 20</t>
  </si>
  <si>
    <t>Элемент 21</t>
  </si>
  <si>
    <t>Элемент 22</t>
  </si>
  <si>
    <t>Элемент 23</t>
  </si>
  <si>
    <t>Элемент 24</t>
  </si>
  <si>
    <t>Элемент 25</t>
  </si>
  <si>
    <t>Элемент 26</t>
  </si>
  <si>
    <t>Элемент 27</t>
  </si>
  <si>
    <t>Элемент 28</t>
  </si>
  <si>
    <t>Элемент 29</t>
  </si>
  <si>
    <t>Элемент 30</t>
  </si>
  <si>
    <t>Элемент 31</t>
  </si>
  <si>
    <t>Элемент 32</t>
  </si>
  <si>
    <t>Элемент 33</t>
  </si>
  <si>
    <t>Элемент 34</t>
  </si>
  <si>
    <t>Элемент 35</t>
  </si>
  <si>
    <t>Элемент 36</t>
  </si>
  <si>
    <t>Элемент 37</t>
  </si>
  <si>
    <t>Элемент 38</t>
  </si>
  <si>
    <t>Элемент 39</t>
  </si>
  <si>
    <t>Элемент 40</t>
  </si>
  <si>
    <t>Элемент 41</t>
  </si>
  <si>
    <t>Элемент 42</t>
  </si>
  <si>
    <t>Элемент 43</t>
  </si>
  <si>
    <t>Элемент 44</t>
  </si>
  <si>
    <t>Элемент 45</t>
  </si>
  <si>
    <t>Элемент 46</t>
  </si>
  <si>
    <t>Элемент 47</t>
  </si>
  <si>
    <t>Элемент 48</t>
  </si>
  <si>
    <t>Элемент 49</t>
  </si>
  <si>
    <t>Элемент 50</t>
  </si>
  <si>
    <t>Элемент 51</t>
  </si>
  <si>
    <t>Элемент 52</t>
  </si>
  <si>
    <t>Элемент 53</t>
  </si>
  <si>
    <t>Элемент 54</t>
  </si>
  <si>
    <t>Элемент 55</t>
  </si>
  <si>
    <t>Элемент 56</t>
  </si>
  <si>
    <t>Элемент 57</t>
  </si>
  <si>
    <t>Элемент 58</t>
  </si>
  <si>
    <t>Элемент 59</t>
  </si>
  <si>
    <t>Элемент 60</t>
  </si>
  <si>
    <t>Элемент 61</t>
  </si>
  <si>
    <t>Элемент 62</t>
  </si>
  <si>
    <t>Элемент 63</t>
  </si>
  <si>
    <t>Элемент 64</t>
  </si>
  <si>
    <t>Элемент 65</t>
  </si>
  <si>
    <t>Элемент 66</t>
  </si>
  <si>
    <t>Элемент 67</t>
  </si>
  <si>
    <t>Элемент 68</t>
  </si>
  <si>
    <t>Элемент 69</t>
  </si>
  <si>
    <t>Элемент 70</t>
  </si>
  <si>
    <t>Элемент 71</t>
  </si>
  <si>
    <t>Элемент 72</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</si>
</sst>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 &quot;₽&quot;"/>
    <numFmt numFmtId="177" formatCode="h:mm;@"/>
    <numFmt numFmtId="178" formatCode="[$-FC19]d\ mmmm\ yyyy\ &quot;г.&quot;"/>
  </numFmts>
  <fonts count="58">
    <font>
      <sz val="10"/>
      <name val="Arial"/>
      <family val="0"/>
    </font>
    <font>
      <b/>
      <sz val="10"/>
      <name val="Arial"/>
      <family val="2"/>
    </font>
    <font>
      <sz val="10"/>
      <color indexed="12"/>
      <name val="Arial"/>
      <family val="2"/>
    </font>
    <font>
      <sz val="8"/>
      <name val="Arial"/>
      <family val="2"/>
    </font>
    <font>
      <u val="single"/>
      <sz val="10"/>
      <color indexed="12"/>
      <name val="Arial"/>
      <family val="2"/>
    </font>
    <font>
      <u val="single"/>
      <sz val="10"/>
      <color indexed="36"/>
      <name val="Arial"/>
      <family val="2"/>
    </font>
    <font>
      <sz val="10"/>
      <color indexed="12"/>
      <name val="Tahoma"/>
      <family val="2"/>
    </font>
    <font>
      <b/>
      <sz val="10"/>
      <color indexed="12"/>
      <name val="Tahoma"/>
      <family val="2"/>
    </font>
    <font>
      <b/>
      <sz val="10"/>
      <color indexed="12"/>
      <name val="Arial"/>
      <family val="2"/>
    </font>
    <font>
      <sz val="9"/>
      <name val="Tahoma"/>
      <family val="2"/>
    </font>
    <font>
      <b/>
      <sz val="9"/>
      <name val="Tahoma"/>
      <family val="2"/>
    </font>
    <font>
      <sz val="12"/>
      <name val="Arial"/>
      <family val="2"/>
    </font>
    <font>
      <b/>
      <i/>
      <sz val="12"/>
      <name val="Arial"/>
      <family val="2"/>
    </font>
    <font>
      <b/>
      <i/>
      <sz val="12"/>
      <name val="Calibri"/>
      <family val="2"/>
    </font>
    <font>
      <b/>
      <sz val="12"/>
      <name val="Calibri"/>
      <family val="2"/>
    </font>
    <font>
      <i/>
      <sz val="12"/>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Arial"/>
      <family val="2"/>
    </font>
    <font>
      <b/>
      <sz val="10"/>
      <color indexed="10"/>
      <name val="Arial"/>
      <family val="2"/>
    </font>
    <font>
      <sz val="10"/>
      <color indexed="10"/>
      <name val="Arial"/>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Arial"/>
      <family val="2"/>
    </font>
    <font>
      <b/>
      <sz val="10"/>
      <color rgb="FFFF0000"/>
      <name val="Arial"/>
      <family val="2"/>
    </font>
    <font>
      <sz val="10"/>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0"/>
        <bgColor indexed="64"/>
      </patternFill>
    </fill>
    <fill>
      <patternFill patternType="solid">
        <fgColor rgb="FFFFCC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thin"/>
      <right style="thin"/>
      <top>
        <color indexed="63"/>
      </top>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right style="medium">
        <color indexed="8"/>
      </right>
      <top/>
      <bottom/>
    </border>
    <border>
      <left style="medium">
        <color indexed="8"/>
      </left>
      <right/>
      <top>
        <color indexed="63"/>
      </top>
      <bottom style="medium"/>
    </border>
    <border>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145">
    <xf numFmtId="0" fontId="0" fillId="0" borderId="0" xfId="0" applyAlignment="1">
      <alignment/>
    </xf>
    <xf numFmtId="0" fontId="0" fillId="0" borderId="0" xfId="0" applyAlignment="1">
      <alignment horizontal="center"/>
    </xf>
    <xf numFmtId="0" fontId="0" fillId="0" borderId="10" xfId="0" applyBorder="1" applyAlignment="1">
      <alignment horizontal="center"/>
    </xf>
    <xf numFmtId="0" fontId="0" fillId="0" borderId="10" xfId="0" applyBorder="1" applyAlignment="1">
      <alignment/>
    </xf>
    <xf numFmtId="0" fontId="0" fillId="33" borderId="10" xfId="0" applyFill="1" applyBorder="1" applyAlignment="1">
      <alignment horizontal="center"/>
    </xf>
    <xf numFmtId="0" fontId="0" fillId="33" borderId="10" xfId="0" applyFill="1" applyBorder="1" applyAlignment="1">
      <alignment/>
    </xf>
    <xf numFmtId="0" fontId="0" fillId="0" borderId="0" xfId="0" applyAlignment="1">
      <alignment vertical="center"/>
    </xf>
    <xf numFmtId="0" fontId="0" fillId="0" borderId="0" xfId="0" applyAlignment="1">
      <alignment horizontal="center" vertical="center"/>
    </xf>
    <xf numFmtId="0" fontId="1" fillId="33" borderId="10" xfId="0" applyFont="1" applyFill="1" applyBorder="1" applyAlignment="1">
      <alignment horizontal="center" vertical="center"/>
    </xf>
    <xf numFmtId="4" fontId="1" fillId="33" borderId="10" xfId="0" applyNumberFormat="1" applyFont="1" applyFill="1" applyBorder="1" applyAlignment="1">
      <alignment horizontal="center" vertical="center"/>
    </xf>
    <xf numFmtId="0" fontId="0" fillId="33" borderId="11" xfId="0" applyFill="1" applyBorder="1" applyAlignment="1">
      <alignment horizontal="center" vertical="top"/>
    </xf>
    <xf numFmtId="0" fontId="0" fillId="33" borderId="11" xfId="0" applyFill="1" applyBorder="1" applyAlignment="1">
      <alignment vertical="top"/>
    </xf>
    <xf numFmtId="0" fontId="2" fillId="0" borderId="0" xfId="0" applyFont="1" applyAlignment="1">
      <alignment horizontal="center" vertical="center"/>
    </xf>
    <xf numFmtId="0" fontId="2" fillId="0" borderId="0" xfId="0" applyFont="1" applyAlignment="1">
      <alignment vertical="center"/>
    </xf>
    <xf numFmtId="0" fontId="0" fillId="0" borderId="10" xfId="0"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0" fillId="0" borderId="10" xfId="0" applyBorder="1" applyAlignment="1">
      <alignment vertical="center"/>
    </xf>
    <xf numFmtId="0" fontId="0" fillId="12" borderId="10" xfId="0" applyFill="1" applyBorder="1" applyAlignment="1">
      <alignment horizontal="center"/>
    </xf>
    <xf numFmtId="0" fontId="0" fillId="12" borderId="10" xfId="0" applyFill="1" applyBorder="1" applyAlignment="1">
      <alignment/>
    </xf>
    <xf numFmtId="0" fontId="0" fillId="6" borderId="10" xfId="0" applyFill="1" applyBorder="1" applyAlignment="1">
      <alignment horizontal="center"/>
    </xf>
    <xf numFmtId="0" fontId="0" fillId="6" borderId="10" xfId="0" applyFill="1" applyBorder="1" applyAlignment="1">
      <alignment/>
    </xf>
    <xf numFmtId="0" fontId="0" fillId="33" borderId="10" xfId="0" applyFill="1" applyBorder="1" applyAlignment="1">
      <alignment horizontal="center" vertical="center"/>
    </xf>
    <xf numFmtId="0" fontId="2" fillId="33" borderId="11" xfId="0" applyFont="1" applyFill="1" applyBorder="1" applyAlignment="1">
      <alignment horizontal="center" vertical="center"/>
    </xf>
    <xf numFmtId="0" fontId="8" fillId="33" borderId="11"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1" xfId="0" applyFont="1" applyFill="1" applyBorder="1" applyAlignment="1">
      <alignment horizontal="center" vertical="top"/>
    </xf>
    <xf numFmtId="0" fontId="0" fillId="9" borderId="10" xfId="0" applyFill="1" applyBorder="1" applyAlignment="1">
      <alignment horizontal="center"/>
    </xf>
    <xf numFmtId="0" fontId="0" fillId="9" borderId="10" xfId="0" applyFill="1" applyBorder="1" applyAlignment="1">
      <alignment/>
    </xf>
    <xf numFmtId="0" fontId="0" fillId="6" borderId="10" xfId="0" applyFont="1" applyFill="1" applyBorder="1" applyAlignment="1">
      <alignment/>
    </xf>
    <xf numFmtId="0" fontId="0" fillId="6" borderId="11" xfId="0" applyFont="1" applyFill="1" applyBorder="1" applyAlignment="1">
      <alignment horizontal="center" vertical="center"/>
    </xf>
    <xf numFmtId="0" fontId="0" fillId="6" borderId="0" xfId="0" applyFill="1" applyAlignment="1">
      <alignment/>
    </xf>
    <xf numFmtId="0" fontId="1" fillId="0" borderId="0" xfId="0" applyFont="1" applyAlignment="1">
      <alignment/>
    </xf>
    <xf numFmtId="0" fontId="0" fillId="34" borderId="10" xfId="0" applyFill="1" applyBorder="1" applyAlignment="1">
      <alignment horizontal="center"/>
    </xf>
    <xf numFmtId="0" fontId="0" fillId="34" borderId="10" xfId="0" applyFill="1" applyBorder="1" applyAlignment="1">
      <alignment/>
    </xf>
    <xf numFmtId="0" fontId="0" fillId="35" borderId="10" xfId="0" applyFill="1" applyBorder="1" applyAlignment="1">
      <alignment horizontal="center"/>
    </xf>
    <xf numFmtId="0" fontId="0" fillId="35" borderId="10" xfId="0" applyFill="1" applyBorder="1" applyAlignment="1">
      <alignment/>
    </xf>
    <xf numFmtId="0" fontId="0" fillId="36" borderId="10" xfId="0" applyFill="1" applyBorder="1" applyAlignment="1">
      <alignment horizontal="center"/>
    </xf>
    <xf numFmtId="0" fontId="0" fillId="36" borderId="10" xfId="0" applyFill="1" applyBorder="1" applyAlignment="1">
      <alignment/>
    </xf>
    <xf numFmtId="0" fontId="0" fillId="6" borderId="10" xfId="0" applyFont="1" applyFill="1" applyBorder="1" applyAlignment="1">
      <alignment horizontal="center"/>
    </xf>
    <xf numFmtId="4" fontId="0" fillId="12" borderId="10" xfId="0" applyNumberFormat="1" applyFont="1" applyFill="1" applyBorder="1" applyAlignment="1">
      <alignment horizontal="center"/>
    </xf>
    <xf numFmtId="4" fontId="0" fillId="6" borderId="10" xfId="0" applyNumberFormat="1" applyFill="1" applyBorder="1" applyAlignment="1">
      <alignment horizontal="center"/>
    </xf>
    <xf numFmtId="4" fontId="0" fillId="0" borderId="0" xfId="0" applyNumberFormat="1" applyAlignment="1">
      <alignment horizontal="center"/>
    </xf>
    <xf numFmtId="4" fontId="0" fillId="6" borderId="10" xfId="0" applyNumberFormat="1" applyFont="1" applyFill="1" applyBorder="1" applyAlignment="1">
      <alignment horizontal="center"/>
    </xf>
    <xf numFmtId="176" fontId="0" fillId="12" borderId="10" xfId="0" applyNumberFormat="1" applyFont="1" applyFill="1" applyBorder="1" applyAlignment="1">
      <alignment horizontal="center"/>
    </xf>
    <xf numFmtId="176" fontId="0" fillId="6" borderId="10" xfId="0" applyNumberFormat="1" applyFill="1" applyBorder="1" applyAlignment="1">
      <alignment horizontal="center"/>
    </xf>
    <xf numFmtId="176" fontId="0" fillId="0" borderId="0" xfId="0" applyNumberFormat="1" applyAlignment="1">
      <alignment horizontal="center"/>
    </xf>
    <xf numFmtId="176" fontId="0" fillId="6" borderId="10" xfId="0" applyNumberFormat="1" applyFont="1" applyFill="1" applyBorder="1" applyAlignment="1">
      <alignment horizontal="center"/>
    </xf>
    <xf numFmtId="0" fontId="0" fillId="6" borderId="10" xfId="0" applyFill="1" applyBorder="1" applyAlignment="1">
      <alignment horizontal="center" vertical="center"/>
    </xf>
    <xf numFmtId="4" fontId="0" fillId="6" borderId="10" xfId="0" applyNumberFormat="1" applyFill="1" applyBorder="1" applyAlignment="1">
      <alignment vertical="center"/>
    </xf>
    <xf numFmtId="0" fontId="0" fillId="6" borderId="10" xfId="0" applyFill="1" applyBorder="1" applyAlignment="1" applyProtection="1">
      <alignment horizontal="center" vertical="center"/>
      <protection locked="0"/>
    </xf>
    <xf numFmtId="0" fontId="0" fillId="6" borderId="10" xfId="0" applyFont="1" applyFill="1" applyBorder="1" applyAlignment="1">
      <alignment horizontal="center" vertical="center"/>
    </xf>
    <xf numFmtId="0" fontId="0" fillId="37" borderId="10" xfId="0" applyFill="1" applyBorder="1" applyAlignment="1">
      <alignment horizontal="center" vertical="center"/>
    </xf>
    <xf numFmtId="0" fontId="0" fillId="6" borderId="10" xfId="0" applyFill="1" applyBorder="1" applyAlignment="1">
      <alignment horizontal="center"/>
    </xf>
    <xf numFmtId="0" fontId="0" fillId="6" borderId="10" xfId="0" applyFill="1" applyBorder="1" applyAlignment="1">
      <alignment/>
    </xf>
    <xf numFmtId="0" fontId="0" fillId="6" borderId="10" xfId="0" applyFont="1" applyFill="1" applyBorder="1" applyAlignment="1">
      <alignment horizontal="center"/>
    </xf>
    <xf numFmtId="4" fontId="0" fillId="6" borderId="10" xfId="0" applyNumberFormat="1" applyFill="1" applyBorder="1" applyAlignment="1">
      <alignment horizontal="center"/>
    </xf>
    <xf numFmtId="4" fontId="0" fillId="6" borderId="10" xfId="0" applyNumberFormat="1" applyFont="1" applyFill="1" applyBorder="1" applyAlignment="1">
      <alignment horizontal="center"/>
    </xf>
    <xf numFmtId="0" fontId="0" fillId="6" borderId="10" xfId="0" applyFill="1" applyBorder="1" applyAlignment="1">
      <alignment horizontal="center" vertical="center"/>
    </xf>
    <xf numFmtId="4" fontId="0" fillId="6" borderId="10" xfId="0" applyNumberFormat="1" applyFill="1" applyBorder="1" applyAlignment="1">
      <alignment vertical="center"/>
    </xf>
    <xf numFmtId="0" fontId="0" fillId="6" borderId="10" xfId="0" applyFont="1" applyFill="1" applyBorder="1" applyAlignment="1">
      <alignment horizontal="center" vertical="center"/>
    </xf>
    <xf numFmtId="0" fontId="1" fillId="6" borderId="10" xfId="0" applyFont="1" applyFill="1" applyBorder="1" applyAlignment="1">
      <alignment horizontal="center" vertical="center"/>
    </xf>
    <xf numFmtId="0" fontId="0" fillId="12" borderId="10" xfId="0" applyFill="1" applyBorder="1" applyAlignment="1">
      <alignment horizontal="center" vertical="center"/>
    </xf>
    <xf numFmtId="0" fontId="0" fillId="13" borderId="10" xfId="0" applyFill="1" applyBorder="1" applyAlignment="1">
      <alignment horizontal="center" vertical="center"/>
    </xf>
    <xf numFmtId="4" fontId="0" fillId="13" borderId="10" xfId="0" applyNumberFormat="1" applyFill="1" applyBorder="1" applyAlignment="1">
      <alignment vertical="center"/>
    </xf>
    <xf numFmtId="0" fontId="0" fillId="5" borderId="10" xfId="0" applyFill="1" applyBorder="1" applyAlignment="1">
      <alignment horizontal="center" vertical="center"/>
    </xf>
    <xf numFmtId="4" fontId="0" fillId="5" borderId="10" xfId="0" applyNumberFormat="1" applyFill="1" applyBorder="1" applyAlignment="1">
      <alignment vertical="center"/>
    </xf>
    <xf numFmtId="0" fontId="0" fillId="15" borderId="10" xfId="0" applyFill="1" applyBorder="1" applyAlignment="1">
      <alignment horizontal="center" vertical="center"/>
    </xf>
    <xf numFmtId="4" fontId="0" fillId="15" borderId="10" xfId="0" applyNumberFormat="1" applyFill="1" applyBorder="1" applyAlignment="1">
      <alignment vertical="center"/>
    </xf>
    <xf numFmtId="0" fontId="0" fillId="15" borderId="10"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10" xfId="0" applyFill="1" applyBorder="1" applyAlignment="1">
      <alignment horizontal="center" vertical="center"/>
    </xf>
    <xf numFmtId="4" fontId="0" fillId="3" borderId="10" xfId="0" applyNumberFormat="1" applyFill="1" applyBorder="1" applyAlignment="1">
      <alignment vertical="center"/>
    </xf>
    <xf numFmtId="0" fontId="0" fillId="12" borderId="10" xfId="0" applyFont="1" applyFill="1" applyBorder="1" applyAlignment="1">
      <alignment horizontal="center" vertical="center"/>
    </xf>
    <xf numFmtId="0" fontId="0" fillId="13" borderId="10" xfId="0" applyFont="1" applyFill="1" applyBorder="1" applyAlignment="1">
      <alignment horizontal="center" vertical="center"/>
    </xf>
    <xf numFmtId="0" fontId="1" fillId="33" borderId="12" xfId="0" applyFont="1" applyFill="1" applyBorder="1" applyAlignment="1">
      <alignment horizontal="center" vertical="center"/>
    </xf>
    <xf numFmtId="4" fontId="1" fillId="33" borderId="12" xfId="0" applyNumberFormat="1" applyFont="1" applyFill="1" applyBorder="1" applyAlignment="1">
      <alignment horizontal="center" vertical="center"/>
    </xf>
    <xf numFmtId="0" fontId="0" fillId="5" borderId="13" xfId="0" applyFill="1" applyBorder="1" applyAlignment="1">
      <alignment horizontal="center" vertical="center"/>
    </xf>
    <xf numFmtId="0" fontId="0" fillId="5" borderId="14" xfId="0" applyFont="1" applyFill="1" applyBorder="1" applyAlignment="1">
      <alignment horizontal="center" vertical="center"/>
    </xf>
    <xf numFmtId="0" fontId="0" fillId="5" borderId="15" xfId="0" applyFont="1" applyFill="1" applyBorder="1" applyAlignment="1">
      <alignment horizontal="center" vertical="center"/>
    </xf>
    <xf numFmtId="0" fontId="0" fillId="15" borderId="13" xfId="0" applyFill="1" applyBorder="1" applyAlignment="1">
      <alignment horizontal="center" vertical="center"/>
    </xf>
    <xf numFmtId="0" fontId="0" fillId="15" borderId="14" xfId="0" applyFont="1" applyFill="1" applyBorder="1" applyAlignment="1">
      <alignment horizontal="center" vertical="center"/>
    </xf>
    <xf numFmtId="0" fontId="0" fillId="15" borderId="15" xfId="0" applyFont="1" applyFill="1" applyBorder="1" applyAlignment="1">
      <alignment horizontal="center" vertical="center"/>
    </xf>
    <xf numFmtId="0" fontId="0" fillId="13" borderId="13" xfId="0" applyFill="1" applyBorder="1" applyAlignment="1">
      <alignment horizontal="center" vertical="center"/>
    </xf>
    <xf numFmtId="0" fontId="0" fillId="13" borderId="14" xfId="0" applyFont="1" applyFill="1" applyBorder="1" applyAlignment="1">
      <alignment horizontal="center" vertical="center"/>
    </xf>
    <xf numFmtId="0" fontId="0" fillId="13" borderId="15" xfId="0" applyFont="1" applyFill="1" applyBorder="1" applyAlignment="1">
      <alignment horizontal="center" vertical="center"/>
    </xf>
    <xf numFmtId="0" fontId="11" fillId="0" borderId="0" xfId="0" applyFont="1" applyBorder="1" applyAlignment="1">
      <alignment horizontal="center" vertical="center"/>
    </xf>
    <xf numFmtId="0" fontId="11" fillId="0" borderId="10" xfId="0" applyFont="1" applyBorder="1" applyAlignment="1">
      <alignment horizontal="center" vertical="center"/>
    </xf>
    <xf numFmtId="0" fontId="54" fillId="0" borderId="10" xfId="0" applyFont="1" applyBorder="1" applyAlignment="1">
      <alignment horizontal="center" vertical="center"/>
    </xf>
    <xf numFmtId="0" fontId="1" fillId="12" borderId="10" xfId="0" applyFont="1" applyFill="1" applyBorder="1" applyAlignment="1">
      <alignment horizontal="center" vertical="center"/>
    </xf>
    <xf numFmtId="4" fontId="0" fillId="12" borderId="10" xfId="0" applyNumberFormat="1" applyFont="1" applyFill="1" applyBorder="1" applyAlignment="1">
      <alignment horizontal="center" vertical="center" wrapText="1"/>
    </xf>
    <xf numFmtId="0" fontId="0" fillId="37" borderId="0" xfId="0" applyFont="1" applyFill="1" applyBorder="1" applyAlignment="1">
      <alignment horizontal="center" vertical="center"/>
    </xf>
    <xf numFmtId="0" fontId="1" fillId="37" borderId="0"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0" xfId="0" applyFill="1" applyBorder="1" applyAlignment="1">
      <alignment horizontal="center" vertical="center"/>
    </xf>
    <xf numFmtId="4" fontId="0" fillId="37" borderId="0" xfId="0" applyNumberFormat="1" applyFill="1" applyBorder="1" applyAlignment="1">
      <alignment vertical="center"/>
    </xf>
    <xf numFmtId="0" fontId="0" fillId="37" borderId="0" xfId="0" applyFill="1" applyAlignment="1">
      <alignment/>
    </xf>
    <xf numFmtId="0" fontId="0" fillId="37" borderId="0" xfId="0" applyFill="1" applyAlignment="1">
      <alignment horizontal="center"/>
    </xf>
    <xf numFmtId="0" fontId="0" fillId="37" borderId="0" xfId="0" applyFill="1" applyAlignment="1">
      <alignment horizontal="center" vertical="center"/>
    </xf>
    <xf numFmtId="0" fontId="0" fillId="12" borderId="10" xfId="0" applyFont="1" applyFill="1" applyBorder="1" applyAlignment="1">
      <alignment vertical="center" wrapText="1"/>
    </xf>
    <xf numFmtId="0" fontId="0" fillId="12" borderId="10" xfId="0" applyFont="1" applyFill="1" applyBorder="1" applyAlignment="1">
      <alignment horizontal="center" wrapText="1"/>
    </xf>
    <xf numFmtId="0" fontId="55" fillId="6" borderId="10" xfId="0" applyFont="1" applyFill="1" applyBorder="1" applyAlignment="1">
      <alignment horizontal="center"/>
    </xf>
    <xf numFmtId="0" fontId="56" fillId="6" borderId="10" xfId="0" applyFont="1" applyFill="1" applyBorder="1" applyAlignment="1">
      <alignment horizontal="center" vertical="center"/>
    </xf>
    <xf numFmtId="0" fontId="55" fillId="6" borderId="10" xfId="0" applyFont="1" applyFill="1" applyBorder="1" applyAlignment="1">
      <alignment horizontal="center" vertical="center"/>
    </xf>
    <xf numFmtId="0" fontId="11" fillId="37" borderId="10" xfId="0" applyFont="1" applyFill="1" applyBorder="1" applyAlignment="1">
      <alignment horizontal="center" vertical="center"/>
    </xf>
    <xf numFmtId="0" fontId="54" fillId="37" borderId="10" xfId="0" applyFont="1" applyFill="1" applyBorder="1" applyAlignment="1">
      <alignment horizontal="center" vertical="center"/>
    </xf>
    <xf numFmtId="0" fontId="0" fillId="6" borderId="12" xfId="0" applyFont="1" applyFill="1" applyBorder="1" applyAlignment="1">
      <alignment horizontal="center" vertical="center"/>
    </xf>
    <xf numFmtId="0" fontId="0" fillId="34" borderId="10" xfId="0" applyFont="1" applyFill="1" applyBorder="1" applyAlignment="1">
      <alignment horizontal="center" vertical="center"/>
    </xf>
    <xf numFmtId="0" fontId="1" fillId="34" borderId="10" xfId="0" applyFont="1" applyFill="1" applyBorder="1" applyAlignment="1">
      <alignment horizontal="center" vertical="center"/>
    </xf>
    <xf numFmtId="4" fontId="1" fillId="34" borderId="10" xfId="0" applyNumberFormat="1" applyFont="1" applyFill="1" applyBorder="1" applyAlignment="1">
      <alignment vertical="center"/>
    </xf>
    <xf numFmtId="2" fontId="1" fillId="34" borderId="10" xfId="0" applyNumberFormat="1" applyFont="1" applyFill="1" applyBorder="1" applyAlignment="1">
      <alignment horizontal="center" vertical="center"/>
    </xf>
    <xf numFmtId="0" fontId="15" fillId="0" borderId="0" xfId="0" applyFont="1" applyAlignment="1">
      <alignment horizontal="center" vertical="center"/>
    </xf>
    <xf numFmtId="0" fontId="0" fillId="6" borderId="10" xfId="0" applyFont="1" applyFill="1" applyBorder="1" applyAlignment="1">
      <alignment/>
    </xf>
    <xf numFmtId="0" fontId="0" fillId="6" borderId="11"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2" xfId="0" applyFont="1" applyFill="1" applyBorder="1" applyAlignment="1">
      <alignment horizontal="center" vertical="center"/>
    </xf>
    <xf numFmtId="0" fontId="1" fillId="6" borderId="11" xfId="0" applyFont="1" applyFill="1" applyBorder="1" applyAlignment="1">
      <alignment horizontal="center" vertical="center"/>
    </xf>
    <xf numFmtId="0" fontId="1" fillId="6" borderId="16" xfId="0" applyFont="1" applyFill="1" applyBorder="1" applyAlignment="1">
      <alignment horizontal="center" vertical="center"/>
    </xf>
    <xf numFmtId="0" fontId="1" fillId="6" borderId="12" xfId="0" applyFont="1" applyFill="1" applyBorder="1" applyAlignment="1">
      <alignment horizontal="center" vertical="center"/>
    </xf>
    <xf numFmtId="0" fontId="0" fillId="6" borderId="17" xfId="0" applyFont="1" applyFill="1" applyBorder="1" applyAlignment="1">
      <alignment horizontal="center" vertical="center" wrapText="1"/>
    </xf>
    <xf numFmtId="0" fontId="0" fillId="6" borderId="17" xfId="0" applyFill="1" applyBorder="1" applyAlignment="1">
      <alignment horizontal="center" vertical="center" wrapText="1"/>
    </xf>
    <xf numFmtId="0" fontId="12" fillId="38" borderId="18" xfId="0" applyFont="1" applyFill="1" applyBorder="1" applyAlignment="1">
      <alignment horizontal="center" vertical="center"/>
    </xf>
    <xf numFmtId="0" fontId="11" fillId="38" borderId="19" xfId="0" applyFont="1" applyFill="1" applyBorder="1" applyAlignment="1">
      <alignment horizontal="center" vertical="center"/>
    </xf>
    <xf numFmtId="0" fontId="11" fillId="38" borderId="20" xfId="0" applyFont="1" applyFill="1" applyBorder="1" applyAlignment="1">
      <alignment horizontal="center" vertical="center"/>
    </xf>
    <xf numFmtId="0" fontId="11" fillId="38" borderId="21" xfId="0" applyFont="1" applyFill="1" applyBorder="1" applyAlignment="1">
      <alignment horizontal="center" vertical="center"/>
    </xf>
    <xf numFmtId="0" fontId="11" fillId="38" borderId="22" xfId="0" applyFont="1" applyFill="1" applyBorder="1" applyAlignment="1">
      <alignment horizontal="center" vertical="center"/>
    </xf>
    <xf numFmtId="0" fontId="11" fillId="38" borderId="0" xfId="0" applyFont="1" applyFill="1" applyBorder="1" applyAlignment="1">
      <alignment horizontal="center" vertical="center"/>
    </xf>
    <xf numFmtId="0" fontId="11" fillId="38" borderId="23" xfId="0" applyFont="1" applyFill="1" applyBorder="1" applyAlignment="1">
      <alignment horizontal="center" vertical="center"/>
    </xf>
    <xf numFmtId="0" fontId="0" fillId="6" borderId="24" xfId="0" applyFill="1" applyBorder="1" applyAlignment="1">
      <alignment horizontal="left"/>
    </xf>
    <xf numFmtId="0" fontId="0" fillId="6" borderId="25" xfId="0" applyFill="1" applyBorder="1" applyAlignment="1">
      <alignment horizontal="left"/>
    </xf>
    <xf numFmtId="0" fontId="0" fillId="6" borderId="13" xfId="0" applyFill="1" applyBorder="1" applyAlignment="1">
      <alignment horizontal="left"/>
    </xf>
    <xf numFmtId="0" fontId="0" fillId="6" borderId="24" xfId="0" applyFill="1" applyBorder="1" applyAlignment="1">
      <alignment horizontal="left" vertical="center"/>
    </xf>
    <xf numFmtId="0" fontId="0" fillId="6" borderId="25" xfId="0" applyFill="1" applyBorder="1" applyAlignment="1">
      <alignment horizontal="left" vertical="center"/>
    </xf>
    <xf numFmtId="0" fontId="0" fillId="6" borderId="13" xfId="0" applyFill="1" applyBorder="1" applyAlignment="1">
      <alignment horizontal="left" vertical="center"/>
    </xf>
    <xf numFmtId="0" fontId="1" fillId="6" borderId="17" xfId="0" applyFont="1" applyFill="1" applyBorder="1" applyAlignment="1">
      <alignment horizontal="center" vertical="center"/>
    </xf>
    <xf numFmtId="0" fontId="1" fillId="12" borderId="10" xfId="0" applyFont="1" applyFill="1" applyBorder="1" applyAlignment="1">
      <alignment horizontal="center" vertical="center"/>
    </xf>
    <xf numFmtId="0" fontId="0" fillId="12" borderId="24" xfId="0" applyFill="1" applyBorder="1" applyAlignment="1">
      <alignment horizontal="center" vertical="center"/>
    </xf>
    <xf numFmtId="0" fontId="0" fillId="12" borderId="25" xfId="0" applyFill="1" applyBorder="1" applyAlignment="1">
      <alignment horizontal="center" vertical="center"/>
    </xf>
    <xf numFmtId="0" fontId="0" fillId="12" borderId="13" xfId="0" applyFill="1" applyBorder="1" applyAlignment="1">
      <alignment horizontal="center" vertical="center"/>
    </xf>
    <xf numFmtId="0" fontId="13" fillId="0" borderId="0" xfId="0" applyFont="1" applyAlignment="1">
      <alignment horizontal="center" vertical="center"/>
    </xf>
    <xf numFmtId="0" fontId="13"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0" fillId="37" borderId="0" xfId="0" applyFont="1" applyFill="1" applyBorder="1" applyAlignment="1">
      <alignment horizontal="center" vertical="center"/>
    </xf>
    <xf numFmtId="0" fontId="0" fillId="37" borderId="0" xfId="0"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142875</xdr:colOff>
      <xdr:row>0</xdr:row>
      <xdr:rowOff>19050</xdr:rowOff>
    </xdr:from>
    <xdr:to>
      <xdr:col>6</xdr:col>
      <xdr:colOff>762000</xdr:colOff>
      <xdr:row>69</xdr:row>
      <xdr:rowOff>0</xdr:rowOff>
    </xdr:to>
    <xdr:sp>
      <xdr:nvSpPr>
        <xdr:cNvPr id="1" name="Comment 5" hidden="1"/>
        <xdr:cNvSpPr>
          <a:spLocks/>
        </xdr:cNvSpPr>
      </xdr:nvSpPr>
      <xdr:spPr>
        <a:xfrm>
          <a:off x="1943100" y="19050"/>
          <a:ext cx="4038600" cy="11306175"/>
        </a:xfrm>
        <a:prstGeom prst="roundRect">
          <a:avLst/>
        </a:prstGeom>
        <a:gradFill rotWithShape="1">
          <a:gsLst>
            <a:gs pos="0">
              <a:srgbClr val="FFFFFF"/>
            </a:gs>
            <a:gs pos="100000">
              <a:srgbClr val="CCFFFF"/>
            </a:gs>
          </a:gsLst>
          <a:lin ang="2700000" scaled="1"/>
        </a:gradFill>
        <a:ln w="9525" cmpd="sng">
          <a:solidFill>
            <a:srgbClr val="008080"/>
          </a:solidFill>
          <a:headEnd type="none"/>
          <a:tailEnd type="none"/>
        </a:ln>
      </xdr:spPr>
      <xdr:txBody>
        <a:bodyPr vertOverflow="clip" wrap="square" lIns="90000" tIns="72000" rIns="90000" bIns="46800"/>
        <a:p>
          <a:pPr algn="l">
            <a:defRPr/>
          </a:pPr>
          <a:r>
            <a:rPr lang="en-US" cap="none" sz="1000" b="1" i="0" u="none" baseline="0">
              <a:solidFill>
                <a:srgbClr val="0000FF"/>
              </a:solidFill>
            </a:rPr>
            <a:t>№ Вид работ</a:t>
          </a:r>
          <a:r>
            <a:rPr lang="en-US" cap="none" sz="1000" b="0" i="0" u="none" baseline="0">
              <a:solidFill>
                <a:srgbClr val="0000FF"/>
              </a:solidFill>
            </a:rPr>
            <a:t>
  0 Простой
1 Кресло QUANTO
2 Мойка QUANTO
3 Кресло mini QUANTO
4 Диван одноместная секция QUANTO
5 Диван комплект подлокотников QUANTO
6 Диван угловая секция QUANTO
7 Банкетка QUANTO
8 Пуф QUANTO
9 Табуретка QUANTO
10 Кресло SORENTO
11 Мойка SORENTO
12 Кресло mini SORENTO
13 Диван одноместная секция SORENTO
14 Диван комплект подлокотников SORENTO
15 Диван угловая секция SORENTO
16 Кресло PERFETTO PRIMO
17 Мойка PERFETTO PRIMO
18 Кресло PERFETTO
19 Мойка PERFETTO
20 Кресло VENRTTO
21 Мойка VENETTO
22 Кресло ALTO
23 Мойка ALTO
24 BAMBINI
25 Кресло и мойка NUTO
26 RUMBA
27 SAMOA (Welonda)
28 SPA-кушетка
29 Кресло и мойка FIATO 72
30 Кресло и мойка BANDITO
31 Кресло DON BANDITO
32 Универсальное кресло-реклайнер Alba
33 Подушка COMFORTO
34 Подушка для маникюра АFINA с ковриком
35 Стул мастера TURINO
36 Стул мастера RINO
37 Стул мастера PERSONO
38 Стул мастера MONO
39 Стул мастера VILANO
40 Стул мастера ROMANO
41 Стул мастера SOPRANO
42 Стул мастера BRUNO и MILANO
43 Подушка для маникюра CHEZANA
44 Подушка для маникюра FELINA
45 Подушка для маникюра LUNA
46 Подушка для маникюра ULTRATECH NEXT
47 Мешок для пылесоса Next
48 Мешок сменный ULTRATECH SD-117
49 ПВХ Чехол на кресло Alto
50 ПВХ Чехол на кресло Bandito
51 ПВХ Чехол на кресло Fiato 72
52 ПВХ Чехол на кресло Libretto
53 ПВХ Чехол на кресло Nuto
54 ПВХ Чехол на кресло Perfetto
55 ПВХ Чехол на кресло Quanto
56 ПВХ Чехол на кресло Venetto
57 ПВХ Чехол на мойку Alto
58 ПВХ Чехол на мойку Perfetto
59 Чехол для косметологического кресла SD-3560
60 Чехол для косметологического кресла SD-3705A
61 Чехол для косметологического кресла SD-3803
62 Чехол для косметологического кресла SD-3807А
63 Чехол для косметологического кресла SD-3870А
64 Чехол для педикюрного кресла SD-3562АS
65 Чехол для педикюрного кресла SD-3706AS
66 Чехол для педикюрного кресла SD-3803AS
67 Чехол для педикюрного кресла SD-3870AS
68 Чехол для педикюрного кресла SD-3869AS
69 Чехол для SPA-кушетки VISPA
70 Чехол для стула мастера RINO
71 Чехол для стула мастера BRUNO
72 Чехол для стула мастера SD-9017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1552575</xdr:colOff>
      <xdr:row>3</xdr:row>
      <xdr:rowOff>19050</xdr:rowOff>
    </xdr:from>
    <xdr:to>
      <xdr:col>3</xdr:col>
      <xdr:colOff>85725</xdr:colOff>
      <xdr:row>13</xdr:row>
      <xdr:rowOff>123825</xdr:rowOff>
    </xdr:to>
    <xdr:sp>
      <xdr:nvSpPr>
        <xdr:cNvPr id="1" name="Comment 27" hidden="1"/>
        <xdr:cNvSpPr>
          <a:spLocks/>
        </xdr:cNvSpPr>
      </xdr:nvSpPr>
      <xdr:spPr>
        <a:xfrm>
          <a:off x="1971675" y="542925"/>
          <a:ext cx="2114550" cy="1762125"/>
        </a:xfrm>
        <a:prstGeom prst="roundRect">
          <a:avLst/>
        </a:prstGeom>
        <a:gradFill rotWithShape="1">
          <a:gsLst>
            <a:gs pos="0">
              <a:srgbClr val="FFFFFF"/>
            </a:gs>
            <a:gs pos="100000">
              <a:srgbClr val="CCFFFF"/>
            </a:gs>
          </a:gsLst>
          <a:lin ang="2700000" scaled="1"/>
        </a:gradFill>
        <a:ln w="9525" cmpd="sng">
          <a:solidFill>
            <a:srgbClr val="217346"/>
          </a:solidFill>
          <a:headEnd type="none"/>
          <a:tailEnd type="none"/>
        </a:ln>
      </xdr:spPr>
      <xdr:txBody>
        <a:bodyPr vertOverflow="clip" wrap="square" lIns="90000" tIns="72000" rIns="90000" bIns="46800"/>
        <a:p>
          <a:pPr algn="l">
            <a:defRPr/>
          </a:pPr>
          <a:r>
            <a:rPr lang="en-US" cap="none" sz="1000" b="1" i="0" u="none" baseline="0">
              <a:solidFill>
                <a:srgbClr val="0000FF"/>
              </a:solidFill>
            </a:rPr>
            <a:t>№ Название объекта</a:t>
          </a:r>
          <a:r>
            <a:rPr lang="en-US" cap="none" sz="1000" b="0" i="0" u="none" baseline="0">
              <a:solidFill>
                <a:srgbClr val="0000FF"/>
              </a:solidFill>
            </a:rPr>
            <a:t>
1 - Мягкая Мебель
2 - Швейный Цех
3 - Корпусная Мебель
4 - Мед Техника
5 - Закройный Цех</a:t>
          </a:r>
        </a:p>
      </xdr:txBody>
    </xdr:sp>
    <xdr:clientData/>
  </xdr:twoCellAnchor>
  <xdr:twoCellAnchor editAs="absolute">
    <xdr:from>
      <xdr:col>1</xdr:col>
      <xdr:colOff>1552575</xdr:colOff>
      <xdr:row>4</xdr:row>
      <xdr:rowOff>9525</xdr:rowOff>
    </xdr:from>
    <xdr:to>
      <xdr:col>6</xdr:col>
      <xdr:colOff>104775</xdr:colOff>
      <xdr:row>79</xdr:row>
      <xdr:rowOff>66675</xdr:rowOff>
    </xdr:to>
    <xdr:sp>
      <xdr:nvSpPr>
        <xdr:cNvPr id="2" name="Comment 28" hidden="1"/>
        <xdr:cNvSpPr>
          <a:spLocks/>
        </xdr:cNvSpPr>
      </xdr:nvSpPr>
      <xdr:spPr>
        <a:xfrm>
          <a:off x="1971675" y="695325"/>
          <a:ext cx="3733800" cy="12582525"/>
        </a:xfrm>
        <a:prstGeom prst="roundRect">
          <a:avLst/>
        </a:prstGeom>
        <a:gradFill rotWithShape="1">
          <a:gsLst>
            <a:gs pos="0">
              <a:srgbClr val="FFFFFF"/>
            </a:gs>
            <a:gs pos="100000">
              <a:srgbClr val="CCFFFF"/>
            </a:gs>
          </a:gsLst>
          <a:lin ang="2700000" scaled="1"/>
        </a:gradFill>
        <a:ln w="9525" cmpd="sng">
          <a:solidFill>
            <a:srgbClr val="217346"/>
          </a:solidFill>
          <a:headEnd type="none"/>
          <a:tailEnd type="none"/>
        </a:ln>
      </xdr:spPr>
      <xdr:txBody>
        <a:bodyPr vertOverflow="clip" wrap="square" lIns="90000" tIns="72000" rIns="90000" bIns="46800"/>
        <a:p>
          <a:pPr algn="l">
            <a:defRPr/>
          </a:pPr>
          <a:r>
            <a:rPr lang="en-US" cap="none" sz="1000" b="1" i="0" u="none" baseline="0">
              <a:solidFill>
                <a:srgbClr val="0000FF"/>
              </a:solidFill>
            </a:rPr>
            <a:t>
№ Вид работ</a:t>
          </a:r>
          <a:r>
            <a:rPr lang="en-US" cap="none" sz="1000" b="0" i="0" u="none" baseline="0">
              <a:solidFill>
                <a:srgbClr val="0000FF"/>
              </a:solidFill>
            </a:rPr>
            <a:t>
 0 Простой
1 Кресло QUANTO
2 Мойка QUANTO
3 Кресло mini QUANTO
4 Диван одноместная секция QUANTO
5 Диван комплект подлокотников QUANTO
6 Диван угловая секция QUANTO
7 Банкетка QUANTO
8 Пуф QUANTO
9 Табуретка QUANTO
10 Кресло SORENTO
11 Мойка SORENTO
12 Кресло mini SORENTO
13 Диван одноместная секция SORENTO
14 Диван комплект подлокотников SORENTO
15 Диван угловая секция SORENTO
16 Кресло PERFETTO PRIMO
17 Мойка PERFETTO PRIMO
18 Кресло PERFETTO
19 Мойка PERFETTO
20 Кресло VENRTTO
21 Мойка VENETTO
22 Кресло ALTO
23 Мойка ALTO
24 BAMBINI
25 Кресло и мойка NUTO
26 RUMBA
27 SAMOA (Welonda)
28 SPA-кушетка
29 Кресло и мойка FIATO 72
30 Кресло и мойка BANDITO
31 Кресло DON BANDITO
32 Универсальное кресло-реклайнер Alba
33 Подушка COMFORTO
34 Подушка для маникюра АFINA с ковриком
35 Стул мастера TURINO
36 Стул мастера RINO
37 Стул мастера PERSONO
38 Стул мастера MONO
39 Стул мастера VILANO
40 Стул мастера ROMANO
41 Стул мастера SOPRANO
42 Стул мастера BRUNO и MILANO
43 Подушка для маникюра CHEZANA
44 Подушка для маникюра FELINA
45 Подушка для маникюра LUNA
46 Подушка для маникюра ULTRATECH NEXT
47 Мешок для пылесоса Next
48 Мешок сменный ULTRATECH SD-117
49 ПВХ Чехол на кресло Alto
50 ПВХ Чехол на кресло Bandito
51 ПВХ Чехол на кресло Fiato 72
52 ПВХ Чехол на кресло Libretto
53 ПВХ Чехол на кресло Nuto
54 ПВХ Чехол на кресло Perfetto
55 ПВХ Чехол на кресло Quanto
56 ПВХ Чехол на кресло Venetto
57 ПВХ Чехол на мойку Alto
58 ПВХ Чехол на мойку Perfetto
59 Чехол для косметологического кресла SD-3560
60 Чехол для косметологического кресла SD-3705A
61 Чехол для косметологического кресла SD-3803
62 Чехол для косметологического кресла SD-3807А
63 Чехол для косметологического кресла SD-3870А
64 Чехол для педикюрного кресла SD-3562АS
65 Чехол для педикюрного кресла SD-3706AS
66 Чехол для педикюрного кресла SD-3803AS
67 Чехол для педикюрного кресла SD-3870AS
68 Чехол для педикюрного кресла SD-3869AS
69 Чехол для SPA-кушетки VISPA
70 Чехол для стула мастера RINO
71 Чехол для стула мастера BRUNO
72 Чехол для стула мастера SD-9017
</a:t>
          </a:r>
        </a:p>
      </xdr:txBody>
    </xdr:sp>
    <xdr:clientData/>
  </xdr:twoCellAnchor>
  <xdr:twoCellAnchor editAs="absolute">
    <xdr:from>
      <xdr:col>1</xdr:col>
      <xdr:colOff>1552575</xdr:colOff>
      <xdr:row>4</xdr:row>
      <xdr:rowOff>161925</xdr:rowOff>
    </xdr:from>
    <xdr:to>
      <xdr:col>3</xdr:col>
      <xdr:colOff>323850</xdr:colOff>
      <xdr:row>9</xdr:row>
      <xdr:rowOff>66675</xdr:rowOff>
    </xdr:to>
    <xdr:sp>
      <xdr:nvSpPr>
        <xdr:cNvPr id="3" name="Comment 29" hidden="1"/>
        <xdr:cNvSpPr>
          <a:spLocks/>
        </xdr:cNvSpPr>
      </xdr:nvSpPr>
      <xdr:spPr>
        <a:xfrm>
          <a:off x="1971675" y="847725"/>
          <a:ext cx="2352675" cy="742950"/>
        </a:xfrm>
        <a:prstGeom prst="roundRect">
          <a:avLst/>
        </a:prstGeom>
        <a:gradFill rotWithShape="1">
          <a:gsLst>
            <a:gs pos="0">
              <a:srgbClr val="FFFFFF"/>
            </a:gs>
            <a:gs pos="100000">
              <a:srgbClr val="CCFFFF"/>
            </a:gs>
          </a:gsLst>
          <a:lin ang="2700000" scaled="1"/>
        </a:gradFill>
        <a:ln w="9525" cmpd="sng">
          <a:solidFill>
            <a:srgbClr val="008080"/>
          </a:solidFill>
          <a:headEnd type="none"/>
          <a:tailEnd type="none"/>
        </a:ln>
      </xdr:spPr>
      <xdr:txBody>
        <a:bodyPr vertOverflow="clip" wrap="square" lIns="90000" tIns="72000" rIns="90000" bIns="46800"/>
        <a:p>
          <a:pPr algn="l">
            <a:defRPr/>
          </a:pPr>
          <a:r>
            <a:rPr lang="en-US" cap="none" sz="1000" b="1" i="0" u="none" baseline="0">
              <a:solidFill>
                <a:srgbClr val="0000FF"/>
              </a:solidFill>
            </a:rPr>
            <a:t>Количество (объем) работ</a:t>
          </a:r>
          <a:r>
            <a:rPr lang="en-US" cap="none" sz="1000" b="0" i="0" u="none" baseline="0">
              <a:solidFill>
                <a:srgbClr val="0000FF"/>
              </a:solidFill>
            </a:rPr>
            <a:t>
Либо вручную, либо рассчитывать</a:t>
          </a:r>
        </a:p>
      </xdr:txBody>
    </xdr:sp>
    <xdr:clientData/>
  </xdr:twoCellAnchor>
  <xdr:twoCellAnchor editAs="absolute">
    <xdr:from>
      <xdr:col>1</xdr:col>
      <xdr:colOff>1552575</xdr:colOff>
      <xdr:row>9</xdr:row>
      <xdr:rowOff>142875</xdr:rowOff>
    </xdr:from>
    <xdr:to>
      <xdr:col>2</xdr:col>
      <xdr:colOff>981075</xdr:colOff>
      <xdr:row>13</xdr:row>
      <xdr:rowOff>104775</xdr:rowOff>
    </xdr:to>
    <xdr:sp>
      <xdr:nvSpPr>
        <xdr:cNvPr id="4" name="Comment 30" hidden="1"/>
        <xdr:cNvSpPr>
          <a:spLocks/>
        </xdr:cNvSpPr>
      </xdr:nvSpPr>
      <xdr:spPr>
        <a:xfrm>
          <a:off x="1971675" y="1666875"/>
          <a:ext cx="1571625" cy="619125"/>
        </a:xfrm>
        <a:prstGeom prst="roundRect">
          <a:avLst/>
        </a:prstGeom>
        <a:gradFill rotWithShape="1">
          <a:gsLst>
            <a:gs pos="0">
              <a:srgbClr val="FFFFFF"/>
            </a:gs>
            <a:gs pos="100000">
              <a:srgbClr val="CCFFFF"/>
            </a:gs>
          </a:gsLst>
          <a:lin ang="2700000" scaled="1"/>
        </a:gradFill>
        <a:ln w="9525" cmpd="sng">
          <a:solidFill>
            <a:srgbClr val="008080"/>
          </a:solidFill>
          <a:headEnd type="none"/>
          <a:tailEnd type="none"/>
        </a:ln>
      </xdr:spPr>
      <xdr:txBody>
        <a:bodyPr vertOverflow="clip" wrap="square" lIns="90000" tIns="72000" rIns="90000" bIns="46800"/>
        <a:p>
          <a:pPr algn="l">
            <a:defRPr/>
          </a:pPr>
          <a:r>
            <a:rPr lang="en-US" cap="none" sz="1000" b="1" i="0" u="none" baseline="0">
              <a:solidFill>
                <a:srgbClr val="0000FF"/>
              </a:solidFill>
            </a:rPr>
            <a:t>Сдельная оплата</a:t>
          </a:r>
          <a:r>
            <a:rPr lang="en-US" cap="none" sz="1000" b="0" i="0" u="none" baseline="0">
              <a:solidFill>
                <a:srgbClr val="0000FF"/>
              </a:solidFill>
            </a:rPr>
            <a:t>
Рассчитывать</a:t>
          </a:r>
        </a:p>
      </xdr:txBody>
    </xdr:sp>
    <xdr:clientData/>
  </xdr:twoCellAnchor>
  <xdr:twoCellAnchor editAs="absolute">
    <xdr:from>
      <xdr:col>2</xdr:col>
      <xdr:colOff>190500</xdr:colOff>
      <xdr:row>6</xdr:row>
      <xdr:rowOff>0</xdr:rowOff>
    </xdr:from>
    <xdr:to>
      <xdr:col>8</xdr:col>
      <xdr:colOff>104775</xdr:colOff>
      <xdr:row>81</xdr:row>
      <xdr:rowOff>66675</xdr:rowOff>
    </xdr:to>
    <xdr:sp>
      <xdr:nvSpPr>
        <xdr:cNvPr id="5" name="Comment 59" hidden="1"/>
        <xdr:cNvSpPr>
          <a:spLocks/>
        </xdr:cNvSpPr>
      </xdr:nvSpPr>
      <xdr:spPr>
        <a:xfrm>
          <a:off x="2752725" y="1019175"/>
          <a:ext cx="3733800" cy="12582525"/>
        </a:xfrm>
        <a:prstGeom prst="roundRect">
          <a:avLst/>
        </a:prstGeom>
        <a:gradFill rotWithShape="1">
          <a:gsLst>
            <a:gs pos="0">
              <a:srgbClr val="FFFFFF"/>
            </a:gs>
            <a:gs pos="100000">
              <a:srgbClr val="CCFFFF"/>
            </a:gs>
          </a:gsLst>
          <a:lin ang="2700000" scaled="1"/>
        </a:gradFill>
        <a:ln w="9525" cmpd="sng">
          <a:solidFill>
            <a:srgbClr val="217346"/>
          </a:solidFill>
          <a:headEnd type="none"/>
          <a:tailEnd type="none"/>
        </a:ln>
      </xdr:spPr>
      <xdr:txBody>
        <a:bodyPr vertOverflow="clip" wrap="square" lIns="90000" tIns="72000" rIns="90000" bIns="46800"/>
        <a:p>
          <a:pPr algn="l">
            <a:defRPr/>
          </a:pPr>
          <a:r>
            <a:rPr lang="en-US" cap="none" sz="1000" b="1" i="0" u="none" baseline="0">
              <a:solidFill>
                <a:srgbClr val="0000FF"/>
              </a:solidFill>
            </a:rPr>
            <a:t>
№ Вид работ</a:t>
          </a:r>
          <a:r>
            <a:rPr lang="en-US" cap="none" sz="1000" b="0" i="0" u="none" baseline="0">
              <a:solidFill>
                <a:srgbClr val="0000FF"/>
              </a:solidFill>
            </a:rPr>
            <a:t>
 0 Простой
1 Кресло QUANTO
2 Мойка QUANTO
3 Кресло mini QUANTO
4 Диван одноместная секция QUANTO
5 Диван комплект подлокотников QUANTO
6 Диван угловая секция QUANTO
7 Банкетка QUANTO
8 Пуф QUANTO
9 Табуретка QUANTO
10 Кресло SORENTO
11 Мойка SORENTO
12 Кресло mini SORENTO
13 Диван одноместная секция SORENTO
14 Диван комплект подлокотников SORENTO
15 Диван угловая секция SORENTO
16 Кресло PERFETTO PRIMO
17 Мойка PERFETTO PRIMO
18 Кресло PERFETTO
19 Мойка PERFETTO
20 Кресло VENRTTO
21 Мойка VENETTO
22 Кресло ALTO
23 Мойка ALTO
24 BAMBINI
25 Кресло и мойка NUTO
26 RUMBA
27 SAMOA (Welonda)
28 SPA-кушетка
29 Кресло и мойка FIATO 72
30 Кресло и мойка BANDITO
31 Кресло DON BANDITO
32 Универсальное кресло-реклайнер Alba
33 Подушка COMFORTO
34 Подушка для маникюра АFINA с ковриком
35 Стул мастера TURINO
36 Стул мастера RINO
37 Стул мастера PERSONO
38 Стул мастера MONO
39 Стул мастера VILANO
40 Стул мастера ROMANO
41 Стул мастера SOPRANO
42 Стул мастера BRUNO и MILANO
43 Подушка для маникюра CHEZANA
44 Подушка для маникюра FELINA
45 Подушка для маникюра LUNA
46 Подушка для маникюра ULTRATECH NEXT
47 Мешок для пылесоса Next
48 Мешок сменный ULTRATECH SD-117
49 ПВХ Чехол на кресло Alto
50 ПВХ Чехол на кресло Bandito
51 ПВХ Чехол на кресло Fiato 72
52 ПВХ Чехол на кресло Libretto
53 ПВХ Чехол на кресло Nuto
54 ПВХ Чехол на кресло Perfetto
55 ПВХ Чехол на кресло Quanto
56 ПВХ Чехол на кресло Venetto
57 ПВХ Чехол на мойку Alto
58 ПВХ Чехол на мойку Perfetto
59 Чехол для косметологического кресла SD-3560
60 Чехол для косметологического кресла SD-3705A
61 Чехол для косметологического кресла SD-3803
62 Чехол для косметологического кресла SD-3807А
63 Чехол для косметологического кресла SD-3870А
64 Чехол для педикюрного кресла SD-3562АS
65 Чехол для педикюрного кресла SD-3706AS
66 Чехол для педикюрного кресла SD-3803AS
67 Чехол для педикюрного кресла SD-3870AS
68 Чехол для педикюрного кресла SD-3869AS
69 Чехол для SPA-кушетки VISPA
70 Чехол для стула мастера RINO
71 Чехол для стула мастера BRUNO
72 Чехол для стула мастера SD-9017
</a:t>
          </a:r>
        </a:p>
      </xdr:txBody>
    </xdr:sp>
    <xdr:clientData/>
  </xdr:twoCellAnchor>
  <xdr:twoCellAnchor editAs="absolute">
    <xdr:from>
      <xdr:col>2</xdr:col>
      <xdr:colOff>190500</xdr:colOff>
      <xdr:row>6</xdr:row>
      <xdr:rowOff>152400</xdr:rowOff>
    </xdr:from>
    <xdr:to>
      <xdr:col>4</xdr:col>
      <xdr:colOff>323850</xdr:colOff>
      <xdr:row>11</xdr:row>
      <xdr:rowOff>95250</xdr:rowOff>
    </xdr:to>
    <xdr:sp>
      <xdr:nvSpPr>
        <xdr:cNvPr id="6" name="Comment 60" hidden="1"/>
        <xdr:cNvSpPr>
          <a:spLocks/>
        </xdr:cNvSpPr>
      </xdr:nvSpPr>
      <xdr:spPr>
        <a:xfrm>
          <a:off x="2752725" y="1171575"/>
          <a:ext cx="2352675" cy="781050"/>
        </a:xfrm>
        <a:prstGeom prst="roundRect">
          <a:avLst/>
        </a:prstGeom>
        <a:gradFill rotWithShape="1">
          <a:gsLst>
            <a:gs pos="0">
              <a:srgbClr val="FFFFFF"/>
            </a:gs>
            <a:gs pos="100000">
              <a:srgbClr val="CCFFFF"/>
            </a:gs>
          </a:gsLst>
          <a:lin ang="2700000" scaled="1"/>
        </a:gradFill>
        <a:ln w="9525" cmpd="sng">
          <a:solidFill>
            <a:srgbClr val="008080"/>
          </a:solidFill>
          <a:headEnd type="none"/>
          <a:tailEnd type="none"/>
        </a:ln>
      </xdr:spPr>
      <xdr:txBody>
        <a:bodyPr vertOverflow="clip" wrap="square" lIns="90000" tIns="72000" rIns="90000" bIns="46800"/>
        <a:p>
          <a:pPr algn="l">
            <a:defRPr/>
          </a:pPr>
          <a:r>
            <a:rPr lang="en-US" cap="none" sz="1000" b="1" i="0" u="none" baseline="0">
              <a:solidFill>
                <a:srgbClr val="0000FF"/>
              </a:solidFill>
            </a:rPr>
            <a:t>Количество (объем) работ</a:t>
          </a:r>
          <a:r>
            <a:rPr lang="en-US" cap="none" sz="1000" b="0" i="0" u="none" baseline="0">
              <a:solidFill>
                <a:srgbClr val="0000FF"/>
              </a:solidFill>
            </a:rPr>
            <a:t>
Либо вручную, либо рассчитывать</a:t>
          </a:r>
        </a:p>
      </xdr:txBody>
    </xdr:sp>
    <xdr:clientData/>
  </xdr:twoCellAnchor>
  <xdr:twoCellAnchor editAs="absolute">
    <xdr:from>
      <xdr:col>2</xdr:col>
      <xdr:colOff>190500</xdr:colOff>
      <xdr:row>7</xdr:row>
      <xdr:rowOff>152400</xdr:rowOff>
    </xdr:from>
    <xdr:to>
      <xdr:col>8</xdr:col>
      <xdr:colOff>104775</xdr:colOff>
      <xdr:row>83</xdr:row>
      <xdr:rowOff>66675</xdr:rowOff>
    </xdr:to>
    <xdr:sp>
      <xdr:nvSpPr>
        <xdr:cNvPr id="7" name="Comment 61" hidden="1"/>
        <xdr:cNvSpPr>
          <a:spLocks/>
        </xdr:cNvSpPr>
      </xdr:nvSpPr>
      <xdr:spPr>
        <a:xfrm>
          <a:off x="2752725" y="1343025"/>
          <a:ext cx="3733800" cy="12582525"/>
        </a:xfrm>
        <a:prstGeom prst="roundRect">
          <a:avLst/>
        </a:prstGeom>
        <a:gradFill rotWithShape="1">
          <a:gsLst>
            <a:gs pos="0">
              <a:srgbClr val="FFFFFF"/>
            </a:gs>
            <a:gs pos="100000">
              <a:srgbClr val="CCFFFF"/>
            </a:gs>
          </a:gsLst>
          <a:lin ang="2700000" scaled="1"/>
        </a:gradFill>
        <a:ln w="9525" cmpd="sng">
          <a:solidFill>
            <a:srgbClr val="217346"/>
          </a:solidFill>
          <a:headEnd type="none"/>
          <a:tailEnd type="none"/>
        </a:ln>
      </xdr:spPr>
      <xdr:txBody>
        <a:bodyPr vertOverflow="clip" wrap="square" lIns="90000" tIns="72000" rIns="90000" bIns="46800"/>
        <a:p>
          <a:pPr algn="l">
            <a:defRPr/>
          </a:pPr>
          <a:r>
            <a:rPr lang="en-US" cap="none" sz="1000" b="1" i="0" u="none" baseline="0">
              <a:solidFill>
                <a:srgbClr val="0000FF"/>
              </a:solidFill>
            </a:rPr>
            <a:t>
№ Вид работ</a:t>
          </a:r>
          <a:r>
            <a:rPr lang="en-US" cap="none" sz="1000" b="0" i="0" u="none" baseline="0">
              <a:solidFill>
                <a:srgbClr val="0000FF"/>
              </a:solidFill>
            </a:rPr>
            <a:t>
 0 Простой
1 Кресло QUANTO
2 Мойка QUANTO
3 Кресло mini QUANTO
4 Диван одноместная секция QUANTO
5 Диван комплект подлокотников QUANTO
6 Диван угловая секция QUANTO
7 Банкетка QUANTO
8 Пуф QUANTO
9 Табуретка QUANTO
10 Кресло SORENTO
11 Мойка SORENTO
12 Кресло mini SORENTO
13 Диван одноместная секция SORENTO
14 Диван комплект подлокотников SORENTO
15 Диван угловая секция SORENTO
16 Кресло PERFETTO PRIMO
17 Мойка PERFETTO PRIMO
18 Кресло PERFETTO
19 Мойка PERFETTO
20 Кресло VENRTTO
21 Мойка VENETTO
22 Кресло ALTO
23 Мойка ALTO
24 BAMBINI
25 Кресло и мойка NUTO
26 RUMBA
27 SAMOA (Welonda)
28 SPA-кушетка
29 Кресло и мойка FIATO 72
30 Кресло и мойка BANDITO
31 Кресло DON BANDITO
32 Универсальное кресло-реклайнер Alba
33 Подушка COMFORTO
34 Подушка для маникюра АFINA с ковриком
35 Стул мастера TURINO
36 Стул мастера RINO
37 Стул мастера PERSONO
38 Стул мастера MONO
39 Стул мастера VILANO
40 Стул мастера ROMANO
41 Стул мастера SOPRANO
42 Стул мастера BRUNO и MILANO
43 Подушка для маникюра CHEZANA
44 Подушка для маникюра FELINA
45 Подушка для маникюра LUNA
46 Подушка для маникюра ULTRATECH NEXT
47 Мешок для пылесоса Next
48 Мешок сменный ULTRATECH SD-117
49 ПВХ Чехол на кресло Alto
50 ПВХ Чехол на кресло Bandito
51 ПВХ Чехол на кресло Fiato 72
52 ПВХ Чехол на кресло Libretto
53 ПВХ Чехол на кресло Nuto
54 ПВХ Чехол на кресло Perfetto
55 ПВХ Чехол на кресло Quanto
56 ПВХ Чехол на кресло Venetto
57 ПВХ Чехол на мойку Alto
58 ПВХ Чехол на мойку Perfetto
59 Чехол для косметологического кресла SD-3560
60 Чехол для косметологического кресла SD-3705A
61 Чехол для косметологического кресла SD-3803
62 Чехол для косметологического кресла SD-3807А
63 Чехол для косметологического кресла SD-3870А
64 Чехол для педикюрного кресла SD-3562АS
65 Чехол для педикюрного кресла SD-3706AS
66 Чехол для педикюрного кресла SD-3803AS
67 Чехол для педикюрного кресла SD-3870AS
68 Чехол для педикюрного кресла SD-3869AS
69 Чехол для SPA-кушетки VISPA
70 Чехол для стула мастера RINO
71 Чехол для стула мастера BRUNO
72 Чехол для стула мастера SD-9017
</a:t>
          </a:r>
        </a:p>
      </xdr:txBody>
    </xdr:sp>
    <xdr:clientData/>
  </xdr:twoCellAnchor>
  <xdr:twoCellAnchor editAs="absolute">
    <xdr:from>
      <xdr:col>2</xdr:col>
      <xdr:colOff>190500</xdr:colOff>
      <xdr:row>8</xdr:row>
      <xdr:rowOff>142875</xdr:rowOff>
    </xdr:from>
    <xdr:to>
      <xdr:col>4</xdr:col>
      <xdr:colOff>323850</xdr:colOff>
      <xdr:row>13</xdr:row>
      <xdr:rowOff>66675</xdr:rowOff>
    </xdr:to>
    <xdr:sp>
      <xdr:nvSpPr>
        <xdr:cNvPr id="8" name="Comment 63" hidden="1"/>
        <xdr:cNvSpPr>
          <a:spLocks/>
        </xdr:cNvSpPr>
      </xdr:nvSpPr>
      <xdr:spPr>
        <a:xfrm>
          <a:off x="2752725" y="1495425"/>
          <a:ext cx="2352675" cy="752475"/>
        </a:xfrm>
        <a:prstGeom prst="roundRect">
          <a:avLst/>
        </a:prstGeom>
        <a:gradFill rotWithShape="1">
          <a:gsLst>
            <a:gs pos="0">
              <a:srgbClr val="FFFFFF"/>
            </a:gs>
            <a:gs pos="100000">
              <a:srgbClr val="CCFFFF"/>
            </a:gs>
          </a:gsLst>
          <a:lin ang="2700000" scaled="1"/>
        </a:gradFill>
        <a:ln w="9525" cmpd="sng">
          <a:solidFill>
            <a:srgbClr val="008080"/>
          </a:solidFill>
          <a:headEnd type="none"/>
          <a:tailEnd type="none"/>
        </a:ln>
      </xdr:spPr>
      <xdr:txBody>
        <a:bodyPr vertOverflow="clip" wrap="square" lIns="90000" tIns="72000" rIns="90000" bIns="46800"/>
        <a:p>
          <a:pPr algn="l">
            <a:defRPr/>
          </a:pPr>
          <a:r>
            <a:rPr lang="en-US" cap="none" sz="1000" b="1" i="0" u="none" baseline="0">
              <a:solidFill>
                <a:srgbClr val="0000FF"/>
              </a:solidFill>
            </a:rPr>
            <a:t>Количество (объем) работ</a:t>
          </a:r>
          <a:r>
            <a:rPr lang="en-US" cap="none" sz="1000" b="0" i="0" u="none" baseline="0">
              <a:solidFill>
                <a:srgbClr val="0000FF"/>
              </a:solidFill>
            </a:rPr>
            <a:t>
Либо вручную, либо рассчитывать</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0"/>
  <sheetViews>
    <sheetView zoomScalePageLayoutView="0" workbookViewId="0" topLeftCell="A1">
      <pane ySplit="1" topLeftCell="A2" activePane="bottomLeft" state="frozen"/>
      <selection pane="topLeft" activeCell="A1" sqref="A1"/>
      <selection pane="bottomLeft" activeCell="G2" sqref="G2"/>
    </sheetView>
  </sheetViews>
  <sheetFormatPr defaultColWidth="9.140625" defaultRowHeight="12.75"/>
  <cols>
    <col min="1" max="1" width="5.28125" style="7" bestFit="1" customWidth="1"/>
    <col min="2" max="3" width="10.8515625" style="7" customWidth="1"/>
    <col min="4" max="4" width="9.140625" style="7" customWidth="1"/>
    <col min="5" max="5" width="8.421875" style="12" customWidth="1"/>
    <col min="6" max="6" width="33.7109375" style="13" customWidth="1"/>
    <col min="7" max="7" width="50.421875" style="13" bestFit="1" customWidth="1"/>
    <col min="8" max="8" width="22.421875" style="6" customWidth="1"/>
    <col min="9" max="16384" width="9.140625" style="6" customWidth="1"/>
  </cols>
  <sheetData>
    <row r="1" spans="1:8" ht="24.75" customHeight="1">
      <c r="A1" s="10" t="s">
        <v>14</v>
      </c>
      <c r="B1" s="10" t="s">
        <v>20</v>
      </c>
      <c r="C1" s="26" t="s">
        <v>4</v>
      </c>
      <c r="D1" s="25" t="s">
        <v>5</v>
      </c>
      <c r="E1" s="24" t="s">
        <v>10</v>
      </c>
      <c r="F1" s="24" t="s">
        <v>21</v>
      </c>
      <c r="G1" s="23" t="s">
        <v>16</v>
      </c>
      <c r="H1" s="11" t="s">
        <v>15</v>
      </c>
    </row>
    <row r="2" spans="1:8" ht="12.75">
      <c r="A2" s="14">
        <v>1</v>
      </c>
      <c r="B2" s="14">
        <v>2</v>
      </c>
      <c r="C2" s="14">
        <v>15</v>
      </c>
      <c r="D2" s="14">
        <v>0</v>
      </c>
      <c r="E2" s="15" t="str">
        <f>VLOOKUP(C2,БД_Расценки,3)</f>
        <v>шт.</v>
      </c>
      <c r="F2" s="16" t="str">
        <f>VLOOKUP(B2,БД_Объекты,2)</f>
        <v>Швейный Цех</v>
      </c>
      <c r="G2" s="16" t="str">
        <f>VLOOKUP(C2,БД_Расценки,2)</f>
        <v>Элемент 15</v>
      </c>
      <c r="H2" s="17"/>
    </row>
    <row r="3" spans="1:8" ht="12.75">
      <c r="A3" s="14">
        <v>1</v>
      </c>
      <c r="B3" s="14">
        <v>1</v>
      </c>
      <c r="C3" s="14">
        <v>0</v>
      </c>
      <c r="D3" s="14">
        <v>0</v>
      </c>
      <c r="E3" s="15" t="str">
        <f>VLOOKUP(C3,БД_Расценки,3)</f>
        <v>час.</v>
      </c>
      <c r="F3" s="16" t="str">
        <f>VLOOKUP(B3,БД_Объекты,2)</f>
        <v>Мягкая Мебель</v>
      </c>
      <c r="G3" s="16" t="str">
        <f>VLOOKUP(C3,БД_Расценки,2)</f>
        <v>Простой</v>
      </c>
      <c r="H3" s="17"/>
    </row>
    <row r="4" spans="1:8" ht="12.75">
      <c r="A4" s="14">
        <v>1</v>
      </c>
      <c r="B4" s="14">
        <v>3</v>
      </c>
      <c r="C4" s="14">
        <v>0</v>
      </c>
      <c r="D4" s="14">
        <v>0</v>
      </c>
      <c r="E4" s="15" t="str">
        <f>VLOOKUP(C4,БД_Расценки,3)</f>
        <v>час.</v>
      </c>
      <c r="F4" s="16" t="str">
        <f>VLOOKUP(B4,БД_Объекты,2)</f>
        <v>Корпусная Мебель</v>
      </c>
      <c r="G4" s="16" t="str">
        <f>VLOOKUP(C4,БД_Расценки,2)</f>
        <v>Простой</v>
      </c>
      <c r="H4" s="17"/>
    </row>
    <row r="5" spans="1:8" ht="12.75">
      <c r="A5" s="14">
        <v>1</v>
      </c>
      <c r="B5" s="14">
        <v>4</v>
      </c>
      <c r="C5" s="14">
        <v>0</v>
      </c>
      <c r="D5" s="14">
        <v>0</v>
      </c>
      <c r="E5" s="15" t="str">
        <f>VLOOKUP(C5,БД_Расценки,3)</f>
        <v>час.</v>
      </c>
      <c r="F5" s="16" t="str">
        <f>VLOOKUP(B5,БД_Объекты,2)</f>
        <v>Закройный Цех</v>
      </c>
      <c r="G5" s="16" t="str">
        <f>VLOOKUP(C5,БД_Расценки,2)</f>
        <v>Простой</v>
      </c>
      <c r="H5" s="17"/>
    </row>
    <row r="6" spans="1:8" ht="12.75">
      <c r="A6" s="14">
        <v>1</v>
      </c>
      <c r="B6" s="14">
        <v>1</v>
      </c>
      <c r="C6" s="14">
        <v>0</v>
      </c>
      <c r="D6" s="14">
        <v>0</v>
      </c>
      <c r="E6" s="15" t="str">
        <f>VLOOKUP(C6,БД_Расценки,3)</f>
        <v>час.</v>
      </c>
      <c r="F6" s="16" t="str">
        <f>VLOOKUP(B6,БД_Объекты,2)</f>
        <v>Мягкая Мебель</v>
      </c>
      <c r="G6" s="16" t="str">
        <f>VLOOKUP(C6,БД_Расценки,2)</f>
        <v>Простой</v>
      </c>
      <c r="H6" s="17"/>
    </row>
    <row r="7" spans="1:8" ht="12.75">
      <c r="A7" s="14">
        <v>1</v>
      </c>
      <c r="B7" s="14">
        <v>1</v>
      </c>
      <c r="C7" s="14">
        <v>0</v>
      </c>
      <c r="D7" s="14">
        <v>0</v>
      </c>
      <c r="E7" s="15" t="str">
        <f>VLOOKUP(C7,БД_Расценки,3)</f>
        <v>час.</v>
      </c>
      <c r="F7" s="16" t="str">
        <f>VLOOKUP(B7,БД_Объекты,2)</f>
        <v>Мягкая Мебель</v>
      </c>
      <c r="G7" s="16" t="str">
        <f>VLOOKUP(C7,БД_Расценки,2)</f>
        <v>Простой</v>
      </c>
      <c r="H7" s="17"/>
    </row>
    <row r="8" spans="1:8" ht="12.75">
      <c r="A8" s="14">
        <v>1</v>
      </c>
      <c r="B8" s="14">
        <v>1</v>
      </c>
      <c r="C8" s="14">
        <v>0</v>
      </c>
      <c r="D8" s="14">
        <v>0</v>
      </c>
      <c r="E8" s="15" t="str">
        <f>VLOOKUP(C8,БД_Расценки,3)</f>
        <v>час.</v>
      </c>
      <c r="F8" s="16" t="str">
        <f>VLOOKUP(B8,БД_Объекты,2)</f>
        <v>Мягкая Мебель</v>
      </c>
      <c r="G8" s="16" t="str">
        <f>VLOOKUP(C8,БД_Расценки,2)</f>
        <v>Простой</v>
      </c>
      <c r="H8" s="17"/>
    </row>
    <row r="9" spans="1:8" ht="12.75">
      <c r="A9" s="14">
        <v>1</v>
      </c>
      <c r="B9" s="14">
        <v>1</v>
      </c>
      <c r="C9" s="14">
        <v>0</v>
      </c>
      <c r="D9" s="14">
        <v>0</v>
      </c>
      <c r="E9" s="15" t="str">
        <f>VLOOKUP(C9,БД_Расценки,3)</f>
        <v>час.</v>
      </c>
      <c r="F9" s="16" t="str">
        <f>VLOOKUP(B9,БД_Объекты,2)</f>
        <v>Мягкая Мебель</v>
      </c>
      <c r="G9" s="16" t="str">
        <f>VLOOKUP(C9,БД_Расценки,2)</f>
        <v>Простой</v>
      </c>
      <c r="H9" s="17"/>
    </row>
    <row r="10" spans="1:8" ht="12.75">
      <c r="A10" s="14">
        <v>1</v>
      </c>
      <c r="B10" s="14">
        <v>1</v>
      </c>
      <c r="C10" s="14">
        <v>0</v>
      </c>
      <c r="D10" s="14">
        <v>0</v>
      </c>
      <c r="E10" s="15" t="str">
        <f>VLOOKUP(C10,БД_Расценки,3)</f>
        <v>час.</v>
      </c>
      <c r="F10" s="16" t="str">
        <f>VLOOKUP(B10,БД_Объекты,2)</f>
        <v>Мягкая Мебель</v>
      </c>
      <c r="G10" s="16" t="str">
        <f>VLOOKUP(C10,БД_Расценки,2)</f>
        <v>Простой</v>
      </c>
      <c r="H10" s="17"/>
    </row>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sheetData>
  <sheetProtection/>
  <autoFilter ref="A1:C10"/>
  <dataValidations count="2">
    <dataValidation type="list" allowBlank="1" showInputMessage="1" showErrorMessage="1" sqref="C2:C10">
      <formula1>Список_Работы</formula1>
    </dataValidation>
    <dataValidation type="list" allowBlank="1" showInputMessage="1" showErrorMessage="1" sqref="B2:B10">
      <formula1>Список_Объекты</formula1>
    </dataValidation>
  </dataValidations>
  <printOptions/>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F19"/>
  <sheetViews>
    <sheetView tabSelected="1"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D11" sqref="D11"/>
    </sheetView>
  </sheetViews>
  <sheetFormatPr defaultColWidth="9.140625" defaultRowHeight="12.75"/>
  <cols>
    <col min="1" max="1" width="9.140625" style="1" customWidth="1"/>
    <col min="2" max="2" width="20.8515625" style="0" customWidth="1"/>
    <col min="3" max="3" width="17.57421875" style="0" customWidth="1"/>
    <col min="4" max="4" width="19.28125" style="0" customWidth="1"/>
    <col min="5" max="5" width="18.57421875" style="0" customWidth="1"/>
  </cols>
  <sheetData>
    <row r="1" spans="1:5" ht="12.75">
      <c r="A1" s="4" t="s">
        <v>6</v>
      </c>
      <c r="B1" s="5" t="s">
        <v>0</v>
      </c>
      <c r="C1" s="5" t="s">
        <v>1</v>
      </c>
      <c r="D1" s="5" t="s">
        <v>2</v>
      </c>
      <c r="E1" s="5" t="s">
        <v>3</v>
      </c>
    </row>
    <row r="2" spans="1:6" ht="12.75">
      <c r="A2" s="20">
        <v>1</v>
      </c>
      <c r="B2" s="21" t="str">
        <f>C2&amp;" "&amp;LEFT(D2,1)&amp;"."&amp;LEFT(E2,1)</f>
        <v>Иванова Н.Х</v>
      </c>
      <c r="C2" s="112" t="s">
        <v>65</v>
      </c>
      <c r="D2" s="112" t="s">
        <v>66</v>
      </c>
      <c r="E2" s="29" t="s">
        <v>25</v>
      </c>
      <c r="F2" s="119" t="s">
        <v>18</v>
      </c>
    </row>
    <row r="3" spans="1:6" ht="12.75">
      <c r="A3" s="20">
        <v>2</v>
      </c>
      <c r="B3" s="21" t="str">
        <f aca="true" t="shared" si="0" ref="B3:B19">C3&amp;" "&amp;LEFT(D3,1)&amp;"."&amp;LEFT(E3,1)</f>
        <v>Адилова И.Э</v>
      </c>
      <c r="C3" s="112" t="s">
        <v>67</v>
      </c>
      <c r="D3" s="112" t="s">
        <v>68</v>
      </c>
      <c r="E3" s="29" t="s">
        <v>26</v>
      </c>
      <c r="F3" s="120"/>
    </row>
    <row r="4" spans="1:6" ht="12.75">
      <c r="A4" s="20">
        <v>3</v>
      </c>
      <c r="B4" s="21" t="str">
        <f t="shared" si="0"/>
        <v>Зеленкина М.Я</v>
      </c>
      <c r="C4" s="112" t="s">
        <v>69</v>
      </c>
      <c r="D4" s="112" t="s">
        <v>70</v>
      </c>
      <c r="E4" s="29" t="s">
        <v>27</v>
      </c>
      <c r="F4" s="120"/>
    </row>
    <row r="5" spans="1:6" ht="12.75">
      <c r="A5" s="20">
        <v>4</v>
      </c>
      <c r="B5" s="21" t="str">
        <f t="shared" si="0"/>
        <v>Машкова Е.Б</v>
      </c>
      <c r="C5" s="112" t="s">
        <v>71</v>
      </c>
      <c r="D5" s="112" t="s">
        <v>72</v>
      </c>
      <c r="E5" s="29" t="s">
        <v>23</v>
      </c>
      <c r="F5" s="120"/>
    </row>
    <row r="6" spans="1:6" ht="12.75">
      <c r="A6" s="20">
        <v>5</v>
      </c>
      <c r="B6" s="21" t="str">
        <f t="shared" si="0"/>
        <v>Григоревич А.Н</v>
      </c>
      <c r="C6" s="112" t="s">
        <v>73</v>
      </c>
      <c r="D6" s="29" t="s">
        <v>28</v>
      </c>
      <c r="E6" s="29" t="s">
        <v>22</v>
      </c>
      <c r="F6" s="31"/>
    </row>
    <row r="7" spans="1:5" ht="12.75">
      <c r="A7" s="2">
        <v>6</v>
      </c>
      <c r="B7" s="3" t="str">
        <f t="shared" si="0"/>
        <v> .</v>
      </c>
      <c r="C7" s="3"/>
      <c r="D7" s="3"/>
      <c r="E7" s="3"/>
    </row>
    <row r="8" spans="1:5" ht="12.75">
      <c r="A8" s="2">
        <v>7</v>
      </c>
      <c r="B8" s="3" t="str">
        <f t="shared" si="0"/>
        <v> .</v>
      </c>
      <c r="C8" s="3"/>
      <c r="D8" s="3"/>
      <c r="E8" s="3"/>
    </row>
    <row r="9" spans="1:5" ht="12.75">
      <c r="A9" s="2">
        <v>8</v>
      </c>
      <c r="B9" s="3" t="str">
        <f t="shared" si="0"/>
        <v> .</v>
      </c>
      <c r="C9" s="3"/>
      <c r="D9" s="3"/>
      <c r="E9" s="3"/>
    </row>
    <row r="10" spans="1:5" ht="12.75">
      <c r="A10" s="2">
        <v>9</v>
      </c>
      <c r="B10" s="3" t="str">
        <f t="shared" si="0"/>
        <v> .</v>
      </c>
      <c r="C10" s="3"/>
      <c r="D10" s="3"/>
      <c r="E10" s="3"/>
    </row>
    <row r="11" spans="1:5" ht="12.75">
      <c r="A11" s="2">
        <v>10</v>
      </c>
      <c r="B11" s="3" t="str">
        <f t="shared" si="0"/>
        <v> .</v>
      </c>
      <c r="C11" s="3"/>
      <c r="D11" s="3"/>
      <c r="E11" s="3"/>
    </row>
    <row r="12" spans="1:5" ht="12.75">
      <c r="A12" s="2">
        <v>11</v>
      </c>
      <c r="B12" s="3" t="str">
        <f t="shared" si="0"/>
        <v> .</v>
      </c>
      <c r="C12" s="3"/>
      <c r="D12" s="3"/>
      <c r="E12" s="3"/>
    </row>
    <row r="13" spans="1:5" ht="12.75">
      <c r="A13" s="2">
        <v>12</v>
      </c>
      <c r="B13" s="3" t="str">
        <f t="shared" si="0"/>
        <v> .</v>
      </c>
      <c r="C13" s="3"/>
      <c r="D13" s="3"/>
      <c r="E13" s="3"/>
    </row>
    <row r="14" spans="1:5" ht="12.75">
      <c r="A14" s="2">
        <v>13</v>
      </c>
      <c r="B14" s="3" t="str">
        <f t="shared" si="0"/>
        <v> .</v>
      </c>
      <c r="C14" s="3"/>
      <c r="D14" s="3"/>
      <c r="E14" s="3"/>
    </row>
    <row r="15" spans="1:5" ht="12.75">
      <c r="A15" s="2">
        <v>14</v>
      </c>
      <c r="B15" s="3" t="str">
        <f t="shared" si="0"/>
        <v> .</v>
      </c>
      <c r="C15" s="3"/>
      <c r="D15" s="3"/>
      <c r="E15" s="3"/>
    </row>
    <row r="16" spans="1:5" ht="12.75">
      <c r="A16" s="2">
        <v>15</v>
      </c>
      <c r="B16" s="3" t="str">
        <f t="shared" si="0"/>
        <v> .</v>
      </c>
      <c r="C16" s="3"/>
      <c r="D16" s="3"/>
      <c r="E16" s="3"/>
    </row>
    <row r="17" spans="1:5" ht="12.75">
      <c r="A17" s="2">
        <v>16</v>
      </c>
      <c r="B17" s="3" t="str">
        <f t="shared" si="0"/>
        <v> .</v>
      </c>
      <c r="C17" s="3"/>
      <c r="D17" s="3"/>
      <c r="E17" s="3"/>
    </row>
    <row r="18" spans="1:5" ht="12.75">
      <c r="A18" s="2">
        <v>17</v>
      </c>
      <c r="B18" s="3" t="str">
        <f t="shared" si="0"/>
        <v> .</v>
      </c>
      <c r="C18" s="3"/>
      <c r="D18" s="3"/>
      <c r="E18" s="3"/>
    </row>
    <row r="19" spans="1:5" ht="12.75">
      <c r="A19" s="2">
        <v>18</v>
      </c>
      <c r="B19" s="3" t="str">
        <f t="shared" si="0"/>
        <v> .</v>
      </c>
      <c r="C19" s="3"/>
      <c r="D19" s="3"/>
      <c r="E19" s="3"/>
    </row>
  </sheetData>
  <sheetProtection/>
  <mergeCells count="1">
    <mergeCell ref="F2:F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theme="7" tint="0.39998000860214233"/>
  </sheetPr>
  <dimension ref="A1:G74"/>
  <sheetViews>
    <sheetView zoomScalePageLayoutView="0" workbookViewId="0" topLeftCell="A1">
      <pane ySplit="1" topLeftCell="A2" activePane="bottomLeft" state="frozen"/>
      <selection pane="topLeft" activeCell="A1" sqref="A1"/>
      <selection pane="bottomLeft" activeCell="H18" sqref="H18"/>
    </sheetView>
  </sheetViews>
  <sheetFormatPr defaultColWidth="9.140625" defaultRowHeight="12.75"/>
  <cols>
    <col min="1" max="1" width="3.8515625" style="1" customWidth="1"/>
    <col min="2" max="2" width="44.421875" style="0" customWidth="1"/>
    <col min="3" max="3" width="4.00390625" style="1" bestFit="1" customWidth="1"/>
    <col min="4" max="4" width="16.7109375" style="42" customWidth="1"/>
    <col min="5" max="5" width="16.00390625" style="46" customWidth="1"/>
  </cols>
  <sheetData>
    <row r="1" spans="1:5" ht="12.75">
      <c r="A1" s="18" t="s">
        <v>8</v>
      </c>
      <c r="B1" s="19" t="s">
        <v>17</v>
      </c>
      <c r="C1" s="18" t="s">
        <v>13</v>
      </c>
      <c r="D1" s="40" t="s">
        <v>29</v>
      </c>
      <c r="E1" s="44" t="s">
        <v>30</v>
      </c>
    </row>
    <row r="2" spans="1:5" ht="12.75">
      <c r="A2" s="20">
        <v>0</v>
      </c>
      <c r="B2" s="21" t="s">
        <v>9</v>
      </c>
      <c r="C2" s="20" t="s">
        <v>19</v>
      </c>
      <c r="D2" s="41">
        <v>0</v>
      </c>
      <c r="E2" s="45">
        <v>0</v>
      </c>
    </row>
    <row r="3" spans="1:5" ht="12.75">
      <c r="A3" s="20">
        <v>1</v>
      </c>
      <c r="B3" s="21" t="s">
        <v>74</v>
      </c>
      <c r="C3" s="20" t="s">
        <v>11</v>
      </c>
      <c r="D3" s="41">
        <v>268</v>
      </c>
      <c r="E3" s="45">
        <v>93.8</v>
      </c>
    </row>
    <row r="4" spans="1:5" ht="12.75">
      <c r="A4" s="20">
        <v>2</v>
      </c>
      <c r="B4" s="21" t="s">
        <v>75</v>
      </c>
      <c r="C4" s="20" t="s">
        <v>11</v>
      </c>
      <c r="D4" s="41">
        <v>415.4</v>
      </c>
      <c r="E4" s="45">
        <v>187.6</v>
      </c>
    </row>
    <row r="5" spans="1:5" ht="12.75">
      <c r="A5" s="20">
        <v>3</v>
      </c>
      <c r="B5" s="54" t="s">
        <v>76</v>
      </c>
      <c r="C5" s="20" t="s">
        <v>11</v>
      </c>
      <c r="D5" s="41">
        <v>160.8</v>
      </c>
      <c r="E5" s="45">
        <v>53.6</v>
      </c>
    </row>
    <row r="6" spans="1:5" ht="12.75">
      <c r="A6" s="20">
        <v>4</v>
      </c>
      <c r="B6" s="54" t="s">
        <v>77</v>
      </c>
      <c r="C6" s="20" t="s">
        <v>11</v>
      </c>
      <c r="D6" s="41">
        <v>214.4</v>
      </c>
      <c r="E6" s="45">
        <v>80.4</v>
      </c>
    </row>
    <row r="7" spans="1:5" ht="12.75">
      <c r="A7" s="20">
        <v>5</v>
      </c>
      <c r="B7" s="54" t="s">
        <v>78</v>
      </c>
      <c r="C7" s="20" t="s">
        <v>11</v>
      </c>
      <c r="D7" s="41">
        <v>67</v>
      </c>
      <c r="E7" s="45">
        <v>53.6</v>
      </c>
    </row>
    <row r="8" spans="1:5" ht="12.75">
      <c r="A8" s="20">
        <v>6</v>
      </c>
      <c r="B8" s="54" t="s">
        <v>79</v>
      </c>
      <c r="C8" s="20" t="s">
        <v>11</v>
      </c>
      <c r="D8" s="41">
        <v>321</v>
      </c>
      <c r="E8" s="45">
        <v>132</v>
      </c>
    </row>
    <row r="9" spans="1:5" ht="12.75">
      <c r="A9" s="20">
        <v>7</v>
      </c>
      <c r="B9" s="54" t="s">
        <v>80</v>
      </c>
      <c r="C9" s="20" t="s">
        <v>11</v>
      </c>
      <c r="D9" s="41">
        <v>105</v>
      </c>
      <c r="E9" s="45">
        <v>26</v>
      </c>
    </row>
    <row r="10" spans="1:5" ht="12.75">
      <c r="A10" s="20">
        <v>8</v>
      </c>
      <c r="B10" s="54" t="s">
        <v>81</v>
      </c>
      <c r="C10" s="20" t="s">
        <v>11</v>
      </c>
      <c r="D10" s="41">
        <v>134</v>
      </c>
      <c r="E10" s="45">
        <v>53.6</v>
      </c>
    </row>
    <row r="11" spans="1:5" ht="12.75">
      <c r="A11" s="20">
        <v>9</v>
      </c>
      <c r="B11" s="54" t="s">
        <v>82</v>
      </c>
      <c r="C11" s="20" t="s">
        <v>11</v>
      </c>
      <c r="D11" s="41">
        <v>53</v>
      </c>
      <c r="E11" s="45">
        <v>26</v>
      </c>
    </row>
    <row r="12" spans="1:7" ht="12.75">
      <c r="A12" s="20">
        <v>10</v>
      </c>
      <c r="B12" s="54" t="s">
        <v>83</v>
      </c>
      <c r="C12" s="20" t="s">
        <v>11</v>
      </c>
      <c r="D12" s="41">
        <v>214.4</v>
      </c>
      <c r="E12" s="45">
        <v>107.2</v>
      </c>
      <c r="G12" s="32"/>
    </row>
    <row r="13" spans="1:5" ht="12.75">
      <c r="A13" s="20">
        <v>11</v>
      </c>
      <c r="B13" s="54" t="s">
        <v>84</v>
      </c>
      <c r="C13" s="20" t="s">
        <v>11</v>
      </c>
      <c r="D13" s="41">
        <v>361.8</v>
      </c>
      <c r="E13" s="45">
        <v>134</v>
      </c>
    </row>
    <row r="14" spans="1:5" ht="12.75">
      <c r="A14" s="20">
        <v>12</v>
      </c>
      <c r="B14" s="54" t="s">
        <v>85</v>
      </c>
      <c r="C14" s="20" t="s">
        <v>11</v>
      </c>
      <c r="D14" s="41">
        <v>214</v>
      </c>
      <c r="E14" s="45">
        <v>107.1</v>
      </c>
    </row>
    <row r="15" spans="1:5" ht="12.75">
      <c r="A15" s="20">
        <v>13</v>
      </c>
      <c r="B15" s="54" t="s">
        <v>86</v>
      </c>
      <c r="C15" s="20" t="s">
        <v>11</v>
      </c>
      <c r="D15" s="41">
        <v>211</v>
      </c>
      <c r="E15" s="45">
        <v>79</v>
      </c>
    </row>
    <row r="16" spans="1:5" ht="12.75">
      <c r="A16" s="20">
        <v>14</v>
      </c>
      <c r="B16" s="54" t="s">
        <v>87</v>
      </c>
      <c r="C16" s="20" t="s">
        <v>11</v>
      </c>
      <c r="D16" s="41">
        <v>66</v>
      </c>
      <c r="E16" s="45">
        <v>52</v>
      </c>
    </row>
    <row r="17" spans="1:5" ht="12.75">
      <c r="A17" s="20">
        <v>15</v>
      </c>
      <c r="B17" s="54" t="s">
        <v>88</v>
      </c>
      <c r="C17" s="20" t="s">
        <v>11</v>
      </c>
      <c r="D17" s="41"/>
      <c r="E17" s="45"/>
    </row>
    <row r="18" spans="1:5" ht="12.75">
      <c r="A18" s="20">
        <v>16</v>
      </c>
      <c r="B18" s="54" t="s">
        <v>89</v>
      </c>
      <c r="C18" s="20" t="s">
        <v>11</v>
      </c>
      <c r="D18" s="41">
        <v>402</v>
      </c>
      <c r="E18" s="45">
        <v>53.6</v>
      </c>
    </row>
    <row r="19" spans="1:5" ht="12.75">
      <c r="A19" s="20">
        <v>17</v>
      </c>
      <c r="B19" s="54" t="s">
        <v>90</v>
      </c>
      <c r="C19" s="20" t="s">
        <v>11</v>
      </c>
      <c r="D19" s="41">
        <v>737</v>
      </c>
      <c r="E19" s="45">
        <v>134</v>
      </c>
    </row>
    <row r="20" spans="1:5" ht="12.75">
      <c r="A20" s="20">
        <v>18</v>
      </c>
      <c r="B20" s="54" t="s">
        <v>91</v>
      </c>
      <c r="C20" s="20" t="s">
        <v>11</v>
      </c>
      <c r="D20" s="41">
        <v>134</v>
      </c>
      <c r="E20" s="45">
        <v>53.6</v>
      </c>
    </row>
    <row r="21" spans="1:5" ht="12.75">
      <c r="A21" s="20">
        <v>19</v>
      </c>
      <c r="B21" s="54" t="s">
        <v>92</v>
      </c>
      <c r="C21" s="20" t="s">
        <v>11</v>
      </c>
      <c r="D21" s="41">
        <v>361.8</v>
      </c>
      <c r="E21" s="45">
        <v>134</v>
      </c>
    </row>
    <row r="22" spans="1:5" ht="12.75">
      <c r="A22" s="20">
        <v>20</v>
      </c>
      <c r="B22" s="54" t="s">
        <v>93</v>
      </c>
      <c r="C22" s="20" t="s">
        <v>11</v>
      </c>
      <c r="D22" s="41">
        <v>214.4</v>
      </c>
      <c r="E22" s="45">
        <v>80.4</v>
      </c>
    </row>
    <row r="23" spans="1:5" ht="12.75">
      <c r="A23" s="20">
        <v>21</v>
      </c>
      <c r="B23" s="54" t="s">
        <v>94</v>
      </c>
      <c r="C23" s="20" t="s">
        <v>11</v>
      </c>
      <c r="D23" s="41">
        <v>469</v>
      </c>
      <c r="E23" s="45">
        <v>268</v>
      </c>
    </row>
    <row r="24" spans="1:5" ht="12.75">
      <c r="A24" s="20">
        <v>22</v>
      </c>
      <c r="B24" s="54" t="s">
        <v>95</v>
      </c>
      <c r="C24" s="20" t="s">
        <v>11</v>
      </c>
      <c r="D24" s="41">
        <v>268</v>
      </c>
      <c r="E24" s="45">
        <v>187.6</v>
      </c>
    </row>
    <row r="25" spans="1:5" ht="12.75">
      <c r="A25" s="20">
        <v>23</v>
      </c>
      <c r="B25" s="54" t="s">
        <v>96</v>
      </c>
      <c r="C25" s="20" t="s">
        <v>11</v>
      </c>
      <c r="D25" s="41">
        <v>469</v>
      </c>
      <c r="E25" s="45">
        <v>214.4</v>
      </c>
    </row>
    <row r="26" spans="1:5" ht="12.75">
      <c r="A26" s="20">
        <v>24</v>
      </c>
      <c r="B26" s="54" t="s">
        <v>97</v>
      </c>
      <c r="C26" s="20" t="s">
        <v>11</v>
      </c>
      <c r="D26" s="41">
        <v>134.3</v>
      </c>
      <c r="E26" s="45">
        <v>53</v>
      </c>
    </row>
    <row r="27" spans="1:5" ht="12.75">
      <c r="A27" s="20">
        <v>25</v>
      </c>
      <c r="B27" s="54" t="s">
        <v>98</v>
      </c>
      <c r="C27" s="20" t="s">
        <v>11</v>
      </c>
      <c r="D27" s="41">
        <v>190.2</v>
      </c>
      <c r="E27" s="45">
        <v>72.3</v>
      </c>
    </row>
    <row r="28" spans="1:5" ht="12.75">
      <c r="A28" s="20">
        <v>26</v>
      </c>
      <c r="B28" s="54" t="s">
        <v>99</v>
      </c>
      <c r="C28" s="20" t="s">
        <v>11</v>
      </c>
      <c r="D28" s="41">
        <v>268</v>
      </c>
      <c r="E28" s="45">
        <v>134</v>
      </c>
    </row>
    <row r="29" spans="1:5" ht="12.75">
      <c r="A29" s="20">
        <v>27</v>
      </c>
      <c r="B29" s="54" t="s">
        <v>100</v>
      </c>
      <c r="C29" s="20" t="s">
        <v>11</v>
      </c>
      <c r="D29" s="41">
        <v>402</v>
      </c>
      <c r="E29" s="45">
        <v>88.4</v>
      </c>
    </row>
    <row r="30" spans="1:5" ht="12.75">
      <c r="A30" s="20">
        <v>28</v>
      </c>
      <c r="B30" s="54" t="s">
        <v>101</v>
      </c>
      <c r="C30" s="20" t="s">
        <v>11</v>
      </c>
      <c r="D30" s="41">
        <v>268</v>
      </c>
      <c r="E30" s="45">
        <v>187.6</v>
      </c>
    </row>
    <row r="31" spans="1:5" ht="12.75">
      <c r="A31" s="20">
        <v>29</v>
      </c>
      <c r="B31" s="54" t="s">
        <v>102</v>
      </c>
      <c r="C31" s="20" t="s">
        <v>11</v>
      </c>
      <c r="D31" s="41">
        <v>348.4</v>
      </c>
      <c r="E31" s="47" t="s">
        <v>31</v>
      </c>
    </row>
    <row r="32" spans="1:5" ht="12.75">
      <c r="A32" s="20">
        <v>30</v>
      </c>
      <c r="B32" s="54" t="s">
        <v>103</v>
      </c>
      <c r="C32" s="20" t="s">
        <v>11</v>
      </c>
      <c r="D32" s="41">
        <v>348.4</v>
      </c>
      <c r="E32" s="47" t="s">
        <v>32</v>
      </c>
    </row>
    <row r="33" spans="1:5" ht="12.75">
      <c r="A33" s="20">
        <v>31</v>
      </c>
      <c r="B33" s="54" t="s">
        <v>104</v>
      </c>
      <c r="C33" s="20" t="s">
        <v>11</v>
      </c>
      <c r="D33" s="41">
        <v>428.8</v>
      </c>
      <c r="E33" s="47" t="s">
        <v>33</v>
      </c>
    </row>
    <row r="34" spans="1:5" ht="12.75">
      <c r="A34" s="20">
        <v>32</v>
      </c>
      <c r="B34" s="54" t="s">
        <v>105</v>
      </c>
      <c r="C34" s="20" t="s">
        <v>11</v>
      </c>
      <c r="D34" s="41">
        <v>1072</v>
      </c>
      <c r="E34" s="45">
        <v>536</v>
      </c>
    </row>
    <row r="35" spans="1:5" ht="12.75">
      <c r="A35" s="20">
        <v>33</v>
      </c>
      <c r="B35" s="54" t="s">
        <v>106</v>
      </c>
      <c r="C35" s="20" t="s">
        <v>11</v>
      </c>
      <c r="D35" s="41">
        <v>134</v>
      </c>
      <c r="E35" s="45">
        <v>80.4</v>
      </c>
    </row>
    <row r="36" spans="1:5" ht="12.75">
      <c r="A36" s="20">
        <v>34</v>
      </c>
      <c r="B36" s="54" t="s">
        <v>107</v>
      </c>
      <c r="C36" s="20" t="s">
        <v>11</v>
      </c>
      <c r="D36" s="41">
        <v>125</v>
      </c>
      <c r="E36" s="45">
        <v>71</v>
      </c>
    </row>
    <row r="37" spans="1:5" ht="12.75">
      <c r="A37" s="20">
        <v>35</v>
      </c>
      <c r="B37" s="54" t="s">
        <v>108</v>
      </c>
      <c r="C37" s="20" t="s">
        <v>11</v>
      </c>
      <c r="D37" s="41">
        <v>29.4</v>
      </c>
      <c r="E37" s="47" t="s">
        <v>34</v>
      </c>
    </row>
    <row r="38" spans="1:5" ht="12.75">
      <c r="A38" s="20">
        <v>36</v>
      </c>
      <c r="B38" s="54" t="s">
        <v>109</v>
      </c>
      <c r="C38" s="20" t="s">
        <v>11</v>
      </c>
      <c r="D38" s="41">
        <v>29.4</v>
      </c>
      <c r="E38" s="47" t="s">
        <v>35</v>
      </c>
    </row>
    <row r="39" spans="1:5" ht="12.75">
      <c r="A39" s="20">
        <v>37</v>
      </c>
      <c r="B39" s="54" t="s">
        <v>110</v>
      </c>
      <c r="C39" s="20" t="s">
        <v>11</v>
      </c>
      <c r="D39" s="41">
        <v>29.4</v>
      </c>
      <c r="E39" s="47" t="s">
        <v>34</v>
      </c>
    </row>
    <row r="40" spans="1:5" ht="12.75">
      <c r="A40" s="20">
        <v>38</v>
      </c>
      <c r="B40" s="54" t="s">
        <v>111</v>
      </c>
      <c r="C40" s="20" t="s">
        <v>11</v>
      </c>
      <c r="D40" s="41">
        <v>187.1</v>
      </c>
      <c r="E40" s="45">
        <v>134</v>
      </c>
    </row>
    <row r="41" spans="1:5" ht="12.75">
      <c r="A41" s="20">
        <v>39</v>
      </c>
      <c r="B41" s="54" t="s">
        <v>112</v>
      </c>
      <c r="C41" s="20" t="s">
        <v>11</v>
      </c>
      <c r="D41" s="41">
        <v>29.4</v>
      </c>
      <c r="E41" s="47" t="s">
        <v>34</v>
      </c>
    </row>
    <row r="42" spans="1:5" ht="12.75">
      <c r="A42" s="20">
        <v>40</v>
      </c>
      <c r="B42" s="54" t="s">
        <v>113</v>
      </c>
      <c r="C42" s="20" t="s">
        <v>11</v>
      </c>
      <c r="D42" s="41">
        <v>80.4</v>
      </c>
      <c r="E42" s="47" t="s">
        <v>36</v>
      </c>
    </row>
    <row r="43" spans="1:5" ht="12.75">
      <c r="A43" s="20">
        <v>41</v>
      </c>
      <c r="B43" s="54" t="s">
        <v>114</v>
      </c>
      <c r="C43" s="20" t="s">
        <v>11</v>
      </c>
      <c r="D43" s="41">
        <v>187.8</v>
      </c>
      <c r="E43" s="45">
        <v>53</v>
      </c>
    </row>
    <row r="44" spans="1:5" ht="12.75">
      <c r="A44" s="20">
        <v>42</v>
      </c>
      <c r="B44" s="54" t="s">
        <v>115</v>
      </c>
      <c r="C44" s="20" t="s">
        <v>11</v>
      </c>
      <c r="D44" s="41"/>
      <c r="E44" s="45">
        <v>8</v>
      </c>
    </row>
    <row r="45" spans="1:5" ht="12.75">
      <c r="A45" s="20">
        <v>43</v>
      </c>
      <c r="B45" s="54" t="s">
        <v>116</v>
      </c>
      <c r="C45" s="20" t="s">
        <v>11</v>
      </c>
      <c r="D45" s="41"/>
      <c r="E45" s="45">
        <v>8</v>
      </c>
    </row>
    <row r="46" spans="1:5" ht="12.75">
      <c r="A46" s="20">
        <v>44</v>
      </c>
      <c r="B46" s="54" t="s">
        <v>117</v>
      </c>
      <c r="C46" s="20" t="s">
        <v>11</v>
      </c>
      <c r="D46" s="41"/>
      <c r="E46" s="45">
        <v>8</v>
      </c>
    </row>
    <row r="47" spans="1:5" ht="12.75">
      <c r="A47" s="20">
        <v>45</v>
      </c>
      <c r="B47" s="54" t="s">
        <v>118</v>
      </c>
      <c r="C47" s="20" t="s">
        <v>11</v>
      </c>
      <c r="D47" s="41"/>
      <c r="E47" s="45">
        <v>8</v>
      </c>
    </row>
    <row r="48" spans="1:5" ht="12.75">
      <c r="A48" s="20">
        <v>46</v>
      </c>
      <c r="B48" s="54" t="s">
        <v>119</v>
      </c>
      <c r="C48" s="20" t="s">
        <v>11</v>
      </c>
      <c r="D48" s="41"/>
      <c r="E48" s="45">
        <v>8</v>
      </c>
    </row>
    <row r="49" spans="1:5" ht="12.75">
      <c r="A49" s="20">
        <v>47</v>
      </c>
      <c r="B49" s="54" t="s">
        <v>120</v>
      </c>
      <c r="C49" s="20" t="s">
        <v>11</v>
      </c>
      <c r="D49" s="41"/>
      <c r="E49" s="45"/>
    </row>
    <row r="50" spans="1:5" ht="12.75">
      <c r="A50" s="20">
        <v>48</v>
      </c>
      <c r="B50" s="54" t="s">
        <v>121</v>
      </c>
      <c r="C50" s="20" t="s">
        <v>11</v>
      </c>
      <c r="D50" s="41">
        <v>5</v>
      </c>
      <c r="E50" s="45">
        <v>5</v>
      </c>
    </row>
    <row r="51" spans="1:5" ht="12.75">
      <c r="A51" s="20">
        <v>49</v>
      </c>
      <c r="B51" s="54" t="s">
        <v>122</v>
      </c>
      <c r="C51" s="39" t="s">
        <v>11</v>
      </c>
      <c r="D51" s="41">
        <v>93.8</v>
      </c>
      <c r="E51" s="45">
        <v>34.8</v>
      </c>
    </row>
    <row r="52" spans="1:5" ht="12.75">
      <c r="A52" s="20">
        <v>50</v>
      </c>
      <c r="B52" s="54" t="s">
        <v>123</v>
      </c>
      <c r="C52" s="20" t="s">
        <v>11</v>
      </c>
      <c r="D52" s="41">
        <v>93.8</v>
      </c>
      <c r="E52" s="45">
        <v>34.8</v>
      </c>
    </row>
    <row r="53" spans="1:5" ht="12.75">
      <c r="A53" s="20">
        <v>51</v>
      </c>
      <c r="B53" s="54" t="s">
        <v>124</v>
      </c>
      <c r="C53" s="20" t="s">
        <v>11</v>
      </c>
      <c r="D53" s="41">
        <v>93.8</v>
      </c>
      <c r="E53" s="45">
        <v>34.8</v>
      </c>
    </row>
    <row r="54" spans="1:5" ht="12.75">
      <c r="A54" s="20">
        <v>52</v>
      </c>
      <c r="B54" s="54" t="s">
        <v>125</v>
      </c>
      <c r="C54" s="39" t="s">
        <v>11</v>
      </c>
      <c r="D54" s="41">
        <v>93.8</v>
      </c>
      <c r="E54" s="45">
        <v>34.8</v>
      </c>
    </row>
    <row r="55" spans="1:5" ht="12.75">
      <c r="A55" s="20">
        <v>53</v>
      </c>
      <c r="B55" s="54" t="s">
        <v>126</v>
      </c>
      <c r="C55" s="20" t="s">
        <v>11</v>
      </c>
      <c r="D55" s="41">
        <v>93.8</v>
      </c>
      <c r="E55" s="45">
        <v>34.8</v>
      </c>
    </row>
    <row r="56" spans="1:5" ht="12.75">
      <c r="A56" s="20">
        <v>54</v>
      </c>
      <c r="B56" s="54" t="s">
        <v>127</v>
      </c>
      <c r="C56" s="20" t="s">
        <v>11</v>
      </c>
      <c r="D56" s="41">
        <v>93.8</v>
      </c>
      <c r="E56" s="45">
        <v>34.8</v>
      </c>
    </row>
    <row r="57" spans="1:5" ht="12.75">
      <c r="A57" s="20">
        <v>55</v>
      </c>
      <c r="B57" s="54" t="s">
        <v>128</v>
      </c>
      <c r="C57" s="39" t="s">
        <v>11</v>
      </c>
      <c r="D57" s="41">
        <v>67</v>
      </c>
      <c r="E57" s="45">
        <v>26.8</v>
      </c>
    </row>
    <row r="58" spans="1:5" ht="12.75">
      <c r="A58" s="20">
        <v>56</v>
      </c>
      <c r="B58" s="54" t="s">
        <v>129</v>
      </c>
      <c r="C58" s="20" t="s">
        <v>11</v>
      </c>
      <c r="D58" s="41">
        <v>93.8</v>
      </c>
      <c r="E58" s="45">
        <v>34.8</v>
      </c>
    </row>
    <row r="59" spans="1:5" ht="12.75">
      <c r="A59" s="20">
        <v>57</v>
      </c>
      <c r="B59" s="54" t="s">
        <v>130</v>
      </c>
      <c r="C59" s="20" t="s">
        <v>11</v>
      </c>
      <c r="D59" s="41">
        <v>93.8</v>
      </c>
      <c r="E59" s="45">
        <v>34.8</v>
      </c>
    </row>
    <row r="60" spans="1:5" ht="12.75">
      <c r="A60" s="20">
        <v>58</v>
      </c>
      <c r="B60" s="54" t="s">
        <v>131</v>
      </c>
      <c r="C60" s="39" t="s">
        <v>11</v>
      </c>
      <c r="D60" s="41">
        <v>93.8</v>
      </c>
      <c r="E60" s="45">
        <v>34.8</v>
      </c>
    </row>
    <row r="61" spans="1:5" ht="12.75">
      <c r="A61" s="20">
        <v>59</v>
      </c>
      <c r="B61" s="54" t="s">
        <v>132</v>
      </c>
      <c r="C61" s="20" t="s">
        <v>11</v>
      </c>
      <c r="D61" s="41">
        <v>233.1</v>
      </c>
      <c r="E61" s="45">
        <v>45.5</v>
      </c>
    </row>
    <row r="62" spans="1:5" ht="12.75">
      <c r="A62" s="20">
        <v>60</v>
      </c>
      <c r="B62" s="54" t="s">
        <v>133</v>
      </c>
      <c r="C62" s="39" t="s">
        <v>11</v>
      </c>
      <c r="D62" s="41">
        <v>233.1</v>
      </c>
      <c r="E62" s="45">
        <v>45.5</v>
      </c>
    </row>
    <row r="63" spans="1:5" ht="12.75">
      <c r="A63" s="20">
        <v>61</v>
      </c>
      <c r="B63" s="54" t="s">
        <v>134</v>
      </c>
      <c r="C63" s="20" t="s">
        <v>11</v>
      </c>
      <c r="D63" s="41">
        <v>233.1</v>
      </c>
      <c r="E63" s="45">
        <v>45.5</v>
      </c>
    </row>
    <row r="64" spans="1:5" ht="12.75">
      <c r="A64" s="20">
        <v>62</v>
      </c>
      <c r="B64" s="54" t="s">
        <v>135</v>
      </c>
      <c r="C64" s="20" t="s">
        <v>11</v>
      </c>
      <c r="D64" s="41">
        <v>233.1</v>
      </c>
      <c r="E64" s="45">
        <v>45.5</v>
      </c>
    </row>
    <row r="65" spans="1:5" ht="12.75">
      <c r="A65" s="20">
        <v>63</v>
      </c>
      <c r="B65" s="54" t="s">
        <v>136</v>
      </c>
      <c r="C65" s="39" t="s">
        <v>11</v>
      </c>
      <c r="D65" s="41">
        <v>233.1</v>
      </c>
      <c r="E65" s="45">
        <v>45.5</v>
      </c>
    </row>
    <row r="66" spans="1:5" ht="12.75">
      <c r="A66" s="20">
        <v>64</v>
      </c>
      <c r="B66" s="54" t="s">
        <v>137</v>
      </c>
      <c r="C66" s="20" t="s">
        <v>11</v>
      </c>
      <c r="D66" s="41">
        <v>259.9</v>
      </c>
      <c r="E66" s="45">
        <v>45.5</v>
      </c>
    </row>
    <row r="67" spans="1:5" ht="12.75">
      <c r="A67" s="20">
        <v>65</v>
      </c>
      <c r="B67" s="54" t="s">
        <v>138</v>
      </c>
      <c r="C67" s="20" t="s">
        <v>11</v>
      </c>
      <c r="D67" s="41">
        <v>259.9</v>
      </c>
      <c r="E67" s="45">
        <v>45.5</v>
      </c>
    </row>
    <row r="68" spans="1:5" ht="12.75">
      <c r="A68" s="20">
        <v>66</v>
      </c>
      <c r="B68" s="54" t="s">
        <v>139</v>
      </c>
      <c r="C68" s="39" t="s">
        <v>11</v>
      </c>
      <c r="D68" s="41">
        <v>259.9</v>
      </c>
      <c r="E68" s="45">
        <v>45.5</v>
      </c>
    </row>
    <row r="69" spans="1:5" ht="12.75">
      <c r="A69" s="20">
        <v>67</v>
      </c>
      <c r="B69" s="54" t="s">
        <v>140</v>
      </c>
      <c r="C69" s="20" t="s">
        <v>11</v>
      </c>
      <c r="D69" s="41">
        <v>233.9</v>
      </c>
      <c r="E69" s="45">
        <v>45.5</v>
      </c>
    </row>
    <row r="70" spans="1:5" ht="12.75">
      <c r="A70" s="20">
        <v>68</v>
      </c>
      <c r="B70" s="54" t="s">
        <v>141</v>
      </c>
      <c r="C70" s="39" t="s">
        <v>11</v>
      </c>
      <c r="D70" s="41">
        <v>259.9</v>
      </c>
      <c r="E70" s="45">
        <v>45.5</v>
      </c>
    </row>
    <row r="71" spans="1:5" ht="12.75">
      <c r="A71" s="20">
        <v>69</v>
      </c>
      <c r="B71" s="54" t="s">
        <v>142</v>
      </c>
      <c r="C71" s="20" t="s">
        <v>11</v>
      </c>
      <c r="D71" s="41">
        <v>259.9</v>
      </c>
      <c r="E71" s="45">
        <v>45.5</v>
      </c>
    </row>
    <row r="72" spans="1:5" ht="12.75">
      <c r="A72" s="20">
        <v>70</v>
      </c>
      <c r="B72" s="54" t="s">
        <v>143</v>
      </c>
      <c r="C72" s="20" t="s">
        <v>11</v>
      </c>
      <c r="D72" s="43">
        <v>83</v>
      </c>
      <c r="E72" s="45">
        <v>67.3</v>
      </c>
    </row>
    <row r="73" spans="1:5" ht="12.75">
      <c r="A73" s="20">
        <v>71</v>
      </c>
      <c r="B73" s="54" t="s">
        <v>144</v>
      </c>
      <c r="C73" s="39" t="s">
        <v>11</v>
      </c>
      <c r="D73" s="41">
        <v>96.4</v>
      </c>
      <c r="E73" s="45">
        <v>72.3</v>
      </c>
    </row>
    <row r="74" spans="1:5" ht="12.75">
      <c r="A74" s="20">
        <v>72</v>
      </c>
      <c r="B74" s="54" t="s">
        <v>145</v>
      </c>
      <c r="C74" s="20" t="s">
        <v>11</v>
      </c>
      <c r="D74" s="41">
        <v>109.8</v>
      </c>
      <c r="E74" s="45">
        <v>69.6</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6"/>
  <sheetViews>
    <sheetView zoomScalePageLayoutView="0" workbookViewId="0" topLeftCell="A1">
      <selection activeCell="D35" sqref="D35"/>
    </sheetView>
  </sheetViews>
  <sheetFormatPr defaultColWidth="9.140625" defaultRowHeight="12.75"/>
  <cols>
    <col min="1" max="1" width="4.8515625" style="0" customWidth="1"/>
    <col min="2" max="2" width="50.421875" style="0" bestFit="1" customWidth="1"/>
  </cols>
  <sheetData>
    <row r="1" spans="1:2" ht="34.5" customHeight="1">
      <c r="A1" s="22" t="s">
        <v>8</v>
      </c>
      <c r="B1" s="22" t="s">
        <v>12</v>
      </c>
    </row>
    <row r="2" spans="1:2" ht="12.75">
      <c r="A2" s="33">
        <v>1</v>
      </c>
      <c r="B2" s="34" t="s">
        <v>39</v>
      </c>
    </row>
    <row r="3" spans="1:2" ht="12.75">
      <c r="A3" s="18">
        <v>2</v>
      </c>
      <c r="B3" s="19" t="s">
        <v>18</v>
      </c>
    </row>
    <row r="4" spans="1:2" ht="12.75">
      <c r="A4" s="35">
        <v>3</v>
      </c>
      <c r="B4" s="36" t="s">
        <v>40</v>
      </c>
    </row>
    <row r="5" spans="1:2" ht="12.75">
      <c r="A5" s="37">
        <v>4</v>
      </c>
      <c r="B5" s="38" t="s">
        <v>38</v>
      </c>
    </row>
    <row r="6" spans="1:2" ht="12.75">
      <c r="A6" s="27">
        <v>5</v>
      </c>
      <c r="B6" s="28" t="s">
        <v>41</v>
      </c>
    </row>
  </sheetData>
  <sheetProtection/>
  <printOptions/>
  <pageMargins left="0.75" right="0.75" top="1" bottom="1" header="0.5" footer="0.5"/>
  <pageSetup orientation="portrait" paperSize="9" r:id="rId1"/>
</worksheet>
</file>

<file path=xl/worksheets/sheet5.xml><?xml version="1.0" encoding="utf-8"?>
<worksheet xmlns="http://schemas.openxmlformats.org/spreadsheetml/2006/main" xmlns:r="http://schemas.openxmlformats.org/officeDocument/2006/relationships">
  <sheetPr>
    <tabColor rgb="FFFF0000"/>
  </sheetPr>
  <dimension ref="A1:AL122"/>
  <sheetViews>
    <sheetView zoomScalePageLayoutView="0" workbookViewId="0" topLeftCell="A1">
      <selection activeCell="AD24" sqref="AD24"/>
    </sheetView>
  </sheetViews>
  <sheetFormatPr defaultColWidth="9.140625" defaultRowHeight="12.75"/>
  <cols>
    <col min="1" max="1" width="6.28125" style="0" customWidth="1"/>
    <col min="2" max="2" width="32.140625" style="0" customWidth="1"/>
    <col min="3" max="3" width="21.57421875" style="1" customWidth="1"/>
    <col min="4" max="4" width="11.7109375" style="0" customWidth="1"/>
    <col min="5" max="5" width="6.140625" style="7" customWidth="1"/>
    <col min="6" max="6" width="6.140625" style="1" customWidth="1"/>
    <col min="7" max="7" width="5.8515625" style="1" customWidth="1"/>
    <col min="8" max="8" width="5.8515625" style="0" customWidth="1"/>
    <col min="9" max="9" width="5.57421875" style="0" customWidth="1"/>
    <col min="10" max="10" width="8.421875" style="0" customWidth="1"/>
    <col min="11" max="11" width="5.140625" style="0" customWidth="1"/>
    <col min="12" max="12" width="7.8515625" style="0" customWidth="1"/>
    <col min="13" max="13" width="5.8515625" style="0" customWidth="1"/>
    <col min="14" max="14" width="4.8515625" style="0" customWidth="1"/>
    <col min="15" max="15" width="5.140625" style="0" customWidth="1"/>
    <col min="16" max="16" width="5.421875" style="0" customWidth="1"/>
    <col min="17" max="17" width="5.7109375" style="0" customWidth="1"/>
    <col min="18" max="18" width="4.28125" style="0" customWidth="1"/>
    <col min="19" max="19" width="4.8515625" style="0" customWidth="1"/>
    <col min="20" max="20" width="4.57421875" style="0" customWidth="1"/>
    <col min="21" max="21" width="5.00390625" style="0" customWidth="1"/>
    <col min="22" max="22" width="5.7109375" style="0" customWidth="1"/>
    <col min="23" max="23" width="5.140625" style="0" customWidth="1"/>
    <col min="24" max="24" width="4.8515625" style="0" customWidth="1"/>
    <col min="25" max="25" width="5.7109375" style="0" customWidth="1"/>
    <col min="26" max="26" width="7.7109375" style="0" customWidth="1"/>
    <col min="27" max="27" width="5.7109375" style="0" customWidth="1"/>
    <col min="28" max="28" width="5.140625" style="0" customWidth="1"/>
    <col min="29" max="29" width="5.28125" style="0" customWidth="1"/>
    <col min="30" max="30" width="6.00390625" style="0" customWidth="1"/>
    <col min="31" max="31" width="6.7109375" style="0" customWidth="1"/>
    <col min="32" max="32" width="6.421875" style="0" customWidth="1"/>
    <col min="33" max="33" width="6.7109375" style="0" customWidth="1"/>
    <col min="34" max="34" width="6.421875" style="0" customWidth="1"/>
  </cols>
  <sheetData>
    <row r="1" spans="1:35" ht="12.75">
      <c r="A1" s="121" t="s">
        <v>59</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3"/>
    </row>
    <row r="2" spans="1:35" ht="13.5" thickBot="1">
      <c r="A2" s="124"/>
      <c r="B2" s="125"/>
      <c r="C2" s="125"/>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7"/>
    </row>
    <row r="3" spans="1:35" ht="15">
      <c r="A3" s="86"/>
      <c r="B3" s="86"/>
      <c r="C3" s="86"/>
      <c r="D3" s="104" t="s">
        <v>48</v>
      </c>
      <c r="E3" s="104" t="s">
        <v>49</v>
      </c>
      <c r="F3" s="104" t="s">
        <v>50</v>
      </c>
      <c r="G3" s="105" t="s">
        <v>51</v>
      </c>
      <c r="H3" s="105" t="s">
        <v>52</v>
      </c>
      <c r="I3" s="104" t="s">
        <v>53</v>
      </c>
      <c r="J3" s="104" t="s">
        <v>54</v>
      </c>
      <c r="K3" s="104" t="s">
        <v>48</v>
      </c>
      <c r="L3" s="104" t="s">
        <v>49</v>
      </c>
      <c r="M3" s="87" t="s">
        <v>50</v>
      </c>
      <c r="N3" s="88" t="s">
        <v>51</v>
      </c>
      <c r="O3" s="88" t="s">
        <v>52</v>
      </c>
      <c r="P3" s="87" t="s">
        <v>53</v>
      </c>
      <c r="Q3" s="87" t="s">
        <v>54</v>
      </c>
      <c r="R3" s="87" t="s">
        <v>48</v>
      </c>
      <c r="S3" s="87" t="s">
        <v>49</v>
      </c>
      <c r="T3" s="87" t="s">
        <v>50</v>
      </c>
      <c r="U3" s="88" t="s">
        <v>51</v>
      </c>
      <c r="V3" s="88" t="s">
        <v>52</v>
      </c>
      <c r="W3" s="87" t="s">
        <v>53</v>
      </c>
      <c r="X3" s="87" t="s">
        <v>54</v>
      </c>
      <c r="Y3" s="87" t="s">
        <v>48</v>
      </c>
      <c r="Z3" s="87" t="s">
        <v>49</v>
      </c>
      <c r="AA3" s="87" t="s">
        <v>50</v>
      </c>
      <c r="AB3" s="88" t="s">
        <v>51</v>
      </c>
      <c r="AC3" s="88" t="s">
        <v>52</v>
      </c>
      <c r="AD3" s="87" t="s">
        <v>53</v>
      </c>
      <c r="AE3" s="87" t="s">
        <v>54</v>
      </c>
      <c r="AF3" s="87" t="s">
        <v>48</v>
      </c>
      <c r="AG3" s="87" t="s">
        <v>49</v>
      </c>
      <c r="AH3" s="87" t="s">
        <v>50</v>
      </c>
      <c r="AI3" s="87"/>
    </row>
    <row r="4" spans="1:35" ht="12.75">
      <c r="A4" s="75" t="s">
        <v>6</v>
      </c>
      <c r="B4" s="75" t="s">
        <v>0</v>
      </c>
      <c r="C4" s="75" t="s">
        <v>58</v>
      </c>
      <c r="D4" s="75">
        <v>1</v>
      </c>
      <c r="E4" s="75">
        <f>D4+1</f>
        <v>2</v>
      </c>
      <c r="F4" s="75">
        <f aca="true" t="shared" si="0" ref="F4:AH4">E4+1</f>
        <v>3</v>
      </c>
      <c r="G4" s="75">
        <f t="shared" si="0"/>
        <v>4</v>
      </c>
      <c r="H4" s="75">
        <f t="shared" si="0"/>
        <v>5</v>
      </c>
      <c r="I4" s="75">
        <f t="shared" si="0"/>
        <v>6</v>
      </c>
      <c r="J4" s="75">
        <f t="shared" si="0"/>
        <v>7</v>
      </c>
      <c r="K4" s="75">
        <f t="shared" si="0"/>
        <v>8</v>
      </c>
      <c r="L4" s="75">
        <f t="shared" si="0"/>
        <v>9</v>
      </c>
      <c r="M4" s="75">
        <f t="shared" si="0"/>
        <v>10</v>
      </c>
      <c r="N4" s="75">
        <f t="shared" si="0"/>
        <v>11</v>
      </c>
      <c r="O4" s="75">
        <f t="shared" si="0"/>
        <v>12</v>
      </c>
      <c r="P4" s="75">
        <f t="shared" si="0"/>
        <v>13</v>
      </c>
      <c r="Q4" s="75">
        <f t="shared" si="0"/>
        <v>14</v>
      </c>
      <c r="R4" s="75">
        <f t="shared" si="0"/>
        <v>15</v>
      </c>
      <c r="S4" s="75">
        <f t="shared" si="0"/>
        <v>16</v>
      </c>
      <c r="T4" s="75">
        <f t="shared" si="0"/>
        <v>17</v>
      </c>
      <c r="U4" s="75">
        <f t="shared" si="0"/>
        <v>18</v>
      </c>
      <c r="V4" s="75">
        <f t="shared" si="0"/>
        <v>19</v>
      </c>
      <c r="W4" s="75">
        <f t="shared" si="0"/>
        <v>20</v>
      </c>
      <c r="X4" s="75">
        <f t="shared" si="0"/>
        <v>21</v>
      </c>
      <c r="Y4" s="75">
        <f t="shared" si="0"/>
        <v>22</v>
      </c>
      <c r="Z4" s="75">
        <f t="shared" si="0"/>
        <v>23</v>
      </c>
      <c r="AA4" s="75">
        <f t="shared" si="0"/>
        <v>24</v>
      </c>
      <c r="AB4" s="75">
        <f t="shared" si="0"/>
        <v>25</v>
      </c>
      <c r="AC4" s="75">
        <f t="shared" si="0"/>
        <v>26</v>
      </c>
      <c r="AD4" s="75">
        <f t="shared" si="0"/>
        <v>27</v>
      </c>
      <c r="AE4" s="75">
        <f t="shared" si="0"/>
        <v>28</v>
      </c>
      <c r="AF4" s="75">
        <f t="shared" si="0"/>
        <v>29</v>
      </c>
      <c r="AG4" s="75">
        <f t="shared" si="0"/>
        <v>30</v>
      </c>
      <c r="AH4" s="75">
        <f t="shared" si="0"/>
        <v>31</v>
      </c>
      <c r="AI4" s="76" t="s">
        <v>7</v>
      </c>
    </row>
    <row r="5" spans="1:35" ht="13.5" thickBot="1">
      <c r="A5" s="113">
        <v>1</v>
      </c>
      <c r="B5" s="116" t="str">
        <f>VLOOKUP(A5,БД_Кадры,2)</f>
        <v>Иванова Н.Х</v>
      </c>
      <c r="C5" s="30" t="s">
        <v>37</v>
      </c>
      <c r="D5" s="50">
        <v>4</v>
      </c>
      <c r="E5" s="48">
        <v>4</v>
      </c>
      <c r="F5" s="48">
        <v>4</v>
      </c>
      <c r="G5" s="48">
        <v>4</v>
      </c>
      <c r="H5" s="48">
        <v>4</v>
      </c>
      <c r="I5" s="48">
        <v>4</v>
      </c>
      <c r="J5" s="48">
        <v>4</v>
      </c>
      <c r="K5" s="48">
        <v>4</v>
      </c>
      <c r="L5" s="48">
        <v>4</v>
      </c>
      <c r="M5" s="48">
        <v>4</v>
      </c>
      <c r="N5" s="48">
        <v>4</v>
      </c>
      <c r="O5" s="48">
        <v>4</v>
      </c>
      <c r="P5" s="48">
        <v>4</v>
      </c>
      <c r="Q5" s="48">
        <v>4</v>
      </c>
      <c r="R5" s="48">
        <v>4</v>
      </c>
      <c r="S5" s="48">
        <v>4</v>
      </c>
      <c r="T5" s="48">
        <v>4</v>
      </c>
      <c r="U5" s="48">
        <v>4</v>
      </c>
      <c r="V5" s="48">
        <v>4</v>
      </c>
      <c r="W5" s="48">
        <v>4</v>
      </c>
      <c r="X5" s="48">
        <v>4</v>
      </c>
      <c r="Y5" s="48">
        <v>4</v>
      </c>
      <c r="Z5" s="48">
        <v>4</v>
      </c>
      <c r="AA5" s="48">
        <v>4</v>
      </c>
      <c r="AB5" s="48">
        <v>4</v>
      </c>
      <c r="AC5" s="48">
        <v>4</v>
      </c>
      <c r="AD5" s="48">
        <v>4</v>
      </c>
      <c r="AE5" s="48">
        <v>4</v>
      </c>
      <c r="AF5" s="48">
        <v>4</v>
      </c>
      <c r="AG5" s="48">
        <v>4</v>
      </c>
      <c r="AH5" s="48">
        <v>4</v>
      </c>
      <c r="AI5" s="49"/>
    </row>
    <row r="6" spans="1:35" ht="12.75">
      <c r="A6" s="114"/>
      <c r="B6" s="134"/>
      <c r="C6" s="84" t="s">
        <v>24</v>
      </c>
      <c r="D6" s="83">
        <v>0</v>
      </c>
      <c r="E6" s="63">
        <v>0</v>
      </c>
      <c r="F6" s="63"/>
      <c r="G6" s="63"/>
      <c r="H6" s="63"/>
      <c r="I6" s="63"/>
      <c r="J6" s="63"/>
      <c r="K6" s="63"/>
      <c r="L6" s="63">
        <v>40</v>
      </c>
      <c r="M6" s="63"/>
      <c r="N6" s="63"/>
      <c r="O6" s="63"/>
      <c r="P6" s="63">
        <v>32</v>
      </c>
      <c r="Q6" s="63"/>
      <c r="R6" s="63">
        <v>40</v>
      </c>
      <c r="S6" s="63">
        <v>10</v>
      </c>
      <c r="T6" s="63"/>
      <c r="U6" s="63"/>
      <c r="V6" s="63"/>
      <c r="W6" s="63"/>
      <c r="X6" s="63"/>
      <c r="Y6" s="63"/>
      <c r="Z6" s="63"/>
      <c r="AA6" s="63"/>
      <c r="AB6" s="63"/>
      <c r="AC6" s="63"/>
      <c r="AD6" s="63"/>
      <c r="AE6" s="63"/>
      <c r="AF6" s="63"/>
      <c r="AG6" s="63"/>
      <c r="AH6" s="63"/>
      <c r="AI6" s="64"/>
    </row>
    <row r="7" spans="1:35" ht="13.5" thickBot="1">
      <c r="A7" s="114"/>
      <c r="B7" s="134"/>
      <c r="C7" s="85" t="s">
        <v>5</v>
      </c>
      <c r="D7" s="83">
        <v>0</v>
      </c>
      <c r="E7" s="63">
        <v>0</v>
      </c>
      <c r="F7" s="63"/>
      <c r="G7" s="63"/>
      <c r="H7" s="63"/>
      <c r="I7" s="63"/>
      <c r="J7" s="63"/>
      <c r="K7" s="63"/>
      <c r="L7" s="63">
        <v>7</v>
      </c>
      <c r="M7" s="63"/>
      <c r="N7" s="63"/>
      <c r="O7" s="63"/>
      <c r="P7" s="63">
        <v>5</v>
      </c>
      <c r="Q7" s="63"/>
      <c r="R7" s="63">
        <v>5</v>
      </c>
      <c r="S7" s="63">
        <v>3</v>
      </c>
      <c r="T7" s="63"/>
      <c r="U7" s="63"/>
      <c r="V7" s="63"/>
      <c r="W7" s="63"/>
      <c r="X7" s="63"/>
      <c r="Y7" s="63"/>
      <c r="Z7" s="63"/>
      <c r="AA7" s="63"/>
      <c r="AB7" s="63"/>
      <c r="AC7" s="63"/>
      <c r="AD7" s="63"/>
      <c r="AE7" s="63"/>
      <c r="AF7" s="63"/>
      <c r="AG7" s="63"/>
      <c r="AH7" s="63"/>
      <c r="AI7" s="64"/>
    </row>
    <row r="8" spans="1:35" ht="12.75">
      <c r="A8" s="114"/>
      <c r="B8" s="134"/>
      <c r="C8" s="81" t="s">
        <v>24</v>
      </c>
      <c r="D8" s="80">
        <v>0</v>
      </c>
      <c r="E8" s="67">
        <v>0</v>
      </c>
      <c r="F8" s="67"/>
      <c r="G8" s="67"/>
      <c r="H8" s="67"/>
      <c r="I8" s="67"/>
      <c r="J8" s="67"/>
      <c r="K8" s="67"/>
      <c r="L8" s="67">
        <v>40</v>
      </c>
      <c r="M8" s="67"/>
      <c r="N8" s="67"/>
      <c r="O8" s="67"/>
      <c r="P8" s="67"/>
      <c r="Q8" s="67"/>
      <c r="R8" s="67">
        <v>38</v>
      </c>
      <c r="S8" s="67"/>
      <c r="T8" s="67"/>
      <c r="U8" s="67"/>
      <c r="V8" s="67"/>
      <c r="W8" s="67"/>
      <c r="X8" s="67"/>
      <c r="Y8" s="67"/>
      <c r="Z8" s="67"/>
      <c r="AA8" s="67"/>
      <c r="AB8" s="67"/>
      <c r="AC8" s="67"/>
      <c r="AD8" s="67"/>
      <c r="AE8" s="67"/>
      <c r="AF8" s="67"/>
      <c r="AG8" s="67"/>
      <c r="AH8" s="67"/>
      <c r="AI8" s="68"/>
    </row>
    <row r="9" spans="1:35" ht="13.5" thickBot="1">
      <c r="A9" s="114"/>
      <c r="B9" s="134"/>
      <c r="C9" s="82" t="s">
        <v>5</v>
      </c>
      <c r="D9" s="80">
        <v>0</v>
      </c>
      <c r="E9" s="67">
        <v>0</v>
      </c>
      <c r="F9" s="67"/>
      <c r="G9" s="67"/>
      <c r="H9" s="67"/>
      <c r="I9" s="67"/>
      <c r="J9" s="67"/>
      <c r="K9" s="67"/>
      <c r="L9" s="67">
        <v>10</v>
      </c>
      <c r="M9" s="67"/>
      <c r="N9" s="67"/>
      <c r="O9" s="67"/>
      <c r="P9" s="67"/>
      <c r="Q9" s="67"/>
      <c r="R9" s="67">
        <v>1</v>
      </c>
      <c r="S9" s="67"/>
      <c r="T9" s="67"/>
      <c r="U9" s="67"/>
      <c r="V9" s="67"/>
      <c r="W9" s="67"/>
      <c r="X9" s="67"/>
      <c r="Y9" s="67"/>
      <c r="Z9" s="67"/>
      <c r="AA9" s="67"/>
      <c r="AB9" s="67"/>
      <c r="AC9" s="67"/>
      <c r="AD9" s="67"/>
      <c r="AE9" s="67"/>
      <c r="AF9" s="67"/>
      <c r="AG9" s="67"/>
      <c r="AH9" s="67"/>
      <c r="AI9" s="68"/>
    </row>
    <row r="10" spans="1:35" ht="12.75">
      <c r="A10" s="114"/>
      <c r="B10" s="134"/>
      <c r="C10" s="78" t="s">
        <v>24</v>
      </c>
      <c r="D10" s="77">
        <v>0</v>
      </c>
      <c r="E10" s="65">
        <v>0</v>
      </c>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6"/>
    </row>
    <row r="11" spans="1:35" ht="13.5" thickBot="1">
      <c r="A11" s="114"/>
      <c r="B11" s="134"/>
      <c r="C11" s="79" t="s">
        <v>5</v>
      </c>
      <c r="D11" s="77">
        <v>0</v>
      </c>
      <c r="E11" s="65">
        <v>0</v>
      </c>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6"/>
    </row>
    <row r="12" spans="1:35" ht="12.75">
      <c r="A12" s="115"/>
      <c r="B12" s="118"/>
      <c r="C12" s="106" t="s">
        <v>63</v>
      </c>
      <c r="D12" s="61">
        <f>D65+D66+D67</f>
        <v>0</v>
      </c>
      <c r="E12" s="61">
        <f>E65+E66+E67</f>
        <v>0</v>
      </c>
      <c r="F12" s="61">
        <f>F65+F66+F67</f>
        <v>0</v>
      </c>
      <c r="G12" s="61">
        <f aca="true" t="shared" si="1" ref="G12:AA12">G65+G66+G67</f>
        <v>0</v>
      </c>
      <c r="H12" s="61">
        <f t="shared" si="1"/>
        <v>0</v>
      </c>
      <c r="I12" s="61">
        <f t="shared" si="1"/>
        <v>0</v>
      </c>
      <c r="J12" s="61">
        <f t="shared" si="1"/>
        <v>0</v>
      </c>
      <c r="K12" s="61">
        <f t="shared" si="1"/>
        <v>0</v>
      </c>
      <c r="L12" s="61">
        <f t="shared" si="1"/>
        <v>1366.8000000000002</v>
      </c>
      <c r="M12" s="61">
        <f t="shared" si="1"/>
        <v>0</v>
      </c>
      <c r="N12" s="61">
        <f t="shared" si="1"/>
        <v>0</v>
      </c>
      <c r="O12" s="61">
        <f t="shared" si="1"/>
        <v>0</v>
      </c>
      <c r="P12" s="61">
        <f t="shared" si="1"/>
        <v>5360</v>
      </c>
      <c r="Q12" s="61">
        <f t="shared" si="1"/>
        <v>0</v>
      </c>
      <c r="R12" s="61">
        <f t="shared" si="1"/>
        <v>589.1</v>
      </c>
      <c r="S12" s="61">
        <f t="shared" si="1"/>
        <v>643.2</v>
      </c>
      <c r="T12" s="61">
        <f t="shared" si="1"/>
        <v>0</v>
      </c>
      <c r="U12" s="61">
        <f t="shared" si="1"/>
        <v>0</v>
      </c>
      <c r="V12" s="61">
        <f t="shared" si="1"/>
        <v>0</v>
      </c>
      <c r="W12" s="61">
        <f t="shared" si="1"/>
        <v>0</v>
      </c>
      <c r="X12" s="61">
        <f t="shared" si="1"/>
        <v>0</v>
      </c>
      <c r="Y12" s="61">
        <f t="shared" si="1"/>
        <v>0</v>
      </c>
      <c r="Z12" s="61">
        <f t="shared" si="1"/>
        <v>0</v>
      </c>
      <c r="AA12" s="61">
        <f t="shared" si="1"/>
        <v>0</v>
      </c>
      <c r="AB12" s="61">
        <f aca="true" t="shared" si="2" ref="AB12:AH12">AB65+AB66+AB67</f>
        <v>0</v>
      </c>
      <c r="AC12" s="61">
        <f t="shared" si="2"/>
        <v>0</v>
      </c>
      <c r="AD12" s="61">
        <f t="shared" si="2"/>
        <v>0</v>
      </c>
      <c r="AE12" s="61">
        <f t="shared" si="2"/>
        <v>0</v>
      </c>
      <c r="AF12" s="61">
        <f t="shared" si="2"/>
        <v>0</v>
      </c>
      <c r="AG12" s="61">
        <f t="shared" si="2"/>
        <v>0</v>
      </c>
      <c r="AH12" s="61">
        <f t="shared" si="2"/>
        <v>0</v>
      </c>
      <c r="AI12" s="49">
        <f>SUM(D12:AH12)</f>
        <v>7959.1</v>
      </c>
    </row>
    <row r="13" spans="1:35" s="96" customFormat="1" ht="12.75">
      <c r="A13" s="107"/>
      <c r="B13" s="108"/>
      <c r="C13" s="108" t="s">
        <v>62</v>
      </c>
      <c r="D13" s="110"/>
      <c r="E13" s="110"/>
      <c r="F13" s="110"/>
      <c r="G13" s="110"/>
      <c r="H13" s="110"/>
      <c r="I13" s="110"/>
      <c r="J13" s="110"/>
      <c r="K13" s="110"/>
      <c r="L13" s="110">
        <v>8</v>
      </c>
      <c r="M13" s="110">
        <v>8</v>
      </c>
      <c r="N13" s="110"/>
      <c r="O13" s="110"/>
      <c r="P13" s="110">
        <v>8</v>
      </c>
      <c r="Q13" s="110">
        <v>8</v>
      </c>
      <c r="R13" s="110">
        <v>8</v>
      </c>
      <c r="S13" s="110">
        <v>8</v>
      </c>
      <c r="T13" s="110">
        <v>8</v>
      </c>
      <c r="U13" s="110"/>
      <c r="V13" s="110"/>
      <c r="W13" s="110"/>
      <c r="X13" s="110"/>
      <c r="Y13" s="110"/>
      <c r="Z13" s="110"/>
      <c r="AA13" s="110"/>
      <c r="AB13" s="110"/>
      <c r="AC13" s="110"/>
      <c r="AD13" s="110"/>
      <c r="AE13" s="110"/>
      <c r="AF13" s="110"/>
      <c r="AG13" s="110"/>
      <c r="AH13" s="110"/>
      <c r="AI13" s="109">
        <f>SUM(D13:AH13)</f>
        <v>56</v>
      </c>
    </row>
    <row r="14" spans="1:35" s="96" customFormat="1" ht="16.5" thickBot="1">
      <c r="A14" s="91"/>
      <c r="B14" s="92"/>
      <c r="C14" s="139" t="s">
        <v>60</v>
      </c>
      <c r="D14" s="139"/>
      <c r="E14" s="140"/>
      <c r="F14" s="141">
        <v>20</v>
      </c>
      <c r="G14" s="142"/>
      <c r="H14" s="111"/>
      <c r="I14" s="111"/>
      <c r="J14" s="139" t="s">
        <v>61</v>
      </c>
      <c r="K14" s="139"/>
      <c r="L14" s="140"/>
      <c r="M14" s="141">
        <v>120</v>
      </c>
      <c r="N14" s="142"/>
      <c r="O14" s="92"/>
      <c r="P14" s="92"/>
      <c r="Q14" s="92"/>
      <c r="R14" s="92"/>
      <c r="S14" s="92"/>
      <c r="T14" s="92"/>
      <c r="U14" s="92"/>
      <c r="V14" s="92"/>
      <c r="W14" s="92"/>
      <c r="X14" s="92"/>
      <c r="Y14" s="92"/>
      <c r="Z14" s="92"/>
      <c r="AA14" s="92"/>
      <c r="AB14" s="92"/>
      <c r="AC14" s="92"/>
      <c r="AD14" s="92"/>
      <c r="AE14" s="92"/>
      <c r="AF14" s="92"/>
      <c r="AG14" s="92"/>
      <c r="AH14" s="92"/>
      <c r="AI14" s="95"/>
    </row>
    <row r="15" spans="1:35" s="96" customFormat="1" ht="12.75">
      <c r="A15" s="143" t="s">
        <v>64</v>
      </c>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row>
    <row r="16" spans="1:35" s="96" customFormat="1" ht="9.75" customHeight="1">
      <c r="A16" s="144"/>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row>
    <row r="17" spans="1:35" s="96" customFormat="1" ht="30.75" customHeight="1">
      <c r="A17" s="62" t="s">
        <v>8</v>
      </c>
      <c r="B17" s="89" t="s">
        <v>17</v>
      </c>
      <c r="C17" s="89" t="s">
        <v>13</v>
      </c>
      <c r="D17" s="90" t="s">
        <v>29</v>
      </c>
      <c r="E17" s="73" t="s">
        <v>8</v>
      </c>
      <c r="F17" s="135" t="s">
        <v>17</v>
      </c>
      <c r="G17" s="135"/>
      <c r="H17" s="135"/>
      <c r="I17" s="135"/>
      <c r="J17" s="135"/>
      <c r="K17" s="89" t="s">
        <v>10</v>
      </c>
      <c r="L17" s="99" t="s">
        <v>56</v>
      </c>
      <c r="M17" s="73" t="s">
        <v>8</v>
      </c>
      <c r="N17" s="136" t="s">
        <v>17</v>
      </c>
      <c r="O17" s="137"/>
      <c r="P17" s="137"/>
      <c r="Q17" s="137"/>
      <c r="R17" s="137"/>
      <c r="S17" s="137"/>
      <c r="T17" s="137"/>
      <c r="U17" s="137"/>
      <c r="V17" s="137"/>
      <c r="W17" s="137"/>
      <c r="X17" s="138"/>
      <c r="Y17" s="89" t="s">
        <v>10</v>
      </c>
      <c r="Z17" s="100" t="s">
        <v>57</v>
      </c>
      <c r="AA17" s="94"/>
      <c r="AB17" s="94"/>
      <c r="AC17" s="94"/>
      <c r="AD17" s="94"/>
      <c r="AE17" s="94"/>
      <c r="AF17" s="94"/>
      <c r="AG17" s="94"/>
      <c r="AH17" s="94"/>
      <c r="AI17" s="95"/>
    </row>
    <row r="18" spans="1:35" s="96" customFormat="1" ht="12.75">
      <c r="A18" s="101">
        <v>0</v>
      </c>
      <c r="B18" s="54" t="s">
        <v>9</v>
      </c>
      <c r="C18" s="53" t="s">
        <v>19</v>
      </c>
      <c r="D18" s="56">
        <v>0</v>
      </c>
      <c r="E18" s="101">
        <v>24</v>
      </c>
      <c r="F18" s="128" t="s">
        <v>97</v>
      </c>
      <c r="G18" s="129"/>
      <c r="H18" s="129"/>
      <c r="I18" s="129"/>
      <c r="J18" s="130"/>
      <c r="K18" s="55" t="s">
        <v>55</v>
      </c>
      <c r="L18" s="56">
        <v>134.3</v>
      </c>
      <c r="M18" s="103">
        <v>48</v>
      </c>
      <c r="N18" s="131" t="s">
        <v>121</v>
      </c>
      <c r="O18" s="132"/>
      <c r="P18" s="132"/>
      <c r="Q18" s="132"/>
      <c r="R18" s="132"/>
      <c r="S18" s="132"/>
      <c r="T18" s="132"/>
      <c r="U18" s="132"/>
      <c r="V18" s="132"/>
      <c r="W18" s="132"/>
      <c r="X18" s="133"/>
      <c r="Y18" s="60" t="s">
        <v>55</v>
      </c>
      <c r="Z18" s="56">
        <v>5</v>
      </c>
      <c r="AA18" s="94"/>
      <c r="AB18" s="94"/>
      <c r="AC18" s="94"/>
      <c r="AD18" s="94"/>
      <c r="AE18" s="94"/>
      <c r="AF18" s="94"/>
      <c r="AG18" s="94"/>
      <c r="AH18" s="94"/>
      <c r="AI18" s="95"/>
    </row>
    <row r="19" spans="1:35" s="96" customFormat="1" ht="12.75">
      <c r="A19" s="101">
        <v>1</v>
      </c>
      <c r="B19" s="54" t="s">
        <v>74</v>
      </c>
      <c r="C19" s="53" t="s">
        <v>11</v>
      </c>
      <c r="D19" s="56">
        <v>268</v>
      </c>
      <c r="E19" s="101">
        <v>25</v>
      </c>
      <c r="F19" s="128" t="s">
        <v>98</v>
      </c>
      <c r="G19" s="129"/>
      <c r="H19" s="129"/>
      <c r="I19" s="129"/>
      <c r="J19" s="130"/>
      <c r="K19" s="55" t="s">
        <v>55</v>
      </c>
      <c r="L19" s="56">
        <v>190.2</v>
      </c>
      <c r="M19" s="103">
        <v>49</v>
      </c>
      <c r="N19" s="131" t="s">
        <v>122</v>
      </c>
      <c r="O19" s="132"/>
      <c r="P19" s="132"/>
      <c r="Q19" s="132"/>
      <c r="R19" s="132"/>
      <c r="S19" s="132"/>
      <c r="T19" s="132"/>
      <c r="U19" s="132"/>
      <c r="V19" s="132"/>
      <c r="W19" s="132"/>
      <c r="X19" s="133"/>
      <c r="Y19" s="60" t="s">
        <v>55</v>
      </c>
      <c r="Z19" s="56">
        <v>93.8</v>
      </c>
      <c r="AA19" s="94"/>
      <c r="AB19" s="94"/>
      <c r="AC19" s="94"/>
      <c r="AD19" s="94"/>
      <c r="AE19" s="94"/>
      <c r="AF19" s="94"/>
      <c r="AG19" s="94"/>
      <c r="AH19" s="94"/>
      <c r="AI19" s="95"/>
    </row>
    <row r="20" spans="1:35" s="96" customFormat="1" ht="12.75">
      <c r="A20" s="101">
        <v>2</v>
      </c>
      <c r="B20" s="54" t="s">
        <v>75</v>
      </c>
      <c r="C20" s="53" t="s">
        <v>11</v>
      </c>
      <c r="D20" s="56">
        <v>415.4</v>
      </c>
      <c r="E20" s="101">
        <v>26</v>
      </c>
      <c r="F20" s="128" t="s">
        <v>99</v>
      </c>
      <c r="G20" s="129"/>
      <c r="H20" s="129"/>
      <c r="I20" s="129"/>
      <c r="J20" s="130"/>
      <c r="K20" s="55" t="s">
        <v>55</v>
      </c>
      <c r="L20" s="56">
        <v>268</v>
      </c>
      <c r="M20" s="103">
        <v>50</v>
      </c>
      <c r="N20" s="131" t="s">
        <v>123</v>
      </c>
      <c r="O20" s="132"/>
      <c r="P20" s="132"/>
      <c r="Q20" s="132"/>
      <c r="R20" s="132"/>
      <c r="S20" s="132"/>
      <c r="T20" s="132"/>
      <c r="U20" s="132"/>
      <c r="V20" s="132"/>
      <c r="W20" s="132"/>
      <c r="X20" s="133"/>
      <c r="Y20" s="60" t="s">
        <v>55</v>
      </c>
      <c r="Z20" s="56">
        <v>93.8</v>
      </c>
      <c r="AA20" s="94"/>
      <c r="AB20" s="94"/>
      <c r="AC20" s="94"/>
      <c r="AD20" s="94"/>
      <c r="AE20" s="94"/>
      <c r="AF20" s="94"/>
      <c r="AG20" s="94"/>
      <c r="AH20" s="94"/>
      <c r="AI20" s="95"/>
    </row>
    <row r="21" spans="1:35" s="96" customFormat="1" ht="12.75">
      <c r="A21" s="101">
        <v>3</v>
      </c>
      <c r="B21" s="54" t="s">
        <v>76</v>
      </c>
      <c r="C21" s="53" t="s">
        <v>11</v>
      </c>
      <c r="D21" s="56">
        <v>160.8</v>
      </c>
      <c r="E21" s="101">
        <v>27</v>
      </c>
      <c r="F21" s="128" t="s">
        <v>100</v>
      </c>
      <c r="G21" s="129"/>
      <c r="H21" s="129"/>
      <c r="I21" s="129"/>
      <c r="J21" s="130"/>
      <c r="K21" s="55" t="s">
        <v>55</v>
      </c>
      <c r="L21" s="56">
        <v>402</v>
      </c>
      <c r="M21" s="103">
        <v>51</v>
      </c>
      <c r="N21" s="131" t="s">
        <v>124</v>
      </c>
      <c r="O21" s="132"/>
      <c r="P21" s="132"/>
      <c r="Q21" s="132"/>
      <c r="R21" s="132"/>
      <c r="S21" s="132"/>
      <c r="T21" s="132"/>
      <c r="U21" s="132"/>
      <c r="V21" s="132"/>
      <c r="W21" s="132"/>
      <c r="X21" s="133"/>
      <c r="Y21" s="60" t="s">
        <v>55</v>
      </c>
      <c r="Z21" s="56">
        <v>93.8</v>
      </c>
      <c r="AA21" s="94"/>
      <c r="AB21" s="94"/>
      <c r="AC21" s="94"/>
      <c r="AD21" s="94"/>
      <c r="AE21" s="94"/>
      <c r="AF21" s="94"/>
      <c r="AG21" s="94"/>
      <c r="AH21" s="94"/>
      <c r="AI21" s="95"/>
    </row>
    <row r="22" spans="1:35" s="96" customFormat="1" ht="12.75">
      <c r="A22" s="101">
        <v>4</v>
      </c>
      <c r="B22" s="54" t="s">
        <v>77</v>
      </c>
      <c r="C22" s="53" t="s">
        <v>11</v>
      </c>
      <c r="D22" s="56">
        <v>214.4</v>
      </c>
      <c r="E22" s="101">
        <v>28</v>
      </c>
      <c r="F22" s="128" t="s">
        <v>101</v>
      </c>
      <c r="G22" s="129"/>
      <c r="H22" s="129"/>
      <c r="I22" s="129"/>
      <c r="J22" s="130"/>
      <c r="K22" s="55" t="s">
        <v>55</v>
      </c>
      <c r="L22" s="56">
        <v>268</v>
      </c>
      <c r="M22" s="103">
        <v>52</v>
      </c>
      <c r="N22" s="131" t="s">
        <v>125</v>
      </c>
      <c r="O22" s="132"/>
      <c r="P22" s="132"/>
      <c r="Q22" s="132"/>
      <c r="R22" s="132"/>
      <c r="S22" s="132"/>
      <c r="T22" s="132"/>
      <c r="U22" s="132"/>
      <c r="V22" s="132"/>
      <c r="W22" s="132"/>
      <c r="X22" s="133"/>
      <c r="Y22" s="60" t="s">
        <v>55</v>
      </c>
      <c r="Z22" s="56">
        <v>93.8</v>
      </c>
      <c r="AA22" s="94"/>
      <c r="AB22" s="94"/>
      <c r="AC22" s="94"/>
      <c r="AD22" s="94"/>
      <c r="AE22" s="94"/>
      <c r="AF22" s="94"/>
      <c r="AG22" s="94"/>
      <c r="AH22" s="94"/>
      <c r="AI22" s="95"/>
    </row>
    <row r="23" spans="1:35" s="96" customFormat="1" ht="12.75">
      <c r="A23" s="101">
        <v>5</v>
      </c>
      <c r="B23" s="54" t="s">
        <v>78</v>
      </c>
      <c r="C23" s="53" t="s">
        <v>11</v>
      </c>
      <c r="D23" s="56">
        <v>67</v>
      </c>
      <c r="E23" s="101">
        <v>29</v>
      </c>
      <c r="F23" s="128" t="s">
        <v>102</v>
      </c>
      <c r="G23" s="129"/>
      <c r="H23" s="129"/>
      <c r="I23" s="129"/>
      <c r="J23" s="130"/>
      <c r="K23" s="55" t="s">
        <v>55</v>
      </c>
      <c r="L23" s="56">
        <v>348.4</v>
      </c>
      <c r="M23" s="103">
        <v>53</v>
      </c>
      <c r="N23" s="131" t="s">
        <v>126</v>
      </c>
      <c r="O23" s="132"/>
      <c r="P23" s="132"/>
      <c r="Q23" s="132"/>
      <c r="R23" s="132"/>
      <c r="S23" s="132"/>
      <c r="T23" s="132"/>
      <c r="U23" s="132"/>
      <c r="V23" s="132"/>
      <c r="W23" s="132"/>
      <c r="X23" s="133"/>
      <c r="Y23" s="60" t="s">
        <v>55</v>
      </c>
      <c r="Z23" s="56">
        <v>93.8</v>
      </c>
      <c r="AA23" s="94"/>
      <c r="AB23" s="94"/>
      <c r="AC23" s="94"/>
      <c r="AD23" s="94"/>
      <c r="AE23" s="94"/>
      <c r="AF23" s="94"/>
      <c r="AG23" s="94"/>
      <c r="AH23" s="94"/>
      <c r="AI23" s="95"/>
    </row>
    <row r="24" spans="1:35" s="96" customFormat="1" ht="12.75">
      <c r="A24" s="101">
        <v>6</v>
      </c>
      <c r="B24" s="54" t="s">
        <v>79</v>
      </c>
      <c r="C24" s="53" t="s">
        <v>11</v>
      </c>
      <c r="D24" s="56">
        <v>321</v>
      </c>
      <c r="E24" s="101">
        <v>30</v>
      </c>
      <c r="F24" s="128" t="s">
        <v>103</v>
      </c>
      <c r="G24" s="129"/>
      <c r="H24" s="129"/>
      <c r="I24" s="129"/>
      <c r="J24" s="130"/>
      <c r="K24" s="55" t="s">
        <v>55</v>
      </c>
      <c r="L24" s="56">
        <v>348.4</v>
      </c>
      <c r="M24" s="103">
        <v>54</v>
      </c>
      <c r="N24" s="131" t="s">
        <v>127</v>
      </c>
      <c r="O24" s="132"/>
      <c r="P24" s="132"/>
      <c r="Q24" s="132"/>
      <c r="R24" s="132"/>
      <c r="S24" s="132"/>
      <c r="T24" s="132"/>
      <c r="U24" s="132"/>
      <c r="V24" s="132"/>
      <c r="W24" s="132"/>
      <c r="X24" s="133"/>
      <c r="Y24" s="60" t="s">
        <v>55</v>
      </c>
      <c r="Z24" s="56">
        <v>93.8</v>
      </c>
      <c r="AA24" s="94"/>
      <c r="AB24" s="94"/>
      <c r="AC24" s="94"/>
      <c r="AD24" s="94"/>
      <c r="AE24" s="94"/>
      <c r="AF24" s="94"/>
      <c r="AG24" s="94"/>
      <c r="AH24" s="94"/>
      <c r="AI24" s="95"/>
    </row>
    <row r="25" spans="1:35" s="96" customFormat="1" ht="12.75">
      <c r="A25" s="101">
        <v>7</v>
      </c>
      <c r="B25" s="54" t="s">
        <v>80</v>
      </c>
      <c r="C25" s="53" t="s">
        <v>11</v>
      </c>
      <c r="D25" s="56">
        <v>105</v>
      </c>
      <c r="E25" s="101">
        <v>31</v>
      </c>
      <c r="F25" s="128" t="s">
        <v>104</v>
      </c>
      <c r="G25" s="129"/>
      <c r="H25" s="129"/>
      <c r="I25" s="129"/>
      <c r="J25" s="130"/>
      <c r="K25" s="55" t="s">
        <v>55</v>
      </c>
      <c r="L25" s="56">
        <v>428.8</v>
      </c>
      <c r="M25" s="103">
        <v>55</v>
      </c>
      <c r="N25" s="131" t="s">
        <v>128</v>
      </c>
      <c r="O25" s="132"/>
      <c r="P25" s="132"/>
      <c r="Q25" s="132"/>
      <c r="R25" s="132"/>
      <c r="S25" s="132"/>
      <c r="T25" s="132"/>
      <c r="U25" s="132"/>
      <c r="V25" s="132"/>
      <c r="W25" s="132"/>
      <c r="X25" s="133"/>
      <c r="Y25" s="60" t="s">
        <v>55</v>
      </c>
      <c r="Z25" s="56">
        <v>67</v>
      </c>
      <c r="AA25" s="94"/>
      <c r="AB25" s="94"/>
      <c r="AC25" s="94"/>
      <c r="AD25" s="94"/>
      <c r="AE25" s="94"/>
      <c r="AF25" s="94"/>
      <c r="AG25" s="94"/>
      <c r="AH25" s="94"/>
      <c r="AI25" s="95"/>
    </row>
    <row r="26" spans="1:35" s="96" customFormat="1" ht="12.75">
      <c r="A26" s="101">
        <v>8</v>
      </c>
      <c r="B26" s="54" t="s">
        <v>81</v>
      </c>
      <c r="C26" s="53" t="s">
        <v>11</v>
      </c>
      <c r="D26" s="56">
        <v>134</v>
      </c>
      <c r="E26" s="101">
        <v>32</v>
      </c>
      <c r="F26" s="128" t="s">
        <v>105</v>
      </c>
      <c r="G26" s="129"/>
      <c r="H26" s="129"/>
      <c r="I26" s="129"/>
      <c r="J26" s="130"/>
      <c r="K26" s="55" t="s">
        <v>55</v>
      </c>
      <c r="L26" s="56">
        <v>1072</v>
      </c>
      <c r="M26" s="103">
        <v>56</v>
      </c>
      <c r="N26" s="131" t="s">
        <v>129</v>
      </c>
      <c r="O26" s="132"/>
      <c r="P26" s="132"/>
      <c r="Q26" s="132"/>
      <c r="R26" s="132"/>
      <c r="S26" s="132"/>
      <c r="T26" s="132"/>
      <c r="U26" s="132"/>
      <c r="V26" s="132"/>
      <c r="W26" s="132"/>
      <c r="X26" s="133"/>
      <c r="Y26" s="60" t="s">
        <v>55</v>
      </c>
      <c r="Z26" s="56">
        <v>93.8</v>
      </c>
      <c r="AA26" s="94"/>
      <c r="AB26" s="94"/>
      <c r="AC26" s="94"/>
      <c r="AD26" s="94"/>
      <c r="AE26" s="94"/>
      <c r="AF26" s="94"/>
      <c r="AG26" s="94"/>
      <c r="AH26" s="94"/>
      <c r="AI26" s="95"/>
    </row>
    <row r="27" spans="1:35" s="96" customFormat="1" ht="12.75">
      <c r="A27" s="101">
        <v>9</v>
      </c>
      <c r="B27" s="54" t="s">
        <v>82</v>
      </c>
      <c r="C27" s="53" t="s">
        <v>11</v>
      </c>
      <c r="D27" s="56">
        <v>53</v>
      </c>
      <c r="E27" s="101">
        <v>33</v>
      </c>
      <c r="F27" s="128" t="s">
        <v>106</v>
      </c>
      <c r="G27" s="129"/>
      <c r="H27" s="129"/>
      <c r="I27" s="129"/>
      <c r="J27" s="130"/>
      <c r="K27" s="55" t="s">
        <v>55</v>
      </c>
      <c r="L27" s="56">
        <v>134</v>
      </c>
      <c r="M27" s="103">
        <v>57</v>
      </c>
      <c r="N27" s="131" t="s">
        <v>130</v>
      </c>
      <c r="O27" s="132"/>
      <c r="P27" s="132"/>
      <c r="Q27" s="132"/>
      <c r="R27" s="132"/>
      <c r="S27" s="132"/>
      <c r="T27" s="132"/>
      <c r="U27" s="132"/>
      <c r="V27" s="132"/>
      <c r="W27" s="132"/>
      <c r="X27" s="133"/>
      <c r="Y27" s="60" t="s">
        <v>55</v>
      </c>
      <c r="Z27" s="56">
        <v>93.8</v>
      </c>
      <c r="AA27" s="94"/>
      <c r="AB27" s="94"/>
      <c r="AC27" s="94"/>
      <c r="AD27" s="94"/>
      <c r="AE27" s="94"/>
      <c r="AF27" s="94"/>
      <c r="AG27" s="94"/>
      <c r="AH27" s="94"/>
      <c r="AI27" s="95"/>
    </row>
    <row r="28" spans="1:35" s="96" customFormat="1" ht="12.75">
      <c r="A28" s="101">
        <v>10</v>
      </c>
      <c r="B28" s="54" t="s">
        <v>83</v>
      </c>
      <c r="C28" s="53" t="s">
        <v>11</v>
      </c>
      <c r="D28" s="56">
        <v>214.4</v>
      </c>
      <c r="E28" s="101">
        <v>34</v>
      </c>
      <c r="F28" s="128" t="s">
        <v>107</v>
      </c>
      <c r="G28" s="129"/>
      <c r="H28" s="129"/>
      <c r="I28" s="129"/>
      <c r="J28" s="130"/>
      <c r="K28" s="55" t="s">
        <v>55</v>
      </c>
      <c r="L28" s="56">
        <v>125</v>
      </c>
      <c r="M28" s="103">
        <v>58</v>
      </c>
      <c r="N28" s="131" t="s">
        <v>131</v>
      </c>
      <c r="O28" s="132"/>
      <c r="P28" s="132"/>
      <c r="Q28" s="132"/>
      <c r="R28" s="132"/>
      <c r="S28" s="132"/>
      <c r="T28" s="132"/>
      <c r="U28" s="132"/>
      <c r="V28" s="132"/>
      <c r="W28" s="132"/>
      <c r="X28" s="133"/>
      <c r="Y28" s="60" t="s">
        <v>55</v>
      </c>
      <c r="Z28" s="56">
        <v>93.8</v>
      </c>
      <c r="AA28" s="94"/>
      <c r="AB28" s="94"/>
      <c r="AC28" s="94"/>
      <c r="AD28" s="94"/>
      <c r="AE28" s="94"/>
      <c r="AF28" s="94"/>
      <c r="AG28" s="94"/>
      <c r="AH28" s="94"/>
      <c r="AI28" s="95"/>
    </row>
    <row r="29" spans="1:35" s="96" customFormat="1" ht="12.75">
      <c r="A29" s="101">
        <v>11</v>
      </c>
      <c r="B29" s="54" t="s">
        <v>84</v>
      </c>
      <c r="C29" s="53" t="s">
        <v>11</v>
      </c>
      <c r="D29" s="56">
        <v>361.8</v>
      </c>
      <c r="E29" s="101">
        <v>35</v>
      </c>
      <c r="F29" s="128" t="s">
        <v>108</v>
      </c>
      <c r="G29" s="129"/>
      <c r="H29" s="129"/>
      <c r="I29" s="129"/>
      <c r="J29" s="130"/>
      <c r="K29" s="55" t="s">
        <v>55</v>
      </c>
      <c r="L29" s="56">
        <v>29.4</v>
      </c>
      <c r="M29" s="103">
        <v>59</v>
      </c>
      <c r="N29" s="131" t="s">
        <v>132</v>
      </c>
      <c r="O29" s="132"/>
      <c r="P29" s="132"/>
      <c r="Q29" s="132"/>
      <c r="R29" s="132"/>
      <c r="S29" s="132"/>
      <c r="T29" s="132"/>
      <c r="U29" s="132"/>
      <c r="V29" s="132"/>
      <c r="W29" s="132"/>
      <c r="X29" s="133"/>
      <c r="Y29" s="60" t="s">
        <v>55</v>
      </c>
      <c r="Z29" s="56">
        <v>233.1</v>
      </c>
      <c r="AA29" s="94"/>
      <c r="AB29" s="94"/>
      <c r="AC29" s="94"/>
      <c r="AD29" s="94"/>
      <c r="AE29" s="94"/>
      <c r="AF29" s="94"/>
      <c r="AG29" s="94"/>
      <c r="AH29" s="94"/>
      <c r="AI29" s="95"/>
    </row>
    <row r="30" spans="1:35" s="96" customFormat="1" ht="12.75">
      <c r="A30" s="101">
        <v>12</v>
      </c>
      <c r="B30" s="54" t="s">
        <v>85</v>
      </c>
      <c r="C30" s="53" t="s">
        <v>11</v>
      </c>
      <c r="D30" s="56">
        <v>214</v>
      </c>
      <c r="E30" s="101">
        <v>36</v>
      </c>
      <c r="F30" s="128" t="s">
        <v>109</v>
      </c>
      <c r="G30" s="129"/>
      <c r="H30" s="129"/>
      <c r="I30" s="129"/>
      <c r="J30" s="130"/>
      <c r="K30" s="55" t="s">
        <v>55</v>
      </c>
      <c r="L30" s="56">
        <v>29.4</v>
      </c>
      <c r="M30" s="103">
        <v>60</v>
      </c>
      <c r="N30" s="131" t="s">
        <v>133</v>
      </c>
      <c r="O30" s="132"/>
      <c r="P30" s="132"/>
      <c r="Q30" s="132"/>
      <c r="R30" s="132"/>
      <c r="S30" s="132"/>
      <c r="T30" s="132"/>
      <c r="U30" s="132"/>
      <c r="V30" s="132"/>
      <c r="W30" s="132"/>
      <c r="X30" s="133"/>
      <c r="Y30" s="60" t="s">
        <v>55</v>
      </c>
      <c r="Z30" s="56">
        <v>233.1</v>
      </c>
      <c r="AA30" s="94"/>
      <c r="AB30" s="94"/>
      <c r="AC30" s="94"/>
      <c r="AD30" s="94"/>
      <c r="AE30" s="94"/>
      <c r="AF30" s="94"/>
      <c r="AG30" s="94"/>
      <c r="AH30" s="94"/>
      <c r="AI30" s="95"/>
    </row>
    <row r="31" spans="1:35" s="96" customFormat="1" ht="12.75">
      <c r="A31" s="101">
        <v>13</v>
      </c>
      <c r="B31" s="54" t="s">
        <v>86</v>
      </c>
      <c r="C31" s="53" t="s">
        <v>11</v>
      </c>
      <c r="D31" s="56">
        <v>211</v>
      </c>
      <c r="E31" s="101">
        <v>37</v>
      </c>
      <c r="F31" s="128" t="s">
        <v>110</v>
      </c>
      <c r="G31" s="129"/>
      <c r="H31" s="129"/>
      <c r="I31" s="129"/>
      <c r="J31" s="130"/>
      <c r="K31" s="55" t="s">
        <v>55</v>
      </c>
      <c r="L31" s="56">
        <v>29.4</v>
      </c>
      <c r="M31" s="103">
        <v>61</v>
      </c>
      <c r="N31" s="131" t="s">
        <v>134</v>
      </c>
      <c r="O31" s="132"/>
      <c r="P31" s="132"/>
      <c r="Q31" s="132"/>
      <c r="R31" s="132"/>
      <c r="S31" s="132"/>
      <c r="T31" s="132"/>
      <c r="U31" s="132"/>
      <c r="V31" s="132"/>
      <c r="W31" s="132"/>
      <c r="X31" s="133"/>
      <c r="Y31" s="60" t="s">
        <v>55</v>
      </c>
      <c r="Z31" s="56">
        <v>233.1</v>
      </c>
      <c r="AA31" s="94"/>
      <c r="AB31" s="94"/>
      <c r="AC31" s="94"/>
      <c r="AD31" s="94"/>
      <c r="AE31" s="94"/>
      <c r="AF31" s="94"/>
      <c r="AG31" s="94"/>
      <c r="AH31" s="94"/>
      <c r="AI31" s="95"/>
    </row>
    <row r="32" spans="1:35" s="96" customFormat="1" ht="12.75">
      <c r="A32" s="101">
        <v>14</v>
      </c>
      <c r="B32" s="54" t="s">
        <v>87</v>
      </c>
      <c r="C32" s="53" t="s">
        <v>11</v>
      </c>
      <c r="D32" s="56">
        <v>66</v>
      </c>
      <c r="E32" s="101">
        <v>38</v>
      </c>
      <c r="F32" s="128" t="s">
        <v>111</v>
      </c>
      <c r="G32" s="129"/>
      <c r="H32" s="129"/>
      <c r="I32" s="129"/>
      <c r="J32" s="130"/>
      <c r="K32" s="55" t="s">
        <v>55</v>
      </c>
      <c r="L32" s="56">
        <v>187.1</v>
      </c>
      <c r="M32" s="103">
        <v>62</v>
      </c>
      <c r="N32" s="131" t="s">
        <v>135</v>
      </c>
      <c r="O32" s="132"/>
      <c r="P32" s="132"/>
      <c r="Q32" s="132"/>
      <c r="R32" s="132"/>
      <c r="S32" s="132"/>
      <c r="T32" s="132"/>
      <c r="U32" s="132"/>
      <c r="V32" s="132"/>
      <c r="W32" s="132"/>
      <c r="X32" s="133"/>
      <c r="Y32" s="60" t="s">
        <v>55</v>
      </c>
      <c r="Z32" s="56">
        <v>233.1</v>
      </c>
      <c r="AA32" s="94"/>
      <c r="AB32" s="94"/>
      <c r="AC32" s="94"/>
      <c r="AD32" s="94"/>
      <c r="AE32" s="94"/>
      <c r="AF32" s="94"/>
      <c r="AG32" s="94"/>
      <c r="AH32" s="94"/>
      <c r="AI32" s="95"/>
    </row>
    <row r="33" spans="1:35" s="96" customFormat="1" ht="12.75">
      <c r="A33" s="101">
        <v>15</v>
      </c>
      <c r="B33" s="54" t="s">
        <v>88</v>
      </c>
      <c r="C33" s="53" t="s">
        <v>11</v>
      </c>
      <c r="D33" s="56"/>
      <c r="E33" s="101">
        <v>39</v>
      </c>
      <c r="F33" s="128" t="s">
        <v>112</v>
      </c>
      <c r="G33" s="129"/>
      <c r="H33" s="129"/>
      <c r="I33" s="129"/>
      <c r="J33" s="130"/>
      <c r="K33" s="55" t="s">
        <v>55</v>
      </c>
      <c r="L33" s="56">
        <v>29.4</v>
      </c>
      <c r="M33" s="103">
        <v>63</v>
      </c>
      <c r="N33" s="131" t="s">
        <v>136</v>
      </c>
      <c r="O33" s="132"/>
      <c r="P33" s="132"/>
      <c r="Q33" s="132"/>
      <c r="R33" s="132"/>
      <c r="S33" s="132"/>
      <c r="T33" s="132"/>
      <c r="U33" s="132"/>
      <c r="V33" s="132"/>
      <c r="W33" s="132"/>
      <c r="X33" s="133"/>
      <c r="Y33" s="60" t="s">
        <v>55</v>
      </c>
      <c r="Z33" s="56">
        <v>233.1</v>
      </c>
      <c r="AA33" s="94"/>
      <c r="AB33" s="94"/>
      <c r="AC33" s="94"/>
      <c r="AD33" s="94"/>
      <c r="AE33" s="94"/>
      <c r="AF33" s="94"/>
      <c r="AG33" s="94"/>
      <c r="AH33" s="94"/>
      <c r="AI33" s="95"/>
    </row>
    <row r="34" spans="1:27" s="96" customFormat="1" ht="12.75">
      <c r="A34" s="101">
        <v>16</v>
      </c>
      <c r="B34" s="54" t="s">
        <v>89</v>
      </c>
      <c r="C34" s="53" t="s">
        <v>11</v>
      </c>
      <c r="D34" s="56">
        <v>402</v>
      </c>
      <c r="E34" s="101">
        <v>40</v>
      </c>
      <c r="F34" s="128" t="s">
        <v>113</v>
      </c>
      <c r="G34" s="129"/>
      <c r="H34" s="129"/>
      <c r="I34" s="129"/>
      <c r="J34" s="130"/>
      <c r="K34" s="55" t="s">
        <v>55</v>
      </c>
      <c r="L34" s="56">
        <v>80.4</v>
      </c>
      <c r="M34" s="103">
        <v>64</v>
      </c>
      <c r="N34" s="131" t="s">
        <v>137</v>
      </c>
      <c r="O34" s="132"/>
      <c r="P34" s="132"/>
      <c r="Q34" s="132"/>
      <c r="R34" s="132"/>
      <c r="S34" s="132"/>
      <c r="T34" s="132"/>
      <c r="U34" s="132"/>
      <c r="V34" s="132"/>
      <c r="W34" s="132"/>
      <c r="X34" s="133"/>
      <c r="Y34" s="60" t="s">
        <v>55</v>
      </c>
      <c r="Z34" s="56">
        <v>259.9</v>
      </c>
      <c r="AA34" s="94"/>
    </row>
    <row r="35" spans="1:27" s="96" customFormat="1" ht="12.75">
      <c r="A35" s="101">
        <v>17</v>
      </c>
      <c r="B35" s="54" t="s">
        <v>90</v>
      </c>
      <c r="C35" s="53" t="s">
        <v>11</v>
      </c>
      <c r="D35" s="56">
        <v>737</v>
      </c>
      <c r="E35" s="101">
        <v>41</v>
      </c>
      <c r="F35" s="128" t="s">
        <v>114</v>
      </c>
      <c r="G35" s="129"/>
      <c r="H35" s="129"/>
      <c r="I35" s="129"/>
      <c r="J35" s="130"/>
      <c r="K35" s="55" t="s">
        <v>55</v>
      </c>
      <c r="L35" s="56">
        <v>187.8</v>
      </c>
      <c r="M35" s="103">
        <v>65</v>
      </c>
      <c r="N35" s="131" t="s">
        <v>138</v>
      </c>
      <c r="O35" s="132"/>
      <c r="P35" s="132"/>
      <c r="Q35" s="132"/>
      <c r="R35" s="132"/>
      <c r="S35" s="132"/>
      <c r="T35" s="132"/>
      <c r="U35" s="132"/>
      <c r="V35" s="132"/>
      <c r="W35" s="132"/>
      <c r="X35" s="133"/>
      <c r="Y35" s="60" t="s">
        <v>55</v>
      </c>
      <c r="Z35" s="56">
        <v>259.9</v>
      </c>
      <c r="AA35" s="94"/>
    </row>
    <row r="36" spans="1:27" s="96" customFormat="1" ht="12.75">
      <c r="A36" s="101">
        <v>18</v>
      </c>
      <c r="B36" s="54" t="s">
        <v>91</v>
      </c>
      <c r="C36" s="53" t="s">
        <v>11</v>
      </c>
      <c r="D36" s="56">
        <v>134</v>
      </c>
      <c r="E36" s="101">
        <v>42</v>
      </c>
      <c r="F36" s="128" t="s">
        <v>115</v>
      </c>
      <c r="G36" s="129"/>
      <c r="H36" s="129"/>
      <c r="I36" s="129"/>
      <c r="J36" s="130"/>
      <c r="K36" s="55" t="s">
        <v>55</v>
      </c>
      <c r="L36" s="56"/>
      <c r="M36" s="103">
        <v>66</v>
      </c>
      <c r="N36" s="131" t="s">
        <v>139</v>
      </c>
      <c r="O36" s="132"/>
      <c r="P36" s="132"/>
      <c r="Q36" s="132"/>
      <c r="R36" s="132"/>
      <c r="S36" s="132"/>
      <c r="T36" s="132"/>
      <c r="U36" s="132"/>
      <c r="V36" s="132"/>
      <c r="W36" s="132"/>
      <c r="X36" s="133"/>
      <c r="Y36" s="60" t="s">
        <v>55</v>
      </c>
      <c r="Z36" s="56">
        <v>259.9</v>
      </c>
      <c r="AA36" s="94"/>
    </row>
    <row r="37" spans="1:27" s="96" customFormat="1" ht="12.75">
      <c r="A37" s="101">
        <v>19</v>
      </c>
      <c r="B37" s="54" t="s">
        <v>92</v>
      </c>
      <c r="C37" s="53" t="s">
        <v>11</v>
      </c>
      <c r="D37" s="56">
        <v>361.8</v>
      </c>
      <c r="E37" s="101">
        <v>43</v>
      </c>
      <c r="F37" s="128" t="s">
        <v>116</v>
      </c>
      <c r="G37" s="129"/>
      <c r="H37" s="129"/>
      <c r="I37" s="129"/>
      <c r="J37" s="130"/>
      <c r="K37" s="55" t="s">
        <v>55</v>
      </c>
      <c r="L37" s="56"/>
      <c r="M37" s="103">
        <v>67</v>
      </c>
      <c r="N37" s="131" t="s">
        <v>140</v>
      </c>
      <c r="O37" s="132"/>
      <c r="P37" s="132"/>
      <c r="Q37" s="132"/>
      <c r="R37" s="132"/>
      <c r="S37" s="132"/>
      <c r="T37" s="132"/>
      <c r="U37" s="132"/>
      <c r="V37" s="132"/>
      <c r="W37" s="132"/>
      <c r="X37" s="133"/>
      <c r="Y37" s="60" t="s">
        <v>55</v>
      </c>
      <c r="Z37" s="56">
        <v>233.9</v>
      </c>
      <c r="AA37" s="94"/>
    </row>
    <row r="38" spans="1:27" s="96" customFormat="1" ht="12.75">
      <c r="A38" s="101">
        <v>20</v>
      </c>
      <c r="B38" s="54" t="s">
        <v>93</v>
      </c>
      <c r="C38" s="53" t="s">
        <v>11</v>
      </c>
      <c r="D38" s="56">
        <v>214.4</v>
      </c>
      <c r="E38" s="101">
        <v>44</v>
      </c>
      <c r="F38" s="128" t="s">
        <v>117</v>
      </c>
      <c r="G38" s="129"/>
      <c r="H38" s="129"/>
      <c r="I38" s="129"/>
      <c r="J38" s="130"/>
      <c r="K38" s="55" t="s">
        <v>55</v>
      </c>
      <c r="L38" s="56"/>
      <c r="M38" s="103">
        <v>68</v>
      </c>
      <c r="N38" s="131" t="s">
        <v>141</v>
      </c>
      <c r="O38" s="132"/>
      <c r="P38" s="132"/>
      <c r="Q38" s="132"/>
      <c r="R38" s="132"/>
      <c r="S38" s="132"/>
      <c r="T38" s="132"/>
      <c r="U38" s="132"/>
      <c r="V38" s="132"/>
      <c r="W38" s="132"/>
      <c r="X38" s="133"/>
      <c r="Y38" s="60" t="s">
        <v>55</v>
      </c>
      <c r="Z38" s="56">
        <v>259.9</v>
      </c>
      <c r="AA38" s="94"/>
    </row>
    <row r="39" spans="1:27" s="96" customFormat="1" ht="12.75">
      <c r="A39" s="101">
        <v>21</v>
      </c>
      <c r="B39" s="54" t="s">
        <v>94</v>
      </c>
      <c r="C39" s="53" t="s">
        <v>11</v>
      </c>
      <c r="D39" s="56">
        <v>469</v>
      </c>
      <c r="E39" s="101">
        <v>45</v>
      </c>
      <c r="F39" s="128" t="s">
        <v>118</v>
      </c>
      <c r="G39" s="129"/>
      <c r="H39" s="129"/>
      <c r="I39" s="129"/>
      <c r="J39" s="130"/>
      <c r="K39" s="55" t="s">
        <v>55</v>
      </c>
      <c r="L39" s="56"/>
      <c r="M39" s="103">
        <v>69</v>
      </c>
      <c r="N39" s="131" t="s">
        <v>142</v>
      </c>
      <c r="O39" s="132"/>
      <c r="P39" s="132"/>
      <c r="Q39" s="132"/>
      <c r="R39" s="132"/>
      <c r="S39" s="132"/>
      <c r="T39" s="132"/>
      <c r="U39" s="132"/>
      <c r="V39" s="132"/>
      <c r="W39" s="132"/>
      <c r="X39" s="133"/>
      <c r="Y39" s="60" t="s">
        <v>55</v>
      </c>
      <c r="Z39" s="56">
        <v>259.9</v>
      </c>
      <c r="AA39" s="94"/>
    </row>
    <row r="40" spans="1:27" s="96" customFormat="1" ht="12.75">
      <c r="A40" s="101">
        <v>22</v>
      </c>
      <c r="B40" s="54" t="s">
        <v>95</v>
      </c>
      <c r="C40" s="53" t="s">
        <v>11</v>
      </c>
      <c r="D40" s="56">
        <v>268</v>
      </c>
      <c r="E40" s="101">
        <v>46</v>
      </c>
      <c r="F40" s="128" t="s">
        <v>119</v>
      </c>
      <c r="G40" s="129"/>
      <c r="H40" s="129"/>
      <c r="I40" s="129"/>
      <c r="J40" s="130"/>
      <c r="K40" s="55" t="s">
        <v>55</v>
      </c>
      <c r="L40" s="56"/>
      <c r="M40" s="103">
        <v>70</v>
      </c>
      <c r="N40" s="131" t="s">
        <v>143</v>
      </c>
      <c r="O40" s="132"/>
      <c r="P40" s="132"/>
      <c r="Q40" s="132"/>
      <c r="R40" s="132"/>
      <c r="S40" s="132"/>
      <c r="T40" s="132"/>
      <c r="U40" s="132"/>
      <c r="V40" s="132"/>
      <c r="W40" s="132"/>
      <c r="X40" s="133"/>
      <c r="Y40" s="60" t="s">
        <v>55</v>
      </c>
      <c r="Z40" s="57">
        <v>83</v>
      </c>
      <c r="AA40" s="94"/>
    </row>
    <row r="41" spans="1:27" s="96" customFormat="1" ht="12.75">
      <c r="A41" s="101">
        <v>23</v>
      </c>
      <c r="B41" s="54" t="s">
        <v>96</v>
      </c>
      <c r="C41" s="53" t="s">
        <v>11</v>
      </c>
      <c r="D41" s="56">
        <v>469</v>
      </c>
      <c r="E41" s="101">
        <v>47</v>
      </c>
      <c r="F41" s="128" t="s">
        <v>120</v>
      </c>
      <c r="G41" s="129"/>
      <c r="H41" s="129"/>
      <c r="I41" s="129"/>
      <c r="J41" s="130"/>
      <c r="K41" s="55" t="s">
        <v>55</v>
      </c>
      <c r="L41" s="56"/>
      <c r="M41" s="103">
        <v>71</v>
      </c>
      <c r="N41" s="131" t="s">
        <v>144</v>
      </c>
      <c r="O41" s="132"/>
      <c r="P41" s="132"/>
      <c r="Q41" s="132"/>
      <c r="R41" s="132"/>
      <c r="S41" s="132"/>
      <c r="T41" s="132"/>
      <c r="U41" s="132"/>
      <c r="V41" s="132"/>
      <c r="W41" s="132"/>
      <c r="X41" s="133"/>
      <c r="Y41" s="60" t="s">
        <v>55</v>
      </c>
      <c r="Z41" s="56">
        <v>96.4</v>
      </c>
      <c r="AA41" s="94"/>
    </row>
    <row r="42" spans="1:26" s="96" customFormat="1" ht="12.75">
      <c r="A42" s="102"/>
      <c r="B42" s="54"/>
      <c r="C42" s="58"/>
      <c r="D42" s="58"/>
      <c r="E42" s="103"/>
      <c r="F42" s="131"/>
      <c r="G42" s="132"/>
      <c r="H42" s="132"/>
      <c r="I42" s="132"/>
      <c r="J42" s="133"/>
      <c r="K42" s="58"/>
      <c r="L42" s="58"/>
      <c r="M42" s="103">
        <v>72</v>
      </c>
      <c r="N42" s="131" t="s">
        <v>145</v>
      </c>
      <c r="O42" s="132"/>
      <c r="P42" s="132"/>
      <c r="Q42" s="132"/>
      <c r="R42" s="132"/>
      <c r="S42" s="132"/>
      <c r="T42" s="132"/>
      <c r="U42" s="132"/>
      <c r="V42" s="132"/>
      <c r="W42" s="132"/>
      <c r="X42" s="133"/>
      <c r="Y42" s="60" t="s">
        <v>55</v>
      </c>
      <c r="Z42" s="56">
        <v>109.8</v>
      </c>
    </row>
    <row r="43" spans="1:23" s="96" customFormat="1" ht="12.75">
      <c r="A43" s="94"/>
      <c r="B43" s="94"/>
      <c r="C43" s="94"/>
      <c r="D43" s="94"/>
      <c r="E43" s="94"/>
      <c r="F43" s="94"/>
      <c r="G43" s="94"/>
      <c r="H43" s="94"/>
      <c r="I43" s="94"/>
      <c r="J43" s="94"/>
      <c r="K43" s="94"/>
      <c r="L43" s="94"/>
      <c r="M43" s="94"/>
      <c r="N43" s="94"/>
      <c r="O43" s="94"/>
      <c r="P43" s="94"/>
      <c r="Q43" s="94"/>
      <c r="R43" s="94"/>
      <c r="S43" s="94"/>
      <c r="T43" s="94"/>
      <c r="U43" s="94"/>
      <c r="V43" s="94"/>
      <c r="W43" s="95"/>
    </row>
    <row r="44" spans="1:23" s="96" customFormat="1" ht="12.75">
      <c r="A44" s="94"/>
      <c r="B44" s="94"/>
      <c r="C44" s="94"/>
      <c r="D44" s="94"/>
      <c r="E44" s="94"/>
      <c r="F44" s="94"/>
      <c r="G44" s="94"/>
      <c r="H44" s="94"/>
      <c r="I44" s="94"/>
      <c r="J44" s="94"/>
      <c r="K44" s="94"/>
      <c r="L44" s="94"/>
      <c r="M44" s="94"/>
      <c r="N44" s="94"/>
      <c r="O44" s="94"/>
      <c r="P44" s="94"/>
      <c r="Q44" s="94"/>
      <c r="R44" s="94"/>
      <c r="S44" s="94"/>
      <c r="T44" s="94"/>
      <c r="U44" s="94"/>
      <c r="V44" s="94"/>
      <c r="W44" s="95"/>
    </row>
    <row r="45" spans="1:23" s="96" customFormat="1" ht="12.75">
      <c r="A45" s="94"/>
      <c r="B45" s="94"/>
      <c r="C45" s="94"/>
      <c r="D45" s="94"/>
      <c r="E45" s="94"/>
      <c r="F45" s="94"/>
      <c r="G45" s="94"/>
      <c r="H45" s="94"/>
      <c r="I45" s="94"/>
      <c r="J45" s="94"/>
      <c r="K45" s="94"/>
      <c r="L45" s="94"/>
      <c r="M45" s="94"/>
      <c r="N45" s="94"/>
      <c r="O45" s="94"/>
      <c r="P45" s="94"/>
      <c r="Q45" s="94"/>
      <c r="R45" s="94"/>
      <c r="S45" s="94"/>
      <c r="T45" s="94"/>
      <c r="U45" s="94"/>
      <c r="V45" s="94"/>
      <c r="W45" s="95"/>
    </row>
    <row r="46" spans="1:23" s="96" customFormat="1" ht="12.75">
      <c r="A46" s="94"/>
      <c r="B46" s="94"/>
      <c r="C46" s="94"/>
      <c r="D46" s="94"/>
      <c r="E46" s="94"/>
      <c r="F46" s="94"/>
      <c r="G46" s="94"/>
      <c r="H46" s="94"/>
      <c r="I46" s="94"/>
      <c r="J46" s="94"/>
      <c r="K46" s="94"/>
      <c r="L46" s="94"/>
      <c r="M46" s="94"/>
      <c r="N46" s="94"/>
      <c r="O46" s="94"/>
      <c r="P46" s="94"/>
      <c r="Q46" s="94"/>
      <c r="R46" s="94"/>
      <c r="S46" s="94"/>
      <c r="T46" s="94"/>
      <c r="U46" s="94"/>
      <c r="V46" s="94"/>
      <c r="W46" s="95"/>
    </row>
    <row r="47" spans="1:35" s="96" customFormat="1" ht="12.75">
      <c r="A47" s="94"/>
      <c r="B47" s="94"/>
      <c r="C47" s="94"/>
      <c r="D47" s="94"/>
      <c r="E47" s="94"/>
      <c r="F47" s="94"/>
      <c r="G47" s="94"/>
      <c r="H47" s="94"/>
      <c r="I47" s="94"/>
      <c r="J47" s="94"/>
      <c r="K47" s="94"/>
      <c r="L47" s="94"/>
      <c r="M47" s="94"/>
      <c r="N47" s="94"/>
      <c r="O47" s="94"/>
      <c r="P47" s="94"/>
      <c r="Q47" s="94"/>
      <c r="R47" s="94"/>
      <c r="S47" s="94"/>
      <c r="T47" s="94"/>
      <c r="U47" s="94"/>
      <c r="V47" s="94"/>
      <c r="W47" s="95"/>
      <c r="AB47" s="94"/>
      <c r="AC47" s="94"/>
      <c r="AD47" s="94"/>
      <c r="AE47" s="94"/>
      <c r="AF47" s="94"/>
      <c r="AG47" s="94"/>
      <c r="AH47" s="94"/>
      <c r="AI47" s="95"/>
    </row>
    <row r="48" spans="1:35" s="96" customFormat="1" ht="12.75">
      <c r="A48" s="94"/>
      <c r="B48" s="94"/>
      <c r="C48" s="94"/>
      <c r="D48" s="94"/>
      <c r="E48" s="94"/>
      <c r="F48" s="94"/>
      <c r="G48" s="94"/>
      <c r="H48" s="94"/>
      <c r="I48" s="94"/>
      <c r="J48" s="94"/>
      <c r="K48" s="94"/>
      <c r="L48" s="94"/>
      <c r="M48" s="94"/>
      <c r="N48" s="94"/>
      <c r="O48" s="94"/>
      <c r="P48" s="94"/>
      <c r="Q48" s="94"/>
      <c r="R48" s="94"/>
      <c r="S48" s="94"/>
      <c r="T48" s="94"/>
      <c r="U48" s="94"/>
      <c r="V48" s="94"/>
      <c r="W48" s="95"/>
      <c r="AB48" s="94"/>
      <c r="AC48" s="94"/>
      <c r="AD48" s="94"/>
      <c r="AE48" s="94"/>
      <c r="AF48" s="94"/>
      <c r="AG48" s="94"/>
      <c r="AH48" s="94"/>
      <c r="AI48" s="95"/>
    </row>
    <row r="49" spans="1:23" s="96" customFormat="1" ht="12.75">
      <c r="A49" s="94"/>
      <c r="B49" s="94"/>
      <c r="C49" s="94"/>
      <c r="D49" s="94"/>
      <c r="E49" s="94"/>
      <c r="F49" s="94"/>
      <c r="G49" s="94"/>
      <c r="H49" s="94"/>
      <c r="I49" s="94"/>
      <c r="J49" s="94"/>
      <c r="K49" s="94"/>
      <c r="L49" s="94"/>
      <c r="M49" s="94"/>
      <c r="N49" s="94"/>
      <c r="O49" s="94"/>
      <c r="P49" s="94"/>
      <c r="Q49" s="94"/>
      <c r="R49" s="94"/>
      <c r="S49" s="94"/>
      <c r="T49" s="94"/>
      <c r="U49" s="94"/>
      <c r="V49" s="94"/>
      <c r="W49" s="95"/>
    </row>
    <row r="50" spans="1:38" s="96" customFormat="1" ht="12.75">
      <c r="A50" s="94"/>
      <c r="B50" s="94"/>
      <c r="C50" s="94"/>
      <c r="D50" s="94"/>
      <c r="E50" s="94"/>
      <c r="F50" s="94"/>
      <c r="G50" s="94"/>
      <c r="H50" s="94"/>
      <c r="I50" s="94"/>
      <c r="J50" s="94"/>
      <c r="K50" s="94"/>
      <c r="L50" s="94"/>
      <c r="M50" s="94"/>
      <c r="N50" s="94"/>
      <c r="O50" s="94"/>
      <c r="P50" s="94"/>
      <c r="Q50" s="94"/>
      <c r="R50" s="94"/>
      <c r="S50" s="94"/>
      <c r="T50" s="94"/>
      <c r="U50" s="94"/>
      <c r="V50" s="94"/>
      <c r="W50" s="95"/>
      <c r="AJ50"/>
      <c r="AK50"/>
      <c r="AL50"/>
    </row>
    <row r="51" spans="1:38" s="96" customFormat="1" ht="12.75">
      <c r="A51" s="94"/>
      <c r="B51" s="94"/>
      <c r="C51" s="94"/>
      <c r="D51" s="94"/>
      <c r="E51" s="94"/>
      <c r="F51" s="94"/>
      <c r="G51" s="94"/>
      <c r="H51" s="94"/>
      <c r="I51" s="94"/>
      <c r="J51" s="94"/>
      <c r="K51" s="94"/>
      <c r="L51" s="94"/>
      <c r="M51" s="94"/>
      <c r="N51" s="94"/>
      <c r="O51" s="94"/>
      <c r="P51" s="94"/>
      <c r="Q51" s="94"/>
      <c r="R51" s="94"/>
      <c r="S51" s="94"/>
      <c r="T51" s="94"/>
      <c r="U51" s="94"/>
      <c r="V51" s="94"/>
      <c r="W51" s="95"/>
      <c r="AJ51"/>
      <c r="AK51"/>
      <c r="AL51"/>
    </row>
    <row r="52" spans="1:38" s="96" customFormat="1" ht="12.75">
      <c r="A52" s="94"/>
      <c r="B52" s="94"/>
      <c r="C52" s="94"/>
      <c r="D52" s="94"/>
      <c r="E52" s="94"/>
      <c r="F52" s="94"/>
      <c r="G52" s="94"/>
      <c r="H52" s="94"/>
      <c r="I52" s="94"/>
      <c r="J52" s="94"/>
      <c r="K52" s="94"/>
      <c r="L52" s="94"/>
      <c r="M52" s="94"/>
      <c r="N52" s="94"/>
      <c r="O52" s="94"/>
      <c r="P52" s="94"/>
      <c r="Q52" s="94"/>
      <c r="R52" s="94"/>
      <c r="S52" s="94"/>
      <c r="T52" s="94"/>
      <c r="U52" s="94"/>
      <c r="V52" s="94"/>
      <c r="W52" s="95"/>
      <c r="AJ52"/>
      <c r="AK52"/>
      <c r="AL52"/>
    </row>
    <row r="53" spans="1:38" s="96" customFormat="1" ht="12.75">
      <c r="A53" s="94"/>
      <c r="B53" s="94"/>
      <c r="C53" s="94"/>
      <c r="D53" s="94"/>
      <c r="E53" s="94"/>
      <c r="F53" s="94"/>
      <c r="G53" s="94"/>
      <c r="H53" s="94"/>
      <c r="I53" s="94"/>
      <c r="J53" s="94"/>
      <c r="K53" s="94"/>
      <c r="L53" s="94"/>
      <c r="M53" s="94"/>
      <c r="N53" s="94"/>
      <c r="O53" s="94"/>
      <c r="P53" s="94"/>
      <c r="Q53" s="94"/>
      <c r="R53" s="94"/>
      <c r="S53" s="94"/>
      <c r="T53" s="94"/>
      <c r="U53" s="94"/>
      <c r="V53" s="94"/>
      <c r="W53" s="95"/>
      <c r="AJ53"/>
      <c r="AK53"/>
      <c r="AL53"/>
    </row>
    <row r="54" spans="1:38" s="96" customFormat="1" ht="12.75">
      <c r="A54" s="94"/>
      <c r="B54" s="92"/>
      <c r="C54" s="94"/>
      <c r="D54" s="94"/>
      <c r="E54" s="94"/>
      <c r="F54" s="94"/>
      <c r="G54" s="94"/>
      <c r="H54" s="94"/>
      <c r="I54" s="94"/>
      <c r="J54" s="94"/>
      <c r="K54" s="94"/>
      <c r="L54" s="94"/>
      <c r="M54" s="94"/>
      <c r="N54" s="94"/>
      <c r="O54" s="94"/>
      <c r="P54" s="94"/>
      <c r="Q54" s="94"/>
      <c r="R54" s="94"/>
      <c r="S54" s="94"/>
      <c r="T54" s="94"/>
      <c r="U54" s="94"/>
      <c r="V54" s="94"/>
      <c r="W54" s="95"/>
      <c r="AJ54"/>
      <c r="AK54"/>
      <c r="AL54"/>
    </row>
    <row r="55" spans="1:38" s="96" customFormat="1" ht="12.75">
      <c r="A55" s="91"/>
      <c r="B55" s="92"/>
      <c r="C55" s="93"/>
      <c r="D55" s="92"/>
      <c r="E55" s="92"/>
      <c r="F55" s="94"/>
      <c r="G55" s="94"/>
      <c r="H55" s="94"/>
      <c r="I55" s="94"/>
      <c r="J55" s="94"/>
      <c r="K55" s="94"/>
      <c r="L55" s="94"/>
      <c r="M55" s="94"/>
      <c r="N55" s="94"/>
      <c r="O55" s="94"/>
      <c r="P55" s="94"/>
      <c r="Q55" s="94"/>
      <c r="R55" s="94"/>
      <c r="S55" s="94"/>
      <c r="T55" s="94"/>
      <c r="U55" s="94"/>
      <c r="V55" s="94"/>
      <c r="W55" s="94"/>
      <c r="X55" s="94"/>
      <c r="Y55" s="94"/>
      <c r="Z55" s="94"/>
      <c r="AA55" s="94"/>
      <c r="AJ55"/>
      <c r="AK55"/>
      <c r="AL55"/>
    </row>
    <row r="56" spans="1:38" s="96" customFormat="1" ht="12.75">
      <c r="A56" s="91"/>
      <c r="C56" s="93"/>
      <c r="D56" s="92"/>
      <c r="E56" s="92"/>
      <c r="F56" s="94"/>
      <c r="G56" s="94"/>
      <c r="H56" s="94"/>
      <c r="I56" s="94"/>
      <c r="J56" s="94"/>
      <c r="K56" s="94"/>
      <c r="L56" s="94"/>
      <c r="M56" s="94"/>
      <c r="N56" s="94"/>
      <c r="O56" s="94"/>
      <c r="P56" s="94"/>
      <c r="Q56" s="94"/>
      <c r="R56" s="94"/>
      <c r="S56" s="94"/>
      <c r="T56" s="94"/>
      <c r="U56" s="94"/>
      <c r="V56" s="94"/>
      <c r="W56" s="94"/>
      <c r="X56" s="94"/>
      <c r="Y56" s="94"/>
      <c r="Z56" s="94"/>
      <c r="AA56" s="94"/>
      <c r="AJ56"/>
      <c r="AK56"/>
      <c r="AL56"/>
    </row>
    <row r="57" spans="2:38" s="96" customFormat="1" ht="14.25" customHeight="1">
      <c r="B57"/>
      <c r="C57" s="97"/>
      <c r="E57" s="98"/>
      <c r="F57" s="97"/>
      <c r="G57" s="97"/>
      <c r="AJ57"/>
      <c r="AK57"/>
      <c r="AL57"/>
    </row>
    <row r="58" ht="14.25" customHeight="1"/>
    <row r="59" ht="14.25" customHeight="1"/>
    <row r="60" ht="14.25" customHeight="1"/>
    <row r="61" ht="14.25" customHeight="1"/>
    <row r="62" ht="12.75"/>
    <row r="63" ht="12.75">
      <c r="B63" s="8" t="s">
        <v>0</v>
      </c>
    </row>
    <row r="64" spans="1:35" ht="12.75">
      <c r="A64" s="8"/>
      <c r="B64" s="116" t="s">
        <v>45</v>
      </c>
      <c r="C64" s="8" t="s">
        <v>47</v>
      </c>
      <c r="D64" s="8">
        <v>1</v>
      </c>
      <c r="E64" s="8">
        <v>2</v>
      </c>
      <c r="F64" s="8">
        <v>3</v>
      </c>
      <c r="G64" s="8">
        <v>4</v>
      </c>
      <c r="H64" s="8">
        <v>5</v>
      </c>
      <c r="I64" s="8">
        <v>6</v>
      </c>
      <c r="J64" s="8">
        <v>7</v>
      </c>
      <c r="K64" s="8">
        <v>8</v>
      </c>
      <c r="L64" s="8">
        <v>9</v>
      </c>
      <c r="M64" s="8">
        <v>10</v>
      </c>
      <c r="N64" s="8">
        <v>11</v>
      </c>
      <c r="O64" s="8">
        <v>12</v>
      </c>
      <c r="P64" s="8">
        <v>13</v>
      </c>
      <c r="Q64" s="8">
        <v>14</v>
      </c>
      <c r="R64" s="8">
        <v>15</v>
      </c>
      <c r="S64" s="8">
        <v>16</v>
      </c>
      <c r="T64" s="8">
        <v>17</v>
      </c>
      <c r="U64" s="8">
        <v>18</v>
      </c>
      <c r="V64" s="8">
        <v>19</v>
      </c>
      <c r="W64" s="8">
        <v>20</v>
      </c>
      <c r="X64" s="8">
        <v>21</v>
      </c>
      <c r="Y64" s="8">
        <v>22</v>
      </c>
      <c r="Z64" s="8">
        <v>23</v>
      </c>
      <c r="AA64" s="8">
        <v>24</v>
      </c>
      <c r="AB64" s="8">
        <v>25</v>
      </c>
      <c r="AC64" s="8">
        <v>26</v>
      </c>
      <c r="AD64" s="8">
        <v>27</v>
      </c>
      <c r="AE64" s="8">
        <v>28</v>
      </c>
      <c r="AF64" s="8">
        <v>29</v>
      </c>
      <c r="AG64" s="8">
        <v>30</v>
      </c>
      <c r="AH64" s="8">
        <v>31</v>
      </c>
      <c r="AI64" s="9" t="s">
        <v>46</v>
      </c>
    </row>
    <row r="65" spans="1:35" ht="12.75">
      <c r="A65" s="113">
        <v>1</v>
      </c>
      <c r="B65" s="117"/>
      <c r="C65" s="74" t="s">
        <v>42</v>
      </c>
      <c r="D65" s="63">
        <f>D7*VLOOKUP(D6,Расценки!A2:E76,D5)</f>
        <v>0</v>
      </c>
      <c r="E65" s="63">
        <f>E7*VLOOKUP(E6,Расценки!A2:E76,D5)</f>
        <v>0</v>
      </c>
      <c r="F65" s="63">
        <f>F7*VLOOKUP(F6,Расценки!A2:E76,D5)</f>
        <v>0</v>
      </c>
      <c r="G65" s="63">
        <f>G7*VLOOKUP(G6,Расценки!$A2:$E76,$D5)</f>
        <v>0</v>
      </c>
      <c r="H65" s="63">
        <f>H7*VLOOKUP(H6,Расценки!$A2:$E76,$D5)</f>
        <v>0</v>
      </c>
      <c r="I65" s="63">
        <f>I7*VLOOKUP(I6,Расценки!$A2:$E76,$D5)</f>
        <v>0</v>
      </c>
      <c r="J65" s="63">
        <f>J7*VLOOKUP(J6,Расценки!$A2:$E76,$D5)</f>
        <v>0</v>
      </c>
      <c r="K65" s="63">
        <f>K7*VLOOKUP(K6,Расценки!$A2:$E76,$D5)</f>
        <v>0</v>
      </c>
      <c r="L65" s="63">
        <f>L7*VLOOKUP(L6,Расценки!$A2:$E76,$D5)</f>
        <v>562.8000000000001</v>
      </c>
      <c r="M65" s="63">
        <f>M7*VLOOKUP(M6,Расценки!$A2:$E76,$D5)</f>
        <v>0</v>
      </c>
      <c r="N65" s="63">
        <f>N7*VLOOKUP(N6,Расценки!$A2:$E76,$D5)</f>
        <v>0</v>
      </c>
      <c r="O65" s="63">
        <f>O7*VLOOKUP(O6,Расценки!$A2:$E76,$D5)</f>
        <v>0</v>
      </c>
      <c r="P65" s="63">
        <f>P7*VLOOKUP(P6,Расценки!$A2:$E76,$D5)</f>
        <v>5360</v>
      </c>
      <c r="Q65" s="63">
        <f>Q7*VLOOKUP(Q6,Расценки!$A2:$E76,$D5)</f>
        <v>0</v>
      </c>
      <c r="R65" s="63">
        <f>R7*VLOOKUP(R6,Расценки!$A2:$E76,$D5)</f>
        <v>402</v>
      </c>
      <c r="S65" s="63">
        <f>S7*VLOOKUP(S6,Расценки!$A2:$E76,$D5)</f>
        <v>643.2</v>
      </c>
      <c r="T65" s="63">
        <f>T7*VLOOKUP(T6,Расценки!$A2:$E76,$D5)</f>
        <v>0</v>
      </c>
      <c r="U65" s="63">
        <f>U7*VLOOKUP(U6,Расценки!$A2:$E76,$D5)</f>
        <v>0</v>
      </c>
      <c r="V65" s="63">
        <f>V7*VLOOKUP(V6,Расценки!$A2:$E76,$D5)</f>
        <v>0</v>
      </c>
      <c r="W65" s="63">
        <f>W7*VLOOKUP(W6,Расценки!$A2:$E76,$D5)</f>
        <v>0</v>
      </c>
      <c r="X65" s="63">
        <f>X7*VLOOKUP(X6,Расценки!$A2:$E76,$D5)</f>
        <v>0</v>
      </c>
      <c r="Y65" s="63">
        <f>Y7*VLOOKUP(Y6,Расценки!$A2:$E76,$D5)</f>
        <v>0</v>
      </c>
      <c r="Z65" s="63">
        <f>Z7*VLOOKUP(Z6,Расценки!$A2:$E76,$D5)</f>
        <v>0</v>
      </c>
      <c r="AA65" s="63">
        <f>AA7*VLOOKUP(AA6,Расценки!$A2:$E76,$D5)</f>
        <v>0</v>
      </c>
      <c r="AB65" s="63">
        <f>AB7*VLOOKUP(AB6,Расценки!$A2:$E76,$D5)</f>
        <v>0</v>
      </c>
      <c r="AC65" s="63">
        <f>AC7*VLOOKUP(AC6,Расценки!$A2:$E76,$D5)</f>
        <v>0</v>
      </c>
      <c r="AD65" s="63">
        <f>AD7*VLOOKUP(AD6,Расценки!$A2:$E76,$D5)</f>
        <v>0</v>
      </c>
      <c r="AE65" s="63">
        <f>AE7*VLOOKUP(AE6,Расценки!$A2:$E76,$D5)</f>
        <v>0</v>
      </c>
      <c r="AF65" s="63">
        <f>AF7*VLOOKUP(AF6,Расценки!$A2:$E76,$D5)</f>
        <v>0</v>
      </c>
      <c r="AG65" s="63">
        <f>AG7*VLOOKUP(AG6,Расценки!$A2:$E76,$D5)</f>
        <v>0</v>
      </c>
      <c r="AH65" s="63">
        <f>AH7*VLOOKUP(AH6,Расценки!$A2:$E76,$D5)</f>
        <v>0</v>
      </c>
      <c r="AI65" s="64"/>
    </row>
    <row r="66" spans="1:35" ht="12.75">
      <c r="A66" s="114"/>
      <c r="B66" s="117"/>
      <c r="C66" s="69" t="s">
        <v>43</v>
      </c>
      <c r="D66" s="67">
        <f>D9*VLOOKUP(D8,Расценки!A2:E76,D5)</f>
        <v>0</v>
      </c>
      <c r="E66" s="67">
        <f>E9*VLOOKUP(E8,Расценки!A2:E76,D5)</f>
        <v>0</v>
      </c>
      <c r="F66" s="67">
        <f>F9*VLOOKUP(F8,Расценки!A2:E76,D5)</f>
        <v>0</v>
      </c>
      <c r="G66" s="67">
        <f>G9*VLOOKUP(G8,Расценки!$A2:$E76,$D5)</f>
        <v>0</v>
      </c>
      <c r="H66" s="67">
        <f>H9*VLOOKUP(H8,Расценки!$A2:$E76,$D5)</f>
        <v>0</v>
      </c>
      <c r="I66" s="67">
        <f>I9*VLOOKUP(I8,Расценки!$A2:$E76,$D5)</f>
        <v>0</v>
      </c>
      <c r="J66" s="67">
        <f>J9*VLOOKUP(J8,Расценки!$A2:$E76,$D5)</f>
        <v>0</v>
      </c>
      <c r="K66" s="67">
        <f>K9*VLOOKUP(K8,Расценки!$A2:$E76,$D5)</f>
        <v>0</v>
      </c>
      <c r="L66" s="67">
        <f>L9*VLOOKUP(L8,Расценки!$A2:$E76,$D5)</f>
        <v>804</v>
      </c>
      <c r="M66" s="67">
        <f>M9*VLOOKUP(M8,Расценки!$A2:$E76,$D5)</f>
        <v>0</v>
      </c>
      <c r="N66" s="67">
        <f>N9*VLOOKUP(N8,Расценки!$A2:$E76,$D5)</f>
        <v>0</v>
      </c>
      <c r="O66" s="67">
        <f>O9*VLOOKUP(O8,Расценки!$A2:$E76,$D5)</f>
        <v>0</v>
      </c>
      <c r="P66" s="67">
        <f>P9*VLOOKUP(P8,Расценки!$A2:$E76,$D5)</f>
        <v>0</v>
      </c>
      <c r="Q66" s="67">
        <f>Q9*VLOOKUP(Q8,Расценки!$A2:$E76,$D5)</f>
        <v>0</v>
      </c>
      <c r="R66" s="67">
        <f>R9*VLOOKUP(R8,Расценки!$A2:$E76,$D5)</f>
        <v>187.1</v>
      </c>
      <c r="S66" s="67">
        <f>S9*VLOOKUP(S8,Расценки!$A2:$E76,$D5)</f>
        <v>0</v>
      </c>
      <c r="T66" s="67">
        <f>T9*VLOOKUP(T8,Расценки!$A2:$E76,$D5)</f>
        <v>0</v>
      </c>
      <c r="U66" s="67">
        <f>U9*VLOOKUP(U8,Расценки!$A2:$E76,$D5)</f>
        <v>0</v>
      </c>
      <c r="V66" s="67">
        <f>V9*VLOOKUP(V8,Расценки!$A2:$E76,$D5)</f>
        <v>0</v>
      </c>
      <c r="W66" s="67">
        <f>W9*VLOOKUP(W8,Расценки!$A2:$E76,$D5)</f>
        <v>0</v>
      </c>
      <c r="X66" s="67">
        <f>X9*VLOOKUP(X8,Расценки!$A2:$E76,$D5)</f>
        <v>0</v>
      </c>
      <c r="Y66" s="67">
        <f>Y9*VLOOKUP(Y8,Расценки!$A2:$E76,$D5)</f>
        <v>0</v>
      </c>
      <c r="Z66" s="67">
        <f>Z9*VLOOKUP(Z8,Расценки!$A2:$E76,$D5)</f>
        <v>0</v>
      </c>
      <c r="AA66" s="67">
        <f>AA9*VLOOKUP(AA8,Расценки!$A2:$E76,$D5)</f>
        <v>0</v>
      </c>
      <c r="AB66" s="67">
        <f>AB9*VLOOKUP(AB8,Расценки!$A2:$E76,$D5)</f>
        <v>0</v>
      </c>
      <c r="AC66" s="67">
        <f>AC9*VLOOKUP(AC8,Расценки!$A2:$E76,$D5)</f>
        <v>0</v>
      </c>
      <c r="AD66" s="67">
        <f>AD9*VLOOKUP(AD8,Расценки!$A2:$E76,$D5)</f>
        <v>0</v>
      </c>
      <c r="AE66" s="67">
        <f>AE9*VLOOKUP(AE8,Расценки!$A2:$E76,$D5)</f>
        <v>0</v>
      </c>
      <c r="AF66" s="67">
        <f>AF9*VLOOKUP(AF8,Расценки!$A2:$E76,$D5)</f>
        <v>0</v>
      </c>
      <c r="AG66" s="67">
        <f>AG9*VLOOKUP(AG8,Расценки!$A2:$E76,$D5)</f>
        <v>0</v>
      </c>
      <c r="AH66" s="67">
        <f>AH9*VLOOKUP(AH8,Расценки!$A2:$E76,$D5)</f>
        <v>0</v>
      </c>
      <c r="AI66" s="68"/>
    </row>
    <row r="67" spans="1:35" ht="12.75">
      <c r="A67" s="114"/>
      <c r="B67" s="118"/>
      <c r="C67" s="70" t="s">
        <v>44</v>
      </c>
      <c r="D67" s="71">
        <f>D11*VLOOKUP(D10,Расценки!A2:E76,D5)</f>
        <v>0</v>
      </c>
      <c r="E67" s="71">
        <f>E11*VLOOKUP(E10,Расценки!A2:E76,D5)</f>
        <v>0</v>
      </c>
      <c r="F67" s="71">
        <f>F11*VLOOKUP(F10,Расценки!$A2:$E76,$D5)</f>
        <v>0</v>
      </c>
      <c r="G67" s="71">
        <f>G11*VLOOKUP(G10,Расценки!$A2:$E76,$D5)</f>
        <v>0</v>
      </c>
      <c r="H67" s="71">
        <f>H11*VLOOKUP(H10,Расценки!$A2:$E76,$D5)</f>
        <v>0</v>
      </c>
      <c r="I67" s="71">
        <f>I11*VLOOKUP(I10,Расценки!$A2:$E76,$D5)</f>
        <v>0</v>
      </c>
      <c r="J67" s="71">
        <f>J11*VLOOKUP(J10,Расценки!$A2:$E76,$D5)</f>
        <v>0</v>
      </c>
      <c r="K67" s="71">
        <f>K11*VLOOKUP(K10,Расценки!$A2:$E76,$D5)</f>
        <v>0</v>
      </c>
      <c r="L67" s="71">
        <f>L11*VLOOKUP(L10,Расценки!$A2:$E76,$D5)</f>
        <v>0</v>
      </c>
      <c r="M67" s="71">
        <f>M11*VLOOKUP(M10,Расценки!$A2:$E76,$D5)</f>
        <v>0</v>
      </c>
      <c r="N67" s="71">
        <f>N11*VLOOKUP(N10,Расценки!$A2:$E76,$D5)</f>
        <v>0</v>
      </c>
      <c r="O67" s="71">
        <f>O11*VLOOKUP(O10,Расценки!$A2:$E76,$D5)</f>
        <v>0</v>
      </c>
      <c r="P67" s="71">
        <f>P11*VLOOKUP(P10,Расценки!$A2:$E76,$D5)</f>
        <v>0</v>
      </c>
      <c r="Q67" s="71">
        <f>Q11*VLOOKUP(Q10,Расценки!$A2:$E76,$D5)</f>
        <v>0</v>
      </c>
      <c r="R67" s="71">
        <f>R11*VLOOKUP(R10,Расценки!$A2:$E76,$D5)</f>
        <v>0</v>
      </c>
      <c r="S67" s="71">
        <f>S11*VLOOKUP(S10,Расценки!$A2:$E76,$D5)</f>
        <v>0</v>
      </c>
      <c r="T67" s="71">
        <f>T11*VLOOKUP(T10,Расценки!$A2:$E76,$D5)</f>
        <v>0</v>
      </c>
      <c r="U67" s="71">
        <f>U11*VLOOKUP(U10,Расценки!$A2:$E76,$D5)</f>
        <v>0</v>
      </c>
      <c r="V67" s="71">
        <f>V11*VLOOKUP(V10,Расценки!$A2:$E76,$D5)</f>
        <v>0</v>
      </c>
      <c r="W67" s="71">
        <f>W11*VLOOKUP(W10,Расценки!$A2:$E76,$D5)</f>
        <v>0</v>
      </c>
      <c r="X67" s="71">
        <f>X11*VLOOKUP(X10,Расценки!$A2:$E76,$D5)</f>
        <v>0</v>
      </c>
      <c r="Y67" s="71">
        <f>Y11*VLOOKUP(Y10,Расценки!$A2:$E76,$D5)</f>
        <v>0</v>
      </c>
      <c r="Z67" s="71">
        <f>Z11*VLOOKUP(Z10,Расценки!$A2:$E76,$D5)</f>
        <v>0</v>
      </c>
      <c r="AA67" s="71">
        <f>AA11*VLOOKUP(AA10,Расценки!$A2:$E76,$D5)</f>
        <v>0</v>
      </c>
      <c r="AB67" s="71">
        <f>AB11*VLOOKUP(AB10,Расценки!$A2:$E76,$D5)</f>
        <v>0</v>
      </c>
      <c r="AC67" s="71">
        <f>AC11*VLOOKUP(AC10,Расценки!$A2:$E76,$D5)</f>
        <v>0</v>
      </c>
      <c r="AD67" s="71">
        <f>AD11*VLOOKUP(AD10,Расценки!$A2:$E76,$D5)</f>
        <v>0</v>
      </c>
      <c r="AE67" s="71">
        <f>AE11*VLOOKUP(AE10,Расценки!$A2:$E76,$D5)</f>
        <v>0</v>
      </c>
      <c r="AF67" s="71">
        <f>AF11*VLOOKUP(AF10,Расценки!$A2:$E76,$D5)</f>
        <v>0</v>
      </c>
      <c r="AG67" s="71">
        <f>AG11*VLOOKUP(AG10,Расценки!$A2:$E76,$D5)</f>
        <v>0</v>
      </c>
      <c r="AH67" s="71">
        <f>AH11*VLOOKUP(AH10,Расценки!$A2:$E76,$D5)</f>
        <v>0</v>
      </c>
      <c r="AI67" s="72"/>
    </row>
    <row r="68" spans="1:35" ht="12.75">
      <c r="A68" s="115"/>
      <c r="B68" s="3"/>
      <c r="C68" s="60" t="s">
        <v>46</v>
      </c>
      <c r="D68" s="51">
        <f aca="true" t="shared" si="3" ref="D68:AH68">SUM(D65:D67)</f>
        <v>0</v>
      </c>
      <c r="E68" s="58">
        <f t="shared" si="3"/>
        <v>0</v>
      </c>
      <c r="F68" s="58">
        <f t="shared" si="3"/>
        <v>0</v>
      </c>
      <c r="G68" s="58">
        <f t="shared" si="3"/>
        <v>0</v>
      </c>
      <c r="H68" s="58">
        <f t="shared" si="3"/>
        <v>0</v>
      </c>
      <c r="I68" s="58">
        <f t="shared" si="3"/>
        <v>0</v>
      </c>
      <c r="J68" s="58">
        <f t="shared" si="3"/>
        <v>0</v>
      </c>
      <c r="K68" s="58">
        <f t="shared" si="3"/>
        <v>0</v>
      </c>
      <c r="L68" s="58">
        <f t="shared" si="3"/>
        <v>1366.8000000000002</v>
      </c>
      <c r="M68" s="58">
        <f t="shared" si="3"/>
        <v>0</v>
      </c>
      <c r="N68" s="58">
        <f t="shared" si="3"/>
        <v>0</v>
      </c>
      <c r="O68" s="58">
        <f t="shared" si="3"/>
        <v>0</v>
      </c>
      <c r="P68" s="58">
        <f t="shared" si="3"/>
        <v>5360</v>
      </c>
      <c r="Q68" s="58">
        <f t="shared" si="3"/>
        <v>0</v>
      </c>
      <c r="R68" s="58">
        <f t="shared" si="3"/>
        <v>589.1</v>
      </c>
      <c r="S68" s="58">
        <f t="shared" si="3"/>
        <v>643.2</v>
      </c>
      <c r="T68" s="58">
        <f t="shared" si="3"/>
        <v>0</v>
      </c>
      <c r="U68" s="58">
        <f t="shared" si="3"/>
        <v>0</v>
      </c>
      <c r="V68" s="58">
        <f t="shared" si="3"/>
        <v>0</v>
      </c>
      <c r="W68" s="58">
        <f t="shared" si="3"/>
        <v>0</v>
      </c>
      <c r="X68" s="58">
        <f t="shared" si="3"/>
        <v>0</v>
      </c>
      <c r="Y68" s="58">
        <f t="shared" si="3"/>
        <v>0</v>
      </c>
      <c r="Z68" s="58">
        <f t="shared" si="3"/>
        <v>0</v>
      </c>
      <c r="AA68" s="58">
        <f t="shared" si="3"/>
        <v>0</v>
      </c>
      <c r="AB68" s="58">
        <f t="shared" si="3"/>
        <v>0</v>
      </c>
      <c r="AC68" s="58">
        <f t="shared" si="3"/>
        <v>0</v>
      </c>
      <c r="AD68" s="58">
        <f t="shared" si="3"/>
        <v>0</v>
      </c>
      <c r="AE68" s="58">
        <f t="shared" si="3"/>
        <v>0</v>
      </c>
      <c r="AF68" s="58">
        <f t="shared" si="3"/>
        <v>0</v>
      </c>
      <c r="AG68" s="58">
        <f t="shared" si="3"/>
        <v>0</v>
      </c>
      <c r="AH68" s="58">
        <f t="shared" si="3"/>
        <v>0</v>
      </c>
      <c r="AI68" s="59"/>
    </row>
    <row r="69" spans="1:35" ht="13.5" customHeight="1">
      <c r="A69" s="3"/>
      <c r="C69" s="2"/>
      <c r="D69" s="52"/>
      <c r="E69" s="14"/>
      <c r="F69" s="2"/>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row>
    <row r="70" ht="12.75"/>
    <row r="71" ht="12.75"/>
    <row r="72" ht="12.75"/>
    <row r="73" spans="3:7" ht="12.75">
      <c r="C73"/>
      <c r="E73"/>
      <c r="F73"/>
      <c r="G73"/>
    </row>
    <row r="74" spans="3:7" ht="12.75">
      <c r="C74"/>
      <c r="E74"/>
      <c r="F74"/>
      <c r="G74"/>
    </row>
    <row r="75" spans="3:7" ht="12.75">
      <c r="C75"/>
      <c r="E75"/>
      <c r="F75"/>
      <c r="G75"/>
    </row>
    <row r="76" spans="3:7" ht="12.75">
      <c r="C76"/>
      <c r="E76"/>
      <c r="F76"/>
      <c r="G76"/>
    </row>
    <row r="77" spans="3:7" ht="12.75">
      <c r="C77"/>
      <c r="E77"/>
      <c r="F77"/>
      <c r="G77"/>
    </row>
    <row r="78" spans="3:7" ht="12.75">
      <c r="C78"/>
      <c r="E78"/>
      <c r="F78"/>
      <c r="G78"/>
    </row>
    <row r="79" spans="3:7" ht="12.75">
      <c r="C79"/>
      <c r="E79"/>
      <c r="F79"/>
      <c r="G79"/>
    </row>
    <row r="80" spans="3:7" ht="12.75">
      <c r="C80"/>
      <c r="E80"/>
      <c r="F80"/>
      <c r="G80"/>
    </row>
    <row r="81" spans="3:7" ht="12.75">
      <c r="C81"/>
      <c r="E81"/>
      <c r="F81"/>
      <c r="G81"/>
    </row>
    <row r="82" spans="3:7" ht="12.75">
      <c r="C82"/>
      <c r="E82"/>
      <c r="F82"/>
      <c r="G82"/>
    </row>
    <row r="83" spans="3:7" ht="12.75">
      <c r="C83"/>
      <c r="E83"/>
      <c r="F83"/>
      <c r="G83"/>
    </row>
    <row r="84" spans="3:7" ht="12.75">
      <c r="C84"/>
      <c r="E84"/>
      <c r="F84"/>
      <c r="G84"/>
    </row>
    <row r="85" spans="3:7" ht="12.75">
      <c r="C85"/>
      <c r="E85"/>
      <c r="F85"/>
      <c r="G85"/>
    </row>
    <row r="86" spans="3:7" ht="12.75">
      <c r="C86"/>
      <c r="E86"/>
      <c r="F86"/>
      <c r="G86"/>
    </row>
    <row r="87" spans="3:7" ht="12.75">
      <c r="C87"/>
      <c r="E87"/>
      <c r="F87"/>
      <c r="G87"/>
    </row>
    <row r="88" spans="3:7" ht="12.75">
      <c r="C88"/>
      <c r="E88"/>
      <c r="F88"/>
      <c r="G88"/>
    </row>
    <row r="89" spans="3:7" ht="12.75">
      <c r="C89"/>
      <c r="E89"/>
      <c r="F89"/>
      <c r="G89"/>
    </row>
    <row r="90" spans="3:7" ht="12.75">
      <c r="C90"/>
      <c r="E90"/>
      <c r="F90"/>
      <c r="G90"/>
    </row>
    <row r="91" spans="3:7" ht="12.75">
      <c r="C91"/>
      <c r="E91"/>
      <c r="F91"/>
      <c r="G91"/>
    </row>
    <row r="92" spans="3:7" ht="12.75">
      <c r="C92"/>
      <c r="E92"/>
      <c r="F92"/>
      <c r="G92"/>
    </row>
    <row r="93" spans="3:7" ht="12.75">
      <c r="C93"/>
      <c r="E93"/>
      <c r="F93"/>
      <c r="G93"/>
    </row>
    <row r="94" spans="3:7" ht="12.75">
      <c r="C94"/>
      <c r="E94"/>
      <c r="F94"/>
      <c r="G94"/>
    </row>
    <row r="95" spans="3:7" ht="12.75">
      <c r="C95"/>
      <c r="E95"/>
      <c r="F95"/>
      <c r="G95"/>
    </row>
    <row r="96" spans="3:7" ht="12.75">
      <c r="C96"/>
      <c r="E96"/>
      <c r="F96"/>
      <c r="G96"/>
    </row>
    <row r="97" spans="3:7" ht="12.75">
      <c r="C97"/>
      <c r="E97"/>
      <c r="F97"/>
      <c r="G97"/>
    </row>
    <row r="98" spans="3:7" ht="12.75">
      <c r="C98"/>
      <c r="E98"/>
      <c r="F98"/>
      <c r="G98"/>
    </row>
    <row r="99" spans="3:7" ht="12.75">
      <c r="C99"/>
      <c r="E99"/>
      <c r="F99"/>
      <c r="G99"/>
    </row>
    <row r="100" spans="3:7" ht="12.75">
      <c r="C100"/>
      <c r="E100"/>
      <c r="F100"/>
      <c r="G100"/>
    </row>
    <row r="101" spans="3:7" ht="12.75">
      <c r="C101"/>
      <c r="E101"/>
      <c r="F101"/>
      <c r="G101"/>
    </row>
    <row r="102" spans="3:7" ht="12.75">
      <c r="C102"/>
      <c r="E102"/>
      <c r="F102"/>
      <c r="G102"/>
    </row>
    <row r="103" spans="3:7" ht="12.75">
      <c r="C103"/>
      <c r="E103"/>
      <c r="F103"/>
      <c r="G103"/>
    </row>
    <row r="104" spans="3:7" ht="12.75">
      <c r="C104"/>
      <c r="E104"/>
      <c r="F104"/>
      <c r="G104"/>
    </row>
    <row r="105" spans="3:7" ht="12.75">
      <c r="C105"/>
      <c r="E105"/>
      <c r="F105"/>
      <c r="G105"/>
    </row>
    <row r="106" spans="3:7" ht="12.75">
      <c r="C106"/>
      <c r="E106"/>
      <c r="F106"/>
      <c r="G106"/>
    </row>
    <row r="107" spans="3:7" ht="12.75">
      <c r="C107"/>
      <c r="E107"/>
      <c r="F107"/>
      <c r="G107"/>
    </row>
    <row r="108" spans="3:7" ht="12.75">
      <c r="C108"/>
      <c r="E108"/>
      <c r="F108"/>
      <c r="G108"/>
    </row>
    <row r="109" spans="3:7" ht="12.75">
      <c r="C109"/>
      <c r="E109"/>
      <c r="F109"/>
      <c r="G109"/>
    </row>
    <row r="110" spans="3:7" ht="12.75">
      <c r="C110"/>
      <c r="E110"/>
      <c r="F110"/>
      <c r="G110"/>
    </row>
    <row r="111" spans="3:7" ht="12.75">
      <c r="C111"/>
      <c r="E111"/>
      <c r="F111"/>
      <c r="G111"/>
    </row>
    <row r="112" spans="3:7" ht="12.75">
      <c r="C112"/>
      <c r="E112"/>
      <c r="F112"/>
      <c r="G112"/>
    </row>
    <row r="113" spans="3:7" ht="12.75">
      <c r="C113"/>
      <c r="E113"/>
      <c r="F113"/>
      <c r="G113"/>
    </row>
    <row r="114" spans="3:7" ht="12.75">
      <c r="C114"/>
      <c r="E114"/>
      <c r="F114"/>
      <c r="G114"/>
    </row>
    <row r="115" spans="3:7" ht="12.75">
      <c r="C115"/>
      <c r="E115"/>
      <c r="F115"/>
      <c r="G115"/>
    </row>
    <row r="116" spans="3:7" ht="12.75">
      <c r="C116"/>
      <c r="E116"/>
      <c r="F116"/>
      <c r="G116"/>
    </row>
    <row r="117" spans="3:7" ht="12.75">
      <c r="C117"/>
      <c r="E117"/>
      <c r="F117"/>
      <c r="G117"/>
    </row>
    <row r="118" spans="3:7" ht="12.75">
      <c r="C118"/>
      <c r="E118"/>
      <c r="F118"/>
      <c r="G118"/>
    </row>
    <row r="119" spans="3:7" ht="12.75">
      <c r="C119"/>
      <c r="E119"/>
      <c r="F119"/>
      <c r="G119"/>
    </row>
    <row r="120" spans="3:7" ht="12.75">
      <c r="C120"/>
      <c r="E120"/>
      <c r="F120"/>
      <c r="G120"/>
    </row>
    <row r="121" spans="3:7" ht="12.75">
      <c r="C121"/>
      <c r="E121"/>
      <c r="F121"/>
      <c r="G121"/>
    </row>
    <row r="122" spans="3:7" ht="12.75">
      <c r="C122"/>
      <c r="E122"/>
      <c r="F122"/>
      <c r="G122"/>
    </row>
  </sheetData>
  <sheetProtection/>
  <mergeCells count="62">
    <mergeCell ref="N26:X26"/>
    <mergeCell ref="N27:X27"/>
    <mergeCell ref="F40:J40"/>
    <mergeCell ref="F41:J41"/>
    <mergeCell ref="C14:E14"/>
    <mergeCell ref="F14:G14"/>
    <mergeCell ref="J14:L14"/>
    <mergeCell ref="M14:N14"/>
    <mergeCell ref="A15:AI16"/>
    <mergeCell ref="N38:X38"/>
    <mergeCell ref="N39:X39"/>
    <mergeCell ref="N40:X40"/>
    <mergeCell ref="N41:X41"/>
    <mergeCell ref="N42:X42"/>
    <mergeCell ref="N35:X35"/>
    <mergeCell ref="N36:X36"/>
    <mergeCell ref="N17:X17"/>
    <mergeCell ref="N18:X18"/>
    <mergeCell ref="N19:X19"/>
    <mergeCell ref="N20:X20"/>
    <mergeCell ref="N21:X21"/>
    <mergeCell ref="N22:X22"/>
    <mergeCell ref="F23:J23"/>
    <mergeCell ref="N28:X28"/>
    <mergeCell ref="N29:X29"/>
    <mergeCell ref="N30:X30"/>
    <mergeCell ref="F27:J27"/>
    <mergeCell ref="F28:J28"/>
    <mergeCell ref="F29:J29"/>
    <mergeCell ref="N23:X23"/>
    <mergeCell ref="N24:X24"/>
    <mergeCell ref="N25:X25"/>
    <mergeCell ref="N31:X31"/>
    <mergeCell ref="F38:J38"/>
    <mergeCell ref="F33:J33"/>
    <mergeCell ref="F34:J34"/>
    <mergeCell ref="F35:J35"/>
    <mergeCell ref="F36:J36"/>
    <mergeCell ref="F37:J37"/>
    <mergeCell ref="N37:X37"/>
    <mergeCell ref="N33:X33"/>
    <mergeCell ref="N34:X34"/>
    <mergeCell ref="B64:B67"/>
    <mergeCell ref="A65:A68"/>
    <mergeCell ref="F39:J39"/>
    <mergeCell ref="F42:J42"/>
    <mergeCell ref="F30:J30"/>
    <mergeCell ref="A5:A12"/>
    <mergeCell ref="B5:B12"/>
    <mergeCell ref="F17:J17"/>
    <mergeCell ref="F18:J18"/>
    <mergeCell ref="F19:J19"/>
    <mergeCell ref="A1:AI2"/>
    <mergeCell ref="F31:J31"/>
    <mergeCell ref="F32:J32"/>
    <mergeCell ref="N32:X32"/>
    <mergeCell ref="F24:J24"/>
    <mergeCell ref="F25:J25"/>
    <mergeCell ref="F26:J26"/>
    <mergeCell ref="F20:J20"/>
    <mergeCell ref="F21:J21"/>
    <mergeCell ref="F22:J22"/>
  </mergeCells>
  <dataValidations count="2">
    <dataValidation type="list" allowBlank="1" showInputMessage="1" showErrorMessage="1" sqref="D5:AH5">
      <formula1>Список_Объекты</formula1>
    </dataValidation>
    <dataValidation type="list" allowBlank="1" showInputMessage="1" showErrorMessage="1" sqref="D6:AH6">
      <formula1>Список_Работы</formula1>
    </dataValidation>
  </dataValidations>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ZVI</dc:creator>
  <cp:keywords/>
  <dc:description/>
  <cp:lastModifiedBy>Разумовская Ольга</cp:lastModifiedBy>
  <cp:lastPrinted>2011-10-20T02:23:56Z</cp:lastPrinted>
  <dcterms:created xsi:type="dcterms:W3CDTF">2011-10-20T01:00:21Z</dcterms:created>
  <dcterms:modified xsi:type="dcterms:W3CDTF">2020-01-20T12:02:06Z</dcterms:modified>
  <cp:category/>
  <cp:version/>
  <cp:contentType/>
  <cp:contentStatus/>
</cp:coreProperties>
</file>