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sers\s.chernykh\Desktop\"/>
    </mc:Choice>
  </mc:AlternateContent>
  <bookViews>
    <workbookView xWindow="0" yWindow="0" windowWidth="21570" windowHeight="8055" activeTab="3"/>
  </bookViews>
  <sheets>
    <sheet name="реестр ОПМУ" sheetId="4" r:id="rId1"/>
    <sheet name="договор" sheetId="3" r:id="rId2"/>
    <sheet name="Акт " sheetId="2" r:id="rId3"/>
    <sheet name="перечень услуг" sheetId="1" r:id="rId4"/>
  </sheets>
  <definedNames>
    <definedName name="_xlnm._FilterDatabase" localSheetId="0" hidden="1">'реестр ОПМУ'!$A$6:$A$7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3" l="1"/>
  <c r="E2" i="3"/>
  <c r="F2" i="3"/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2" i="4"/>
  <c r="B10" i="3" l="1"/>
  <c r="E10" i="3" l="1"/>
  <c r="C7" i="2" l="1"/>
  <c r="E17" i="3" l="1"/>
  <c r="C17" i="2"/>
  <c r="E17" i="2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F17" i="2" l="1"/>
  <c r="F17" i="3"/>
  <c r="G17" i="2" s="1"/>
  <c r="E14" i="2"/>
  <c r="E15" i="2"/>
  <c r="E16" i="2"/>
  <c r="C16" i="2" l="1"/>
  <c r="G16" i="2"/>
  <c r="B36" i="2"/>
  <c r="F10" i="3" l="1"/>
  <c r="C12" i="2" l="1"/>
  <c r="F16" i="2" l="1"/>
  <c r="F15" i="2"/>
  <c r="F14" i="2"/>
  <c r="F13" i="2"/>
  <c r="F12" i="2"/>
  <c r="F11" i="2"/>
  <c r="E10" i="2"/>
  <c r="C11" i="2"/>
  <c r="C13" i="2"/>
  <c r="C14" i="2"/>
  <c r="C15" i="2"/>
  <c r="C10" i="2"/>
  <c r="G10" i="2" l="1"/>
  <c r="F10" i="2"/>
  <c r="G11" i="2" l="1"/>
  <c r="E11" i="2"/>
  <c r="G12" i="2"/>
  <c r="E12" i="2"/>
  <c r="E13" i="2"/>
  <c r="G14" i="2"/>
  <c r="G15" i="2"/>
  <c r="G13" i="2" l="1"/>
  <c r="G19" i="2" s="1"/>
</calcChain>
</file>

<file path=xl/sharedStrings.xml><?xml version="1.0" encoding="utf-8"?>
<sst xmlns="http://schemas.openxmlformats.org/spreadsheetml/2006/main" count="121" uniqueCount="91">
  <si>
    <t>№</t>
  </si>
  <si>
    <t>Кол-во</t>
  </si>
  <si>
    <t>Цена</t>
  </si>
  <si>
    <t>Сумма</t>
  </si>
  <si>
    <t>Итого:</t>
  </si>
  <si>
    <t>-</t>
  </si>
  <si>
    <t>Заказчик:</t>
  </si>
  <si>
    <t>Прием (осмотр, консультация) врача - терапевта</t>
  </si>
  <si>
    <t>Прием (осмотр, консультация) врача - отоларинголога</t>
  </si>
  <si>
    <t>Прием (осмотр, консультация) врача - офтальмолога</t>
  </si>
  <si>
    <t>Прием (осмотр, консультация) врача - невролога</t>
  </si>
  <si>
    <t>Прием (осмотр, консультация) врача - хирурга</t>
  </si>
  <si>
    <t>Регистрация электрокардиограммы</t>
  </si>
  <si>
    <t>Электрокардиография (с расшифровкой)</t>
  </si>
  <si>
    <t>Электрокардиография с физической нагрузкой</t>
  </si>
  <si>
    <t>Велоэргометрия (с расшифровкой)</t>
  </si>
  <si>
    <t>Удаление ушной серы</t>
  </si>
  <si>
    <t>Удаление инородного тела из ЛОР - органов (из носа, слухового отверстия, глотки, гортани)</t>
  </si>
  <si>
    <t>Исследование слуха с помощью камертонов</t>
  </si>
  <si>
    <t>Продувание евстахиевой трубы</t>
  </si>
  <si>
    <t>Аудиотест</t>
  </si>
  <si>
    <t>Импедансометрия</t>
  </si>
  <si>
    <t>Ультразвуковое исследование околоносовых пазух</t>
  </si>
  <si>
    <t>Офтальмоскопия (осмотр глазного дна)</t>
  </si>
  <si>
    <t>Тонометрия (измерение глазного давления)</t>
  </si>
  <si>
    <t>Периметрия (измерение полей зрения)</t>
  </si>
  <si>
    <t>Исследование цветоощущения по полихроматическим таблицам (определение цветоощущения)</t>
  </si>
  <si>
    <t>Определение рефракций с помощью набора пробных линз (коррекция зрения, подбор очков)</t>
  </si>
  <si>
    <t>Определение рефракций с помощью авторефрактокератометра</t>
  </si>
  <si>
    <t>Определение времени темновой адаптации на адаптометре</t>
  </si>
  <si>
    <t>Обязательное психологической тестирование комплексом основных методик (автоматизированные и бланковые тесты)</t>
  </si>
  <si>
    <t>Оценка личностных свойств</t>
  </si>
  <si>
    <t>Периодический медицинский осмотр (3 специалиста)</t>
  </si>
  <si>
    <t>Периодический медицинский осмотр (4 специалиста)</t>
  </si>
  <si>
    <t>Периодический медицинский осмотр (5 специалистов)</t>
  </si>
  <si>
    <t>Заключение ВЛЭК</t>
  </si>
  <si>
    <t>Оформление санаторно-курортной карты</t>
  </si>
  <si>
    <t>Оформление медицинской справки на управление транспортным средством категории В</t>
  </si>
  <si>
    <t>Оформление медицинской справки на управление транспортным средством категории C и D (3 специалиста)</t>
  </si>
  <si>
    <t>Оформление медицинской справки на управление транспортным средством категории C и D (4 специалиста)</t>
  </si>
  <si>
    <t>Медицинская справка № 086 (медицинское врачебное профессионально-консультативноное заключение)</t>
  </si>
  <si>
    <t>Оформление выписки из медицинской книжки</t>
  </si>
  <si>
    <t>Аудиометрия</t>
  </si>
  <si>
    <t>Исполнитель:</t>
  </si>
  <si>
    <t>Наименование работ, услуг</t>
  </si>
  <si>
    <t>Основание:</t>
  </si>
  <si>
    <t>Ед.</t>
  </si>
  <si>
    <t>Без налога (НДС)</t>
  </si>
  <si>
    <t>Предсменный (послесменный) медицинский осмотр</t>
  </si>
  <si>
    <t>Предрейсовый (послерейсовый) медицинский осмотр</t>
  </si>
  <si>
    <t>Предполетный (послеполетный) медицинский осмотр</t>
  </si>
  <si>
    <t xml:space="preserve">Договор оказания медицинских услуг № </t>
  </si>
  <si>
    <t xml:space="preserve">Гражданин (ка) </t>
  </si>
  <si>
    <t>1. Предмет договора</t>
  </si>
  <si>
    <t>Стоимость услуг за единицу, руб</t>
  </si>
  <si>
    <t>Сумма всего, руб</t>
  </si>
  <si>
    <t xml:space="preserve"> г. Тюмень                                                                                                                                                                 </t>
  </si>
  <si>
    <t>Акт №                                         от                                     2020 г.</t>
  </si>
  <si>
    <t>Исследование вестибулярного аппарата на кресле Барани</t>
  </si>
  <si>
    <t>Оформление документов для медицинских осмотров (направления на анализы, консультации, заполнение амбулаторной карты)</t>
  </si>
  <si>
    <t>Ортостатическая проба</t>
  </si>
  <si>
    <t>ФИО пациента</t>
  </si>
  <si>
    <t>Дата рождения</t>
  </si>
  <si>
    <t>Специальность</t>
  </si>
  <si>
    <t>Дата осмотра</t>
  </si>
  <si>
    <t>Наименование услуги</t>
  </si>
  <si>
    <t xml:space="preserve">Стоимость в руб. </t>
  </si>
  <si>
    <t>Год</t>
  </si>
  <si>
    <t>Месяц</t>
  </si>
  <si>
    <t>форма лица</t>
  </si>
  <si>
    <t>Для МСЧ</t>
  </si>
  <si>
    <t>Дата</t>
  </si>
  <si>
    <t>Номер договора</t>
  </si>
  <si>
    <t>5 февраля</t>
  </si>
  <si>
    <t>Дерябин Николай Петрович</t>
  </si>
  <si>
    <t>28.12.1972г.</t>
  </si>
  <si>
    <t>пилот</t>
  </si>
  <si>
    <t>10.01.2020г.</t>
  </si>
  <si>
    <t>Лишневский Валерий Викторович</t>
  </si>
  <si>
    <t>29.05.1971г.</t>
  </si>
  <si>
    <t>Королев Станислав Михайлович</t>
  </si>
  <si>
    <t>29.04.1966г.</t>
  </si>
  <si>
    <t>Боровой Игорь Евгеньевич</t>
  </si>
  <si>
    <t>22.09.1992г.</t>
  </si>
  <si>
    <t>Аргаузова Алена Викторовна</t>
  </si>
  <si>
    <t>06.08.1998г.</t>
  </si>
  <si>
    <t>б/проводница</t>
  </si>
  <si>
    <t>7 февраля</t>
  </si>
  <si>
    <t>8 февраля</t>
  </si>
  <si>
    <t>9 февраля</t>
  </si>
  <si>
    <t>10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</si>
</sst>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/>
    <xf numFmtId="0" fontId="2" fillId="0" borderId="0"/>
  </cellStyleXfs>
  <cellXfs count="119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0" fillId="0" borderId="5" xfId="0" applyBorder="1" applyAlignment="1"/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4" fillId="0" borderId="0" xfId="2"/>
    <xf numFmtId="0" fontId="4" fillId="0" borderId="6" xfId="2" applyFont="1" applyBorder="1"/>
    <xf numFmtId="0" fontId="4" fillId="0" borderId="5" xfId="2" applyFont="1" applyBorder="1"/>
    <xf numFmtId="0" fontId="7" fillId="0" borderId="6" xfId="2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4" fillId="0" borderId="0" xfId="2" applyNumberFormat="1" applyAlignment="1">
      <alignment wrapText="1"/>
    </xf>
    <xf numFmtId="0" fontId="8" fillId="0" borderId="0" xfId="2" applyFont="1" applyAlignment="1"/>
    <xf numFmtId="0" fontId="4" fillId="0" borderId="0" xfId="2" applyNumberFormat="1" applyAlignment="1">
      <alignment horizontal="left" wrapText="1"/>
    </xf>
    <xf numFmtId="0" fontId="4" fillId="0" borderId="5" xfId="2" applyNumberForma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1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1" fontId="17" fillId="0" borderId="1" xfId="0" applyNumberFormat="1" applyFont="1" applyBorder="1" applyAlignment="1">
      <alignment horizontal="center" vertical="top"/>
    </xf>
    <xf numFmtId="0" fontId="17" fillId="0" borderId="3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5" xfId="0" applyFont="1" applyBorder="1"/>
    <xf numFmtId="4" fontId="15" fillId="0" borderId="0" xfId="0" applyNumberFormat="1" applyFont="1" applyAlignment="1">
      <alignment horizontal="left"/>
    </xf>
    <xf numFmtId="4" fontId="15" fillId="0" borderId="0" xfId="0" applyNumberFormat="1" applyFont="1"/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8" fillId="0" borderId="5" xfId="0" applyFont="1" applyBorder="1" applyAlignment="1">
      <alignment horizontal="center"/>
    </xf>
    <xf numFmtId="0" fontId="14" fillId="0" borderId="0" xfId="0" applyFont="1" applyBorder="1" applyAlignment="1">
      <alignment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right" vertical="center"/>
    </xf>
    <xf numFmtId="0" fontId="17" fillId="0" borderId="3" xfId="0" applyFont="1" applyBorder="1" applyAlignment="1">
      <alignment vertical="top" wrapText="1"/>
    </xf>
    <xf numFmtId="4" fontId="5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2" fontId="5" fillId="0" borderId="0" xfId="0" applyNumberFormat="1" applyFont="1" applyBorder="1" applyAlignment="1">
      <alignment horizontal="center"/>
    </xf>
    <xf numFmtId="4" fontId="17" fillId="0" borderId="3" xfId="0" applyNumberFormat="1" applyFont="1" applyBorder="1" applyAlignment="1">
      <alignment horizontal="center"/>
    </xf>
    <xf numFmtId="0" fontId="9" fillId="0" borderId="0" xfId="0" applyFont="1" applyBorder="1" applyAlignment="1">
      <alignment vertical="top" wrapText="1"/>
    </xf>
    <xf numFmtId="4" fontId="17" fillId="0" borderId="4" xfId="0" applyNumberFormat="1" applyFont="1" applyBorder="1" applyAlignment="1">
      <alignment horizontal="center"/>
    </xf>
    <xf numFmtId="0" fontId="21" fillId="0" borderId="1" xfId="4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4" applyFont="1" applyFill="1" applyBorder="1" applyAlignment="1">
      <alignment horizontal="center" vertical="center"/>
    </xf>
    <xf numFmtId="14" fontId="21" fillId="0" borderId="1" xfId="4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 applyProtection="1">
      <alignment vertical="top" wrapText="1"/>
    </xf>
    <xf numFmtId="4" fontId="22" fillId="0" borderId="0" xfId="0" applyNumberFormat="1" applyFont="1" applyAlignment="1">
      <alignment horizontal="center" vertical="center"/>
    </xf>
    <xf numFmtId="0" fontId="22" fillId="0" borderId="0" xfId="0" applyFont="1"/>
    <xf numFmtId="0" fontId="22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4" fontId="23" fillId="0" borderId="0" xfId="0" applyNumberFormat="1" applyFont="1" applyAlignment="1">
      <alignment horizontal="center"/>
    </xf>
    <xf numFmtId="0" fontId="20" fillId="0" borderId="0" xfId="3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justify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right" vertical="center"/>
    </xf>
    <xf numFmtId="0" fontId="1" fillId="0" borderId="0" xfId="1" applyNumberFormat="1" applyFont="1" applyAlignment="1">
      <alignment horizontal="left" vertical="top" wrapText="1"/>
    </xf>
    <xf numFmtId="0" fontId="4" fillId="0" borderId="0" xfId="2" applyNumberFormat="1" applyAlignment="1">
      <alignment horizontal="left" wrapText="1"/>
    </xf>
    <xf numFmtId="0" fontId="4" fillId="0" borderId="0" xfId="2" applyNumberFormat="1" applyAlignment="1">
      <alignment horizontal="center" wrapText="1"/>
    </xf>
    <xf numFmtId="0" fontId="8" fillId="0" borderId="0" xfId="2" applyFont="1"/>
    <xf numFmtId="0" fontId="4" fillId="0" borderId="0" xfId="2" applyNumberFormat="1" applyFont="1" applyAlignment="1">
      <alignment wrapText="1"/>
    </xf>
    <xf numFmtId="4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1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24" fillId="3" borderId="8" xfId="0" applyFont="1" applyFill="1" applyBorder="1" applyAlignment="1">
      <alignment horizontal="left"/>
    </xf>
    <xf numFmtId="0" fontId="24" fillId="4" borderId="8" xfId="0" applyFont="1" applyFill="1" applyBorder="1" applyAlignment="1">
      <alignment horizontal="left"/>
    </xf>
    <xf numFmtId="0" fontId="24" fillId="2" borderId="7" xfId="0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</cellXfs>
  <cellStyles count="5">
    <cellStyle name="Гиперссылка" xfId="3" builtinId="8"/>
    <cellStyle name="Обычный" xfId="0" builtinId="0"/>
    <cellStyle name="Обычный 2" xfId="4"/>
    <cellStyle name="Обычный_Акт Филонова" xfId="1"/>
    <cellStyle name="Обычный_Лист1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19050</xdr:rowOff>
    </xdr:to>
    <xdr:sp macro="" textlink="">
      <xdr:nvSpPr>
        <xdr:cNvPr id="2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80" zoomScaleNormal="80" workbookViewId="0">
      <selection activeCell="I8" sqref="I8"/>
    </sheetView>
  </sheetViews>
  <sheetFormatPr defaultRowHeight="15" x14ac:dyDescent="0.25"/>
  <cols>
    <col min="1" max="1" width="40.7109375" style="86" customWidth="1"/>
    <col min="2" max="2" width="16.85546875" style="86" customWidth="1"/>
    <col min="3" max="3" width="18.42578125" style="86" customWidth="1"/>
    <col min="4" max="4" width="16.85546875" style="86" customWidth="1"/>
    <col min="5" max="5" width="93" style="86" customWidth="1"/>
    <col min="6" max="7" width="14.28515625" style="85" customWidth="1"/>
    <col min="8" max="8" width="16" style="118" customWidth="1"/>
    <col min="9" max="9" width="12.42578125" style="86" customWidth="1"/>
    <col min="10" max="10" width="10.42578125" style="86" customWidth="1"/>
    <col min="11" max="11" width="16.140625" style="86" customWidth="1"/>
    <col min="12" max="12" width="14.7109375" style="86" customWidth="1"/>
    <col min="13" max="13" width="11.140625" style="86" customWidth="1"/>
    <col min="14" max="16384" width="9.140625" style="86"/>
  </cols>
  <sheetData>
    <row r="1" spans="1:13" ht="31.5" x14ac:dyDescent="0.25">
      <c r="A1" s="79" t="s">
        <v>61</v>
      </c>
      <c r="B1" s="80" t="s">
        <v>62</v>
      </c>
      <c r="C1" s="81" t="s">
        <v>63</v>
      </c>
      <c r="D1" s="82" t="s">
        <v>64</v>
      </c>
      <c r="E1" s="79" t="s">
        <v>65</v>
      </c>
      <c r="F1" s="83" t="s">
        <v>66</v>
      </c>
      <c r="G1" s="83" t="s">
        <v>72</v>
      </c>
      <c r="H1" s="80" t="s">
        <v>71</v>
      </c>
      <c r="I1" s="80" t="s">
        <v>67</v>
      </c>
      <c r="J1" s="80" t="s">
        <v>68</v>
      </c>
      <c r="K1" s="80" t="s">
        <v>69</v>
      </c>
      <c r="L1" s="80" t="s">
        <v>70</v>
      </c>
      <c r="M1" s="80" t="s">
        <v>1</v>
      </c>
    </row>
    <row r="2" spans="1:13" ht="15.75" x14ac:dyDescent="0.25">
      <c r="A2" s="117" t="s">
        <v>74</v>
      </c>
      <c r="B2" s="91" t="s">
        <v>75</v>
      </c>
      <c r="C2" s="91" t="s">
        <v>76</v>
      </c>
      <c r="D2" s="91" t="s">
        <v>77</v>
      </c>
      <c r="E2" s="90" t="s">
        <v>58</v>
      </c>
      <c r="F2" s="92">
        <f ca="1">IFERROR(OFFSET('перечень услуг'!$A$2,MATCH(E2,'перечень услуг'!$A$3:$A$44,0),1),"")</f>
        <v>395</v>
      </c>
      <c r="G2" s="87">
        <v>11</v>
      </c>
      <c r="H2" s="118" t="s">
        <v>73</v>
      </c>
      <c r="I2" s="89">
        <v>2020</v>
      </c>
    </row>
    <row r="3" spans="1:13" ht="15.75" x14ac:dyDescent="0.25">
      <c r="A3" s="115" t="s">
        <v>78</v>
      </c>
      <c r="B3" s="91" t="s">
        <v>79</v>
      </c>
      <c r="C3" s="91" t="s">
        <v>76</v>
      </c>
      <c r="D3" s="91" t="s">
        <v>77</v>
      </c>
      <c r="E3" s="90" t="s">
        <v>17</v>
      </c>
      <c r="F3" s="92">
        <f ca="1">IFERROR(OFFSET('перечень услуг'!$A$2,MATCH(E3,'перечень услуг'!$A$3:$A$44,0),1),"")</f>
        <v>675</v>
      </c>
      <c r="G3" s="87">
        <v>22</v>
      </c>
      <c r="H3" s="118" t="s">
        <v>87</v>
      </c>
      <c r="I3" s="89">
        <v>2020</v>
      </c>
    </row>
    <row r="4" spans="1:13" ht="15.75" x14ac:dyDescent="0.25">
      <c r="A4" s="116" t="s">
        <v>80</v>
      </c>
      <c r="B4" s="91" t="s">
        <v>81</v>
      </c>
      <c r="C4" s="91" t="s">
        <v>76</v>
      </c>
      <c r="D4" s="91" t="s">
        <v>77</v>
      </c>
      <c r="E4" s="90" t="s">
        <v>58</v>
      </c>
      <c r="F4" s="92">
        <f ca="1">IFERROR(OFFSET('перечень услуг'!$A$2,MATCH(E4,'перечень услуг'!$A$3:$A$44,0),1),"")</f>
        <v>395</v>
      </c>
      <c r="G4" s="87">
        <v>33</v>
      </c>
      <c r="H4" s="118" t="s">
        <v>88</v>
      </c>
      <c r="I4" s="89">
        <v>2020</v>
      </c>
    </row>
    <row r="5" spans="1:13" ht="15.75" x14ac:dyDescent="0.25">
      <c r="A5" s="115" t="s">
        <v>82</v>
      </c>
      <c r="B5" s="91" t="s">
        <v>83</v>
      </c>
      <c r="C5" s="91" t="s">
        <v>76</v>
      </c>
      <c r="D5" s="91" t="s">
        <v>77</v>
      </c>
      <c r="E5" s="90" t="s">
        <v>18</v>
      </c>
      <c r="F5" s="92">
        <f ca="1">IFERROR(OFFSET('перечень услуг'!$A$2,MATCH(E5,'перечень услуг'!$A$3:$A$44,0),1),"")</f>
        <v>205</v>
      </c>
      <c r="G5" s="87">
        <v>44</v>
      </c>
      <c r="H5" s="118" t="s">
        <v>89</v>
      </c>
      <c r="I5" s="89">
        <v>2020</v>
      </c>
    </row>
    <row r="6" spans="1:13" ht="15.75" x14ac:dyDescent="0.25">
      <c r="A6" s="116" t="s">
        <v>84</v>
      </c>
      <c r="B6" s="91" t="s">
        <v>85</v>
      </c>
      <c r="C6" s="91" t="s">
        <v>86</v>
      </c>
      <c r="D6" s="91" t="s">
        <v>77</v>
      </c>
      <c r="E6" s="90" t="s">
        <v>35</v>
      </c>
      <c r="F6" s="92">
        <f ca="1">IFERROR(OFFSET('перечень услуг'!$A$2,MATCH(E6,'перечень услуг'!$A$3:$A$44,0),1),"")</f>
        <v>4740</v>
      </c>
      <c r="G6" s="87">
        <v>55</v>
      </c>
      <c r="H6" s="118" t="s">
        <v>90</v>
      </c>
      <c r="I6" s="89">
        <v>2020</v>
      </c>
    </row>
    <row r="7" spans="1:13" ht="15.75" x14ac:dyDescent="0.25">
      <c r="A7" s="116" t="s">
        <v>84</v>
      </c>
      <c r="B7" s="91" t="s">
        <v>85</v>
      </c>
      <c r="C7" s="91" t="s">
        <v>86</v>
      </c>
      <c r="D7" s="91" t="s">
        <v>77</v>
      </c>
      <c r="E7" s="86" t="s">
        <v>42</v>
      </c>
      <c r="F7" s="92">
        <f ca="1">IFERROR(OFFSET('перечень услуг'!$A$2,MATCH(E7,'перечень услуг'!$A$3:$A$44,0),1),"")</f>
        <v>565</v>
      </c>
      <c r="G7" s="87">
        <v>55</v>
      </c>
      <c r="H7" s="118" t="s">
        <v>90</v>
      </c>
      <c r="I7" s="89">
        <v>2020</v>
      </c>
    </row>
    <row r="8" spans="1:13" ht="15.75" x14ac:dyDescent="0.25">
      <c r="A8" s="116" t="s">
        <v>84</v>
      </c>
      <c r="B8" s="91" t="s">
        <v>85</v>
      </c>
      <c r="C8" s="91" t="s">
        <v>86</v>
      </c>
      <c r="D8" s="91" t="s">
        <v>77</v>
      </c>
      <c r="E8" s="86" t="s">
        <v>20</v>
      </c>
      <c r="F8" s="92">
        <f ca="1">IFERROR(OFFSET('перечень услуг'!$A$2,MATCH(E8,'перечень услуг'!$A$3:$A$44,0),1),"")</f>
        <v>175</v>
      </c>
      <c r="G8" s="87">
        <v>66</v>
      </c>
      <c r="H8" s="118" t="s">
        <v>90</v>
      </c>
      <c r="I8" s="89">
        <v>2020</v>
      </c>
    </row>
    <row r="9" spans="1:13" ht="15.75" x14ac:dyDescent="0.25">
      <c r="F9" s="92" t="str">
        <f ca="1">IFERROR(OFFSET('перечень услуг'!$A$2,MATCH(E9,'перечень услуг'!$A$3:$A$44,0),1),"")</f>
        <v/>
      </c>
      <c r="G9" s="87"/>
      <c r="I9" s="89"/>
    </row>
    <row r="10" spans="1:13" ht="15.75" x14ac:dyDescent="0.25">
      <c r="F10" s="92" t="str">
        <f ca="1">IFERROR(OFFSET('перечень услуг'!$A$2,MATCH(E10,'перечень услуг'!$A$3:$A$44,0),1),"")</f>
        <v/>
      </c>
      <c r="G10" s="87"/>
      <c r="I10" s="89"/>
    </row>
    <row r="11" spans="1:13" ht="15.75" x14ac:dyDescent="0.25">
      <c r="F11" s="92" t="str">
        <f ca="1">IFERROR(OFFSET('перечень услуг'!$A$2,MATCH(E11,'перечень услуг'!$A$3:$A$44,0),1),"")</f>
        <v/>
      </c>
      <c r="G11" s="87"/>
      <c r="I11" s="89"/>
    </row>
    <row r="12" spans="1:13" ht="15.75" x14ac:dyDescent="0.25">
      <c r="F12" s="92" t="str">
        <f ca="1">IFERROR(OFFSET('перечень услуг'!$A$2,MATCH(E12,'перечень услуг'!$A$3:$A$44,0),1),"")</f>
        <v/>
      </c>
      <c r="G12" s="87"/>
      <c r="I12" s="89"/>
    </row>
    <row r="13" spans="1:13" ht="15.75" x14ac:dyDescent="0.25">
      <c r="F13" s="92" t="str">
        <f ca="1">IFERROR(OFFSET('перечень услуг'!$A$2,MATCH(E13,'перечень услуг'!$A$3:$A$44,0),1),"")</f>
        <v/>
      </c>
      <c r="G13" s="87"/>
      <c r="I13" s="89"/>
    </row>
    <row r="14" spans="1:13" ht="15.75" x14ac:dyDescent="0.25">
      <c r="F14" s="92" t="str">
        <f ca="1">IFERROR(OFFSET('перечень услуг'!$A$2,MATCH(E14,'перечень услуг'!$A$3:$A$44,0),1),"")</f>
        <v/>
      </c>
      <c r="G14" s="87"/>
      <c r="I14" s="89"/>
    </row>
    <row r="15" spans="1:13" ht="15.75" x14ac:dyDescent="0.25">
      <c r="F15" s="92" t="str">
        <f ca="1">IFERROR(OFFSET('перечень услуг'!$A$2,MATCH(E15,'перечень услуг'!$A$3:$A$44,0),1),"")</f>
        <v/>
      </c>
      <c r="I15" s="89"/>
    </row>
    <row r="16" spans="1:13" ht="15.75" x14ac:dyDescent="0.25">
      <c r="F16" s="92" t="str">
        <f ca="1">IFERROR(OFFSET('перечень услуг'!$A$2,MATCH(E16,'перечень услуг'!$A$3:$A$44,0),1),"")</f>
        <v/>
      </c>
    </row>
    <row r="17" spans="6:6" ht="15.75" x14ac:dyDescent="0.25">
      <c r="F17" s="92" t="str">
        <f ca="1">IFERROR(OFFSET('перечень услуг'!$A$2,MATCH(E17,'перечень услуг'!$A$3:$A$44,0),1),"")</f>
        <v/>
      </c>
    </row>
    <row r="18" spans="6:6" ht="15.75" x14ac:dyDescent="0.25">
      <c r="F18" s="92" t="str">
        <f ca="1">IFERROR(OFFSET('перечень услуг'!$A$2,MATCH(E18,'перечень услуг'!$A$3:$A$44,0),1),"")</f>
        <v/>
      </c>
    </row>
    <row r="19" spans="6:6" ht="15.75" x14ac:dyDescent="0.25">
      <c r="F19" s="92" t="str">
        <f ca="1">IFERROR(OFFSET('перечень услуг'!$A$2,MATCH(E19,'перечень услуг'!$A$3:$A$44,0),1),"")</f>
        <v/>
      </c>
    </row>
    <row r="20" spans="6:6" ht="15.75" x14ac:dyDescent="0.25">
      <c r="F20" s="92" t="str">
        <f ca="1">IFERROR(OFFSET('перечень услуг'!$A$2,MATCH(E20,'перечень услуг'!$A$3:$A$44,0),1),"")</f>
        <v/>
      </c>
    </row>
    <row r="21" spans="6:6" ht="15.75" x14ac:dyDescent="0.25">
      <c r="F21" s="92" t="str">
        <f ca="1">IFERROR(OFFSET('перечень услуг'!$A$2,MATCH(E21,'перечень услуг'!$A$3:$A$44,0),1),"")</f>
        <v/>
      </c>
    </row>
    <row r="22" spans="6:6" ht="15.75" x14ac:dyDescent="0.25">
      <c r="F22" s="92" t="str">
        <f ca="1">IFERROR(OFFSET('перечень услуг'!$A$2,MATCH(E22,'перечень услуг'!$A$3:$A$44,0),1),"")</f>
        <v/>
      </c>
    </row>
    <row r="23" spans="6:6" ht="15.75" x14ac:dyDescent="0.25">
      <c r="F23" s="92" t="str">
        <f ca="1">IFERROR(OFFSET('перечень услуг'!$A$2,MATCH(E23,'перечень услуг'!$A$3:$A$44,0),1),"")</f>
        <v/>
      </c>
    </row>
    <row r="24" spans="6:6" ht="15.75" x14ac:dyDescent="0.25">
      <c r="F24" s="92" t="str">
        <f ca="1">IFERROR(OFFSET('перечень услуг'!$A$2,MATCH(E24,'перечень услуг'!$A$3:$A$44,0),1),"")</f>
        <v/>
      </c>
    </row>
    <row r="25" spans="6:6" ht="15.75" x14ac:dyDescent="0.25">
      <c r="F25" s="92" t="str">
        <f ca="1">IFERROR(OFFSET('перечень услуг'!$A$2,MATCH(E25,'перечень услуг'!$A$3:$A$44,0),1),"")</f>
        <v/>
      </c>
    </row>
    <row r="26" spans="6:6" ht="15.75" x14ac:dyDescent="0.25">
      <c r="F26" s="92" t="str">
        <f ca="1">IFERROR(OFFSET('перечень услуг'!$A$2,MATCH(E26,'перечень услуг'!$A$3:$A$44,0),1),"")</f>
        <v/>
      </c>
    </row>
    <row r="27" spans="6:6" ht="15.75" x14ac:dyDescent="0.25">
      <c r="F27" s="92" t="str">
        <f ca="1">IFERROR(OFFSET('перечень услуг'!$A$2,MATCH(E27,'перечень услуг'!$A$3:$A$44,0),1),"")</f>
        <v/>
      </c>
    </row>
    <row r="28" spans="6:6" ht="15.75" x14ac:dyDescent="0.25">
      <c r="F28" s="92" t="str">
        <f ca="1">IFERROR(OFFSET('перечень услуг'!$A$2,MATCH(E28,'перечень услуг'!$A$3:$A$44,0),1),"")</f>
        <v/>
      </c>
    </row>
    <row r="29" spans="6:6" ht="15.75" x14ac:dyDescent="0.25">
      <c r="F29" s="92" t="str">
        <f ca="1">IFERROR(OFFSET('перечень услуг'!$A$2,MATCH(E29,'перечень услуг'!$A$3:$A$44,0),1),"")</f>
        <v/>
      </c>
    </row>
    <row r="30" spans="6:6" ht="15.75" x14ac:dyDescent="0.25">
      <c r="F30" s="92" t="str">
        <f ca="1">IFERROR(OFFSET('перечень услуг'!$A$2,MATCH(E30,'перечень услуг'!$A$3:$A$44,0),1),"")</f>
        <v/>
      </c>
    </row>
    <row r="31" spans="6:6" ht="15.75" x14ac:dyDescent="0.25">
      <c r="F31" s="92" t="str">
        <f ca="1">IFERROR(OFFSET('перечень услуг'!$A$2,MATCH(E31,'перечень услуг'!$A$3:$A$44,0),1),"")</f>
        <v/>
      </c>
    </row>
    <row r="32" spans="6:6" ht="15.75" x14ac:dyDescent="0.25">
      <c r="F32" s="92" t="str">
        <f ca="1">IFERROR(OFFSET('перечень услуг'!$A$2,MATCH(E32,'перечень услуг'!$A$3:$A$44,0),1),"")</f>
        <v/>
      </c>
    </row>
    <row r="33" spans="6:6" ht="15.75" x14ac:dyDescent="0.25">
      <c r="F33" s="92" t="str">
        <f ca="1">IFERROR(OFFSET('перечень услуг'!$A$2,MATCH(E33,'перечень услуг'!$A$3:$A$44,0),1),"")</f>
        <v/>
      </c>
    </row>
    <row r="34" spans="6:6" ht="15.75" x14ac:dyDescent="0.25">
      <c r="F34" s="92" t="str">
        <f ca="1">IFERROR(OFFSET('перечень услуг'!$A$2,MATCH(E34,'перечень услуг'!$A$3:$A$44,0),1),"")</f>
        <v/>
      </c>
    </row>
  </sheetData>
  <sortState ref="A2:A9">
    <sortCondition ref="A2:A9"/>
  </sortState>
  <conditionalFormatting sqref="A3:A7">
    <cfRule type="duplicateValues" dxfId="3" priority="3"/>
    <cfRule type="duplicateValues" dxfId="2" priority="4"/>
  </conditionalFormatting>
  <conditionalFormatting sqref="A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услуг'!$A$3:$A$44</xm:f>
          </x14:formula1>
          <xm:sqref>E2:E23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zoomScaleNormal="100" zoomScaleSheetLayoutView="150" workbookViewId="0">
      <selection activeCell="I13" sqref="I13"/>
    </sheetView>
  </sheetViews>
  <sheetFormatPr defaultRowHeight="15" x14ac:dyDescent="0.25"/>
  <cols>
    <col min="1" max="1" width="10.85546875" style="39" customWidth="1"/>
    <col min="2" max="2" width="40" style="39" customWidth="1"/>
    <col min="3" max="3" width="5.140625" style="39" customWidth="1"/>
    <col min="4" max="4" width="9.5703125" style="39" customWidth="1"/>
    <col min="5" max="5" width="14.85546875" style="39" customWidth="1"/>
    <col min="6" max="6" width="16.85546875" style="39" customWidth="1"/>
    <col min="7" max="7" width="7.85546875" customWidth="1"/>
    <col min="8" max="8" width="8.85546875" customWidth="1"/>
  </cols>
  <sheetData>
    <row r="1" spans="1:8" ht="18.75" customHeight="1" x14ac:dyDescent="0.25">
      <c r="A1" s="105" t="s">
        <v>51</v>
      </c>
      <c r="B1" s="105"/>
      <c r="C1" s="105"/>
      <c r="D1" s="105"/>
      <c r="E1" s="88">
        <f>VLOOKUP(B4,'реестр ОПМУ'!A:G,7,0)</f>
        <v>55</v>
      </c>
      <c r="F1" s="59"/>
      <c r="G1" s="40"/>
      <c r="H1" s="40"/>
    </row>
    <row r="2" spans="1:8" ht="14.25" customHeight="1" x14ac:dyDescent="0.25">
      <c r="A2" s="68" t="s">
        <v>56</v>
      </c>
      <c r="B2" s="68"/>
      <c r="C2" s="68"/>
      <c r="D2" s="68"/>
      <c r="E2" s="70" t="str">
        <f>VLOOKUP(B4,'реестр ОПМУ'!A:H,8,0)</f>
        <v>10 февраля</v>
      </c>
      <c r="F2" s="69">
        <f>'реестр ОПМУ'!I2</f>
        <v>2020</v>
      </c>
      <c r="G2" s="41"/>
      <c r="H2" s="41"/>
    </row>
    <row r="3" spans="1:8" ht="89.25" customHeight="1" x14ac:dyDescent="0.25">
      <c r="A3" s="97"/>
      <c r="B3" s="97"/>
      <c r="C3" s="97"/>
      <c r="D3" s="97"/>
      <c r="E3" s="97"/>
      <c r="F3" s="97"/>
      <c r="G3" s="42"/>
      <c r="H3" s="42"/>
    </row>
    <row r="4" spans="1:8" ht="13.5" customHeight="1" x14ac:dyDescent="0.25">
      <c r="A4" s="47" t="s">
        <v>52</v>
      </c>
      <c r="B4" s="48" t="s">
        <v>84</v>
      </c>
      <c r="C4" s="49"/>
      <c r="D4" s="50"/>
      <c r="E4" s="50"/>
      <c r="F4" s="50"/>
      <c r="G4" s="43"/>
      <c r="H4" s="43"/>
    </row>
    <row r="5" spans="1:8" ht="11.25" customHeight="1" x14ac:dyDescent="0.25">
      <c r="A5" s="97"/>
      <c r="B5" s="97"/>
      <c r="C5" s="97"/>
      <c r="D5" s="97"/>
      <c r="E5" s="97"/>
      <c r="F5" s="97"/>
    </row>
    <row r="6" spans="1:8" x14ac:dyDescent="0.25">
      <c r="A6" s="96" t="s">
        <v>53</v>
      </c>
      <c r="B6" s="96"/>
      <c r="C6" s="96"/>
      <c r="D6" s="96"/>
      <c r="E6" s="96"/>
      <c r="F6" s="96"/>
    </row>
    <row r="7" spans="1:8" ht="24" customHeight="1" x14ac:dyDescent="0.25">
      <c r="A7" s="97"/>
      <c r="B7" s="97"/>
      <c r="C7" s="97"/>
      <c r="D7" s="97"/>
      <c r="E7" s="97"/>
      <c r="F7" s="97"/>
    </row>
    <row r="8" spans="1:8" ht="8.25" customHeight="1" x14ac:dyDescent="0.25">
      <c r="A8" s="47"/>
      <c r="B8" s="47"/>
      <c r="C8" s="47"/>
      <c r="D8" s="47"/>
      <c r="E8" s="47"/>
      <c r="F8" s="47"/>
    </row>
    <row r="9" spans="1:8" ht="21.75" customHeight="1" x14ac:dyDescent="0.25">
      <c r="A9" s="44" t="s">
        <v>0</v>
      </c>
      <c r="B9" s="45" t="s">
        <v>44</v>
      </c>
      <c r="C9" s="45" t="s">
        <v>46</v>
      </c>
      <c r="D9" s="45" t="s">
        <v>1</v>
      </c>
      <c r="E9" s="46" t="s">
        <v>54</v>
      </c>
      <c r="F9" s="44" t="s">
        <v>55</v>
      </c>
    </row>
    <row r="10" spans="1:8" ht="22.5" x14ac:dyDescent="0.25">
      <c r="A10" s="51">
        <v>1</v>
      </c>
      <c r="B10" s="84" t="str">
        <f>VLOOKUP(B4,'реестр ОПМУ'!A:E,5,0)</f>
        <v>Заключение ВЛЭК</v>
      </c>
      <c r="C10" s="52"/>
      <c r="D10" s="53">
        <v>1</v>
      </c>
      <c r="E10" s="76">
        <f ca="1">IFERROR(OFFSET('перечень услуг'!$A$2,MATCH(B10,'перечень услуг'!$A$3:$A$44,0),1),"")</f>
        <v>4740</v>
      </c>
      <c r="F10" s="78">
        <f ca="1">D10*E10</f>
        <v>4740</v>
      </c>
    </row>
    <row r="11" spans="1:8" x14ac:dyDescent="0.25">
      <c r="A11" s="51">
        <v>2</v>
      </c>
      <c r="B11" s="71"/>
      <c r="C11" s="55"/>
      <c r="D11" s="53"/>
      <c r="E11" s="76" t="str">
        <f ca="1">IFERROR(OFFSET('перечень услуг'!$A$2,MATCH(B11,'перечень услуг'!$A$3:$A$44,0),1),"")</f>
        <v/>
      </c>
      <c r="F11" s="78" t="e">
        <f t="shared" ref="F11:F17" ca="1" si="0">D11*E11</f>
        <v>#VALUE!</v>
      </c>
    </row>
    <row r="12" spans="1:8" x14ac:dyDescent="0.25">
      <c r="A12" s="51">
        <v>3</v>
      </c>
      <c r="B12" s="71"/>
      <c r="C12" s="55"/>
      <c r="D12" s="53"/>
      <c r="E12" s="76" t="str">
        <f ca="1">IFERROR(OFFSET('перечень услуг'!$A$2,MATCH(B12,'перечень услуг'!$A$3:$A$44,0),1),"")</f>
        <v/>
      </c>
      <c r="F12" s="78" t="e">
        <f ca="1">D12*E12</f>
        <v>#VALUE!</v>
      </c>
    </row>
    <row r="13" spans="1:8" x14ac:dyDescent="0.25">
      <c r="A13" s="51">
        <v>4</v>
      </c>
      <c r="B13" s="71"/>
      <c r="C13" s="55"/>
      <c r="D13" s="53"/>
      <c r="E13" s="76" t="str">
        <f ca="1">IFERROR(OFFSET('перечень услуг'!$A$2,MATCH(B13,'перечень услуг'!$A$3:$A$44,0),1),"")</f>
        <v/>
      </c>
      <c r="F13" s="78" t="e">
        <f t="shared" ca="1" si="0"/>
        <v>#VALUE!</v>
      </c>
    </row>
    <row r="14" spans="1:8" x14ac:dyDescent="0.25">
      <c r="A14" s="51">
        <v>5</v>
      </c>
      <c r="B14" s="71"/>
      <c r="C14" s="55"/>
      <c r="D14" s="53"/>
      <c r="E14" s="76" t="str">
        <f ca="1">IFERROR(OFFSET('перечень услуг'!$A$2,MATCH(B14,'перечень услуг'!$A$3:$A$44,0),1),"")</f>
        <v/>
      </c>
      <c r="F14" s="78" t="e">
        <f t="shared" ca="1" si="0"/>
        <v>#VALUE!</v>
      </c>
    </row>
    <row r="15" spans="1:8" x14ac:dyDescent="0.25">
      <c r="A15" s="51">
        <v>6</v>
      </c>
      <c r="B15" s="71"/>
      <c r="C15" s="55"/>
      <c r="D15" s="53"/>
      <c r="E15" s="76" t="str">
        <f ca="1">IFERROR(OFFSET('перечень услуг'!$A$2,MATCH(B15,'перечень услуг'!$A$3:$A$44,0),1),"")</f>
        <v/>
      </c>
      <c r="F15" s="78" t="e">
        <f t="shared" ca="1" si="0"/>
        <v>#VALUE!</v>
      </c>
    </row>
    <row r="16" spans="1:8" x14ac:dyDescent="0.25">
      <c r="A16" s="51">
        <v>7</v>
      </c>
      <c r="B16" s="71"/>
      <c r="C16" s="55"/>
      <c r="D16" s="53"/>
      <c r="E16" s="76" t="str">
        <f ca="1">IFERROR(OFFSET('перечень услуг'!$A$2,MATCH(B16,'перечень услуг'!$A$3:$A$44,0),1),"")</f>
        <v/>
      </c>
      <c r="F16" s="54" t="e">
        <f t="shared" ca="1" si="0"/>
        <v>#VALUE!</v>
      </c>
    </row>
    <row r="17" spans="1:6" x14ac:dyDescent="0.25">
      <c r="A17" s="51">
        <v>8</v>
      </c>
      <c r="B17" s="71"/>
      <c r="C17" s="55"/>
      <c r="D17" s="53"/>
      <c r="E17" s="76" t="str">
        <f ca="1">IFERROR(OFFSET('перечень услуг'!$A$2,MATCH(B17,'перечень услуг'!$A$3:$A$44,0),1),"")</f>
        <v/>
      </c>
      <c r="F17" s="54" t="e">
        <f t="shared" ca="1" si="0"/>
        <v>#VALUE!</v>
      </c>
    </row>
    <row r="18" spans="1:6" ht="3.75" customHeight="1" x14ac:dyDescent="0.25">
      <c r="A18" s="47"/>
      <c r="B18" s="47"/>
      <c r="C18" s="47"/>
      <c r="D18" s="47"/>
      <c r="E18" s="47"/>
      <c r="F18" s="47"/>
    </row>
    <row r="19" spans="1:6" ht="123.75" customHeight="1" x14ac:dyDescent="0.25">
      <c r="A19" s="97"/>
      <c r="B19" s="97"/>
      <c r="C19" s="97"/>
      <c r="D19" s="97"/>
      <c r="E19" s="97"/>
      <c r="F19" s="97"/>
    </row>
    <row r="20" spans="1:6" ht="12.75" customHeight="1" x14ac:dyDescent="0.25">
      <c r="A20" s="96"/>
      <c r="B20" s="96"/>
      <c r="C20" s="96"/>
      <c r="D20" s="96"/>
      <c r="E20" s="96"/>
      <c r="F20" s="96"/>
    </row>
    <row r="21" spans="1:6" ht="12.75" customHeight="1" x14ac:dyDescent="0.25">
      <c r="A21" s="97"/>
      <c r="B21" s="97"/>
      <c r="C21" s="97"/>
      <c r="D21" s="97"/>
      <c r="E21" s="97"/>
      <c r="F21" s="97"/>
    </row>
    <row r="22" spans="1:6" ht="23.25" customHeight="1" x14ac:dyDescent="0.25">
      <c r="A22" s="97"/>
      <c r="B22" s="97"/>
      <c r="C22" s="97"/>
      <c r="D22" s="97"/>
      <c r="E22" s="97"/>
      <c r="F22" s="97"/>
    </row>
    <row r="23" spans="1:6" ht="14.25" customHeight="1" x14ac:dyDescent="0.25">
      <c r="A23" s="97"/>
      <c r="B23" s="97"/>
      <c r="C23" s="97"/>
      <c r="D23" s="97"/>
      <c r="E23" s="97"/>
      <c r="F23" s="97"/>
    </row>
    <row r="24" spans="1:6" ht="12.75" customHeight="1" x14ac:dyDescent="0.25">
      <c r="A24" s="97"/>
      <c r="B24" s="97"/>
      <c r="C24" s="97"/>
      <c r="D24" s="97"/>
      <c r="E24" s="97"/>
      <c r="F24" s="97"/>
    </row>
    <row r="25" spans="1:6" ht="21" customHeight="1" x14ac:dyDescent="0.25">
      <c r="A25" s="97"/>
      <c r="B25" s="97"/>
      <c r="C25" s="97"/>
      <c r="D25" s="97"/>
      <c r="E25" s="97"/>
      <c r="F25" s="97"/>
    </row>
    <row r="26" spans="1:6" ht="12" customHeight="1" x14ac:dyDescent="0.25">
      <c r="A26" s="103"/>
      <c r="B26" s="103"/>
      <c r="C26" s="103"/>
      <c r="D26" s="103"/>
      <c r="E26" s="103"/>
      <c r="F26" s="103"/>
    </row>
    <row r="27" spans="1:6" ht="13.5" customHeight="1" x14ac:dyDescent="0.25">
      <c r="A27" s="102"/>
      <c r="B27" s="102"/>
      <c r="C27" s="102"/>
      <c r="D27" s="102"/>
      <c r="E27" s="102"/>
      <c r="F27" s="102"/>
    </row>
    <row r="28" spans="1:6" ht="13.5" customHeight="1" x14ac:dyDescent="0.25">
      <c r="A28" s="104"/>
      <c r="B28" s="104"/>
      <c r="C28" s="104"/>
      <c r="D28" s="104"/>
      <c r="E28" s="104"/>
      <c r="F28" s="104"/>
    </row>
    <row r="29" spans="1:6" ht="17.25" customHeight="1" x14ac:dyDescent="0.25">
      <c r="A29" s="97"/>
      <c r="B29" s="97"/>
      <c r="C29" s="97"/>
      <c r="D29" s="97"/>
      <c r="E29" s="97"/>
      <c r="F29" s="97"/>
    </row>
    <row r="30" spans="1:6" ht="13.5" customHeight="1" x14ac:dyDescent="0.25">
      <c r="A30" s="97"/>
      <c r="B30" s="97"/>
      <c r="C30" s="97"/>
      <c r="D30" s="97"/>
      <c r="E30" s="97"/>
      <c r="F30" s="97"/>
    </row>
    <row r="31" spans="1:6" ht="30.75" customHeight="1" x14ac:dyDescent="0.25">
      <c r="A31" s="97"/>
      <c r="B31" s="97"/>
      <c r="C31" s="97"/>
      <c r="D31" s="97"/>
      <c r="E31" s="97"/>
      <c r="F31" s="97"/>
    </row>
    <row r="32" spans="1:6" ht="23.25" customHeight="1" x14ac:dyDescent="0.25">
      <c r="A32" s="97"/>
      <c r="B32" s="97"/>
      <c r="C32" s="97"/>
      <c r="D32" s="97"/>
      <c r="E32" s="97"/>
      <c r="F32" s="97"/>
    </row>
    <row r="33" spans="1:6" ht="21" customHeight="1" x14ac:dyDescent="0.25">
      <c r="A33" s="97"/>
      <c r="B33" s="97"/>
      <c r="C33" s="97"/>
      <c r="D33" s="97"/>
      <c r="E33" s="97"/>
      <c r="F33" s="97"/>
    </row>
    <row r="34" spans="1:6" x14ac:dyDescent="0.25">
      <c r="A34" s="102"/>
      <c r="B34" s="102"/>
      <c r="C34" s="102"/>
      <c r="D34" s="102"/>
      <c r="E34" s="102"/>
      <c r="F34" s="102"/>
    </row>
    <row r="35" spans="1:6" ht="15" customHeight="1" x14ac:dyDescent="0.25">
      <c r="A35" s="97"/>
      <c r="B35" s="97"/>
      <c r="C35" s="97"/>
      <c r="D35" s="97"/>
      <c r="E35" s="97"/>
      <c r="F35" s="97"/>
    </row>
    <row r="36" spans="1:6" x14ac:dyDescent="0.25">
      <c r="A36" s="102"/>
      <c r="B36" s="102"/>
      <c r="C36" s="102"/>
      <c r="D36" s="102"/>
      <c r="E36" s="102"/>
      <c r="F36" s="102"/>
    </row>
    <row r="37" spans="1:6" ht="12" customHeight="1" x14ac:dyDescent="0.25">
      <c r="A37" s="97"/>
      <c r="B37" s="97"/>
      <c r="C37" s="97"/>
      <c r="D37" s="97"/>
      <c r="E37" s="97"/>
      <c r="F37" s="97"/>
    </row>
    <row r="38" spans="1:6" ht="34.5" customHeight="1" x14ac:dyDescent="0.25">
      <c r="A38" s="97"/>
      <c r="B38" s="97"/>
      <c r="C38" s="97"/>
      <c r="D38" s="97"/>
      <c r="E38" s="97"/>
      <c r="F38" s="97"/>
    </row>
    <row r="39" spans="1:6" ht="15" customHeight="1" x14ac:dyDescent="0.25">
      <c r="A39" s="47"/>
      <c r="B39" s="47"/>
      <c r="C39" s="56"/>
      <c r="D39" s="56"/>
      <c r="E39" s="56"/>
      <c r="F39" s="47"/>
    </row>
    <row r="40" spans="1:6" ht="12" customHeight="1" x14ac:dyDescent="0.25">
      <c r="A40" s="98"/>
      <c r="B40" s="98"/>
      <c r="C40" s="98"/>
      <c r="D40" s="98"/>
      <c r="E40" s="98"/>
      <c r="F40" s="98"/>
    </row>
    <row r="41" spans="1:6" x14ac:dyDescent="0.25">
      <c r="A41" s="96"/>
      <c r="B41" s="96"/>
      <c r="C41" s="96"/>
      <c r="D41" s="96"/>
      <c r="E41" s="96"/>
      <c r="F41" s="96"/>
    </row>
    <row r="42" spans="1:6" ht="21.75" customHeight="1" x14ac:dyDescent="0.25">
      <c r="A42" s="99"/>
      <c r="B42" s="99"/>
      <c r="C42" s="99"/>
      <c r="D42" s="99"/>
      <c r="E42" s="99"/>
      <c r="F42" s="99"/>
    </row>
    <row r="43" spans="1:6" x14ac:dyDescent="0.25">
      <c r="A43" s="57"/>
      <c r="B43" s="58"/>
      <c r="C43" s="47"/>
      <c r="D43" s="47"/>
      <c r="E43" s="47"/>
      <c r="F43" s="47"/>
    </row>
    <row r="44" spans="1:6" ht="14.25" customHeight="1" x14ac:dyDescent="0.25">
      <c r="A44" s="95"/>
      <c r="B44" s="95"/>
      <c r="C44" s="95"/>
      <c r="D44" s="95"/>
      <c r="E44" s="95"/>
      <c r="F44" s="95"/>
    </row>
    <row r="45" spans="1:6" ht="14.25" customHeight="1" x14ac:dyDescent="0.25">
      <c r="A45" s="100"/>
      <c r="B45" s="100"/>
      <c r="C45" s="100"/>
      <c r="D45" s="100"/>
      <c r="E45" s="100"/>
      <c r="F45" s="100"/>
    </row>
    <row r="46" spans="1:6" ht="21.75" customHeight="1" x14ac:dyDescent="0.25">
      <c r="A46" s="101"/>
      <c r="B46" s="101"/>
      <c r="C46" s="101"/>
      <c r="D46" s="101"/>
      <c r="E46" s="101"/>
      <c r="F46" s="101"/>
    </row>
    <row r="47" spans="1:6" ht="35.25" customHeight="1" x14ac:dyDescent="0.25">
      <c r="A47" s="99"/>
      <c r="B47" s="99"/>
      <c r="C47" s="99"/>
      <c r="D47" s="99"/>
      <c r="E47" s="99"/>
      <c r="F47" s="99"/>
    </row>
    <row r="48" spans="1:6" ht="13.5" customHeight="1" x14ac:dyDescent="0.25">
      <c r="A48" s="99"/>
      <c r="B48" s="99"/>
      <c r="C48" s="99"/>
      <c r="D48" s="99"/>
      <c r="E48" s="99"/>
      <c r="F48" s="99"/>
    </row>
    <row r="49" spans="1:6" ht="46.5" customHeight="1" x14ac:dyDescent="0.25">
      <c r="A49" s="99"/>
      <c r="B49" s="99"/>
      <c r="C49" s="99"/>
      <c r="D49" s="99"/>
      <c r="E49" s="99"/>
      <c r="F49" s="99"/>
    </row>
    <row r="50" spans="1:6" x14ac:dyDescent="0.25">
      <c r="A50" s="96"/>
      <c r="B50" s="96"/>
      <c r="C50" s="96"/>
      <c r="D50" s="96"/>
      <c r="E50" s="96"/>
      <c r="F50" s="96"/>
    </row>
    <row r="51" spans="1:6" ht="12.75" customHeight="1" x14ac:dyDescent="0.25">
      <c r="A51" s="95"/>
      <c r="B51" s="95"/>
      <c r="C51" s="95"/>
      <c r="D51" s="95"/>
      <c r="E51" s="95"/>
      <c r="F51" s="95"/>
    </row>
    <row r="52" spans="1:6" x14ac:dyDescent="0.25">
      <c r="A52" s="95"/>
      <c r="B52" s="95"/>
      <c r="C52" s="95"/>
      <c r="D52" s="95"/>
      <c r="E52" s="95"/>
      <c r="F52" s="95"/>
    </row>
    <row r="53" spans="1:6" ht="12.75" customHeight="1" x14ac:dyDescent="0.25">
      <c r="A53" s="95"/>
      <c r="B53" s="95"/>
      <c r="C53" s="95"/>
      <c r="D53" s="95"/>
      <c r="E53" s="95"/>
      <c r="F53" s="95"/>
    </row>
    <row r="54" spans="1:6" ht="12.75" customHeight="1" x14ac:dyDescent="0.25">
      <c r="A54" s="95"/>
      <c r="B54" s="95"/>
      <c r="C54" s="95"/>
      <c r="D54" s="95"/>
      <c r="E54" s="95"/>
      <c r="F54" s="95"/>
    </row>
    <row r="55" spans="1:6" ht="40.5" customHeight="1" x14ac:dyDescent="0.25">
      <c r="A55" s="97"/>
      <c r="B55" s="97"/>
      <c r="C55" s="97"/>
      <c r="D55" s="97"/>
      <c r="E55" s="97"/>
      <c r="F55" s="97"/>
    </row>
    <row r="56" spans="1:6" ht="21" customHeight="1" x14ac:dyDescent="0.25">
      <c r="A56" s="97"/>
      <c r="B56" s="97"/>
      <c r="C56" s="97"/>
      <c r="D56" s="97"/>
      <c r="E56" s="97"/>
      <c r="F56" s="97"/>
    </row>
    <row r="57" spans="1:6" x14ac:dyDescent="0.25">
      <c r="A57" s="96"/>
      <c r="B57" s="96"/>
      <c r="C57" s="96"/>
      <c r="D57" s="96"/>
      <c r="E57" s="96"/>
      <c r="F57" s="96"/>
    </row>
    <row r="58" spans="1:6" ht="12" customHeight="1" x14ac:dyDescent="0.25">
      <c r="A58" s="97"/>
      <c r="B58" s="97"/>
      <c r="C58" s="97"/>
      <c r="D58" s="97"/>
      <c r="E58" s="97"/>
      <c r="F58" s="97"/>
    </row>
    <row r="59" spans="1:6" ht="21.75" customHeight="1" x14ac:dyDescent="0.25">
      <c r="A59" s="97"/>
      <c r="B59" s="97"/>
      <c r="C59" s="97"/>
      <c r="D59" s="97"/>
      <c r="E59" s="97"/>
      <c r="F59" s="97"/>
    </row>
    <row r="60" spans="1:6" x14ac:dyDescent="0.25">
      <c r="A60" s="96"/>
      <c r="B60" s="96"/>
      <c r="C60" s="96"/>
      <c r="D60" s="96"/>
      <c r="E60" s="96"/>
      <c r="F60" s="96"/>
    </row>
    <row r="61" spans="1:6" ht="33" customHeight="1" x14ac:dyDescent="0.25">
      <c r="A61" s="97"/>
      <c r="B61" s="97"/>
      <c r="C61" s="97"/>
      <c r="D61" s="97"/>
      <c r="E61" s="97"/>
      <c r="F61" s="97"/>
    </row>
    <row r="62" spans="1:6" ht="22.5" customHeight="1" x14ac:dyDescent="0.25">
      <c r="A62" s="97"/>
      <c r="B62" s="97"/>
      <c r="C62" s="97"/>
      <c r="D62" s="97"/>
      <c r="E62" s="97"/>
      <c r="F62" s="97"/>
    </row>
    <row r="63" spans="1:6" ht="22.5" customHeight="1" x14ac:dyDescent="0.25">
      <c r="A63" s="97"/>
      <c r="B63" s="97"/>
      <c r="C63" s="97"/>
      <c r="D63" s="97"/>
      <c r="E63" s="97"/>
      <c r="F63" s="97"/>
    </row>
    <row r="64" spans="1:6" ht="12.75" customHeight="1" x14ac:dyDescent="0.25">
      <c r="A64" s="95"/>
      <c r="B64" s="95"/>
      <c r="C64" s="95"/>
      <c r="D64" s="95"/>
      <c r="E64" s="95"/>
      <c r="F64" s="95"/>
    </row>
    <row r="65" spans="1:7" ht="11.25" customHeight="1" x14ac:dyDescent="0.25">
      <c r="A65" s="95"/>
      <c r="B65" s="95"/>
      <c r="C65" s="95"/>
      <c r="D65" s="95"/>
      <c r="E65" s="95"/>
      <c r="F65" s="95"/>
    </row>
    <row r="66" spans="1:7" x14ac:dyDescent="0.25">
      <c r="A66" s="96"/>
      <c r="B66" s="96"/>
      <c r="C66" s="96"/>
      <c r="D66" s="96"/>
      <c r="E66" s="96"/>
      <c r="F66" s="96"/>
    </row>
    <row r="67" spans="1:7" x14ac:dyDescent="0.25">
      <c r="A67" s="59"/>
      <c r="B67" s="47"/>
      <c r="D67" s="61"/>
      <c r="E67" s="61"/>
      <c r="F67" s="61"/>
      <c r="G67" s="61"/>
    </row>
    <row r="68" spans="1:7" x14ac:dyDescent="0.25">
      <c r="A68" s="60"/>
      <c r="B68" s="47"/>
      <c r="D68" s="47"/>
      <c r="E68" s="47"/>
      <c r="F68" s="47"/>
      <c r="G68" s="47"/>
    </row>
    <row r="69" spans="1:7" ht="15.75" customHeight="1" x14ac:dyDescent="0.25">
      <c r="A69" s="60"/>
      <c r="B69" s="47"/>
      <c r="D69" s="94"/>
      <c r="E69" s="94"/>
      <c r="F69" s="94"/>
      <c r="G69" s="47"/>
    </row>
    <row r="70" spans="1:7" x14ac:dyDescent="0.25">
      <c r="A70" s="60"/>
      <c r="B70" s="47"/>
      <c r="D70" s="94"/>
      <c r="E70" s="94"/>
      <c r="F70" s="94"/>
      <c r="G70" s="47"/>
    </row>
    <row r="71" spans="1:7" ht="12.75" customHeight="1" x14ac:dyDescent="0.25">
      <c r="A71" s="60"/>
      <c r="B71" s="47"/>
      <c r="D71" s="94"/>
      <c r="E71" s="94"/>
      <c r="F71" s="94"/>
      <c r="G71" s="62"/>
    </row>
    <row r="72" spans="1:7" x14ac:dyDescent="0.25">
      <c r="A72" s="60"/>
      <c r="B72" s="47"/>
      <c r="D72" s="94"/>
      <c r="E72" s="94"/>
      <c r="F72" s="94"/>
      <c r="G72" s="47"/>
    </row>
    <row r="73" spans="1:7" x14ac:dyDescent="0.25">
      <c r="A73" s="60"/>
      <c r="B73" s="47"/>
      <c r="D73" s="95"/>
      <c r="E73" s="95"/>
      <c r="F73" s="95"/>
      <c r="G73" s="47"/>
    </row>
    <row r="74" spans="1:7" x14ac:dyDescent="0.25">
      <c r="A74" s="60"/>
      <c r="B74" s="47"/>
      <c r="D74" s="47"/>
      <c r="E74" s="47"/>
      <c r="F74" s="47"/>
      <c r="G74" s="47"/>
    </row>
    <row r="75" spans="1:7" ht="14.25" customHeight="1" x14ac:dyDescent="0.25">
      <c r="A75" s="60"/>
      <c r="B75" s="47"/>
      <c r="D75" s="47"/>
      <c r="E75" s="47"/>
      <c r="F75" s="47"/>
      <c r="G75" s="47"/>
    </row>
    <row r="76" spans="1:7" ht="14.25" customHeight="1" x14ac:dyDescent="0.25">
      <c r="A76" s="60"/>
      <c r="B76" s="47"/>
      <c r="D76" s="93"/>
      <c r="E76" s="93"/>
      <c r="F76" s="93"/>
      <c r="G76" s="47"/>
    </row>
    <row r="77" spans="1:7" ht="13.5" customHeight="1" x14ac:dyDescent="0.25">
      <c r="A77" s="47"/>
      <c r="B77" s="47"/>
      <c r="D77" s="47"/>
      <c r="E77" s="47"/>
      <c r="F77" s="47"/>
      <c r="G77" s="47"/>
    </row>
    <row r="78" spans="1:7" ht="10.5" customHeight="1" x14ac:dyDescent="0.25">
      <c r="A78" s="47"/>
      <c r="B78" s="47"/>
      <c r="D78" s="47"/>
      <c r="E78" s="47"/>
      <c r="F78" s="47"/>
      <c r="G78" s="47"/>
    </row>
    <row r="79" spans="1:7" x14ac:dyDescent="0.25">
      <c r="A79" s="47"/>
      <c r="B79" s="47"/>
      <c r="D79" s="63"/>
      <c r="E79" s="63"/>
      <c r="F79" s="63"/>
      <c r="G79" s="63"/>
    </row>
    <row r="80" spans="1:7" ht="12.75" customHeight="1" x14ac:dyDescent="0.25">
      <c r="A80" s="47"/>
      <c r="B80" s="47"/>
      <c r="D80" s="47"/>
      <c r="E80" s="47"/>
      <c r="F80" s="47"/>
      <c r="G80" s="47"/>
    </row>
    <row r="81" spans="1:7" ht="12.75" customHeight="1" x14ac:dyDescent="0.25">
      <c r="A81" s="47"/>
      <c r="B81" s="47"/>
      <c r="D81" s="47"/>
      <c r="E81" s="47"/>
      <c r="F81" s="47"/>
      <c r="G81" s="47"/>
    </row>
    <row r="82" spans="1:7" x14ac:dyDescent="0.25">
      <c r="A82" s="47"/>
      <c r="B82" s="47"/>
      <c r="D82" s="64"/>
      <c r="E82" s="64"/>
      <c r="F82" s="65"/>
      <c r="G82" s="47"/>
    </row>
    <row r="83" spans="1:7" ht="9" customHeight="1" x14ac:dyDescent="0.25"/>
    <row r="84" spans="1:7" ht="33" customHeight="1" x14ac:dyDescent="0.25">
      <c r="B84" s="67"/>
    </row>
    <row r="85" spans="1:7" ht="11.25" customHeight="1" x14ac:dyDescent="0.25">
      <c r="B85" s="66"/>
    </row>
  </sheetData>
  <mergeCells count="55">
    <mergeCell ref="A7:F7"/>
    <mergeCell ref="A6:F6"/>
    <mergeCell ref="A3:F3"/>
    <mergeCell ref="A5:F5"/>
    <mergeCell ref="A1:D1"/>
    <mergeCell ref="A19:F19"/>
    <mergeCell ref="A21:F21"/>
    <mergeCell ref="A22:F22"/>
    <mergeCell ref="A24:F24"/>
    <mergeCell ref="A25:F25"/>
    <mergeCell ref="A20:F20"/>
    <mergeCell ref="A23:F23"/>
    <mergeCell ref="A26:F26"/>
    <mergeCell ref="A28:F28"/>
    <mergeCell ref="A29:F29"/>
    <mergeCell ref="A30:F30"/>
    <mergeCell ref="A31:F31"/>
    <mergeCell ref="A35:F35"/>
    <mergeCell ref="A36:F36"/>
    <mergeCell ref="A37:F37"/>
    <mergeCell ref="A38:F38"/>
    <mergeCell ref="A27:F27"/>
    <mergeCell ref="A32:F32"/>
    <mergeCell ref="A33:F33"/>
    <mergeCell ref="A34:F34"/>
    <mergeCell ref="A52:F52"/>
    <mergeCell ref="A40:F40"/>
    <mergeCell ref="A41:F41"/>
    <mergeCell ref="A42:F42"/>
    <mergeCell ref="A44:F44"/>
    <mergeCell ref="A45:F45"/>
    <mergeCell ref="A46:F46"/>
    <mergeCell ref="A47:F47"/>
    <mergeCell ref="A49:F49"/>
    <mergeCell ref="A50:F50"/>
    <mergeCell ref="A51:F51"/>
    <mergeCell ref="A48:F48"/>
    <mergeCell ref="A64:F64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D76:F76"/>
    <mergeCell ref="D69:F70"/>
    <mergeCell ref="D71:F72"/>
    <mergeCell ref="D73:F73"/>
    <mergeCell ref="A65:F65"/>
    <mergeCell ref="A66:F66"/>
  </mergeCells>
  <pageMargins left="0.23622047244094491" right="0.23622047244094491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'перечень услуг'!$F$3:$F$7</xm:f>
          </x14:formula1>
          <xm:sqref>B85</xm:sqref>
        </x14:dataValidation>
        <x14:dataValidation type="list" allowBlank="1" showInputMessage="1" showErrorMessage="1">
          <x14:formula1>
            <xm:f>'перечень услуг'!$A$3:$A$44</xm:f>
          </x14:formula1>
          <xm:sqref>B11:B17</xm:sqref>
        </x14:dataValidation>
        <x14:dataValidation type="list" allowBlank="1" showInputMessage="1" showErrorMessage="1">
          <x14:formula1>
            <xm:f>'реестр ОПМУ'!$A$2:$A$588</xm:f>
          </x14:formula1>
          <xm:sqref>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0" workbookViewId="0">
      <selection activeCell="J29" sqref="J29"/>
    </sheetView>
  </sheetViews>
  <sheetFormatPr defaultColWidth="8.85546875" defaultRowHeight="15" x14ac:dyDescent="0.25"/>
  <cols>
    <col min="1" max="1" width="0.5703125" style="1" customWidth="1"/>
    <col min="2" max="2" width="10.5703125" style="1" customWidth="1"/>
    <col min="3" max="3" width="44.85546875" style="1" customWidth="1"/>
    <col min="4" max="5" width="7" style="1" customWidth="1"/>
    <col min="6" max="6" width="10.140625" style="1" customWidth="1"/>
    <col min="7" max="7" width="9.7109375" style="1" customWidth="1"/>
    <col min="8" max="194" width="8.85546875" style="1"/>
    <col min="195" max="195" width="0.5703125" style="1" customWidth="1"/>
    <col min="196" max="196" width="8.7109375" style="1" customWidth="1"/>
    <col min="197" max="197" width="40.7109375" style="1" customWidth="1"/>
    <col min="198" max="199" width="7" style="1" customWidth="1"/>
    <col min="200" max="200" width="8.28515625" style="1" customWidth="1"/>
    <col min="201" max="201" width="8.42578125" style="1" customWidth="1"/>
    <col min="202" max="450" width="8.85546875" style="1"/>
    <col min="451" max="451" width="0.5703125" style="1" customWidth="1"/>
    <col min="452" max="452" width="8.7109375" style="1" customWidth="1"/>
    <col min="453" max="453" width="40.7109375" style="1" customWidth="1"/>
    <col min="454" max="455" width="7" style="1" customWidth="1"/>
    <col min="456" max="456" width="8.28515625" style="1" customWidth="1"/>
    <col min="457" max="457" width="8.42578125" style="1" customWidth="1"/>
    <col min="458" max="706" width="8.85546875" style="1"/>
    <col min="707" max="707" width="0.5703125" style="1" customWidth="1"/>
    <col min="708" max="708" width="8.7109375" style="1" customWidth="1"/>
    <col min="709" max="709" width="40.7109375" style="1" customWidth="1"/>
    <col min="710" max="711" width="7" style="1" customWidth="1"/>
    <col min="712" max="712" width="8.28515625" style="1" customWidth="1"/>
    <col min="713" max="713" width="8.42578125" style="1" customWidth="1"/>
    <col min="714" max="962" width="8.85546875" style="1"/>
    <col min="963" max="963" width="0.5703125" style="1" customWidth="1"/>
    <col min="964" max="964" width="8.7109375" style="1" customWidth="1"/>
    <col min="965" max="965" width="40.7109375" style="1" customWidth="1"/>
    <col min="966" max="967" width="7" style="1" customWidth="1"/>
    <col min="968" max="968" width="8.28515625" style="1" customWidth="1"/>
    <col min="969" max="969" width="8.42578125" style="1" customWidth="1"/>
    <col min="970" max="1218" width="8.85546875" style="1"/>
    <col min="1219" max="1219" width="0.5703125" style="1" customWidth="1"/>
    <col min="1220" max="1220" width="8.7109375" style="1" customWidth="1"/>
    <col min="1221" max="1221" width="40.7109375" style="1" customWidth="1"/>
    <col min="1222" max="1223" width="7" style="1" customWidth="1"/>
    <col min="1224" max="1224" width="8.28515625" style="1" customWidth="1"/>
    <col min="1225" max="1225" width="8.42578125" style="1" customWidth="1"/>
    <col min="1226" max="1474" width="8.85546875" style="1"/>
    <col min="1475" max="1475" width="0.5703125" style="1" customWidth="1"/>
    <col min="1476" max="1476" width="8.7109375" style="1" customWidth="1"/>
    <col min="1477" max="1477" width="40.7109375" style="1" customWidth="1"/>
    <col min="1478" max="1479" width="7" style="1" customWidth="1"/>
    <col min="1480" max="1480" width="8.28515625" style="1" customWidth="1"/>
    <col min="1481" max="1481" width="8.42578125" style="1" customWidth="1"/>
    <col min="1482" max="1730" width="8.85546875" style="1"/>
    <col min="1731" max="1731" width="0.5703125" style="1" customWidth="1"/>
    <col min="1732" max="1732" width="8.7109375" style="1" customWidth="1"/>
    <col min="1733" max="1733" width="40.7109375" style="1" customWidth="1"/>
    <col min="1734" max="1735" width="7" style="1" customWidth="1"/>
    <col min="1736" max="1736" width="8.28515625" style="1" customWidth="1"/>
    <col min="1737" max="1737" width="8.42578125" style="1" customWidth="1"/>
    <col min="1738" max="1986" width="8.85546875" style="1"/>
    <col min="1987" max="1987" width="0.5703125" style="1" customWidth="1"/>
    <col min="1988" max="1988" width="8.7109375" style="1" customWidth="1"/>
    <col min="1989" max="1989" width="40.7109375" style="1" customWidth="1"/>
    <col min="1990" max="1991" width="7" style="1" customWidth="1"/>
    <col min="1992" max="1992" width="8.28515625" style="1" customWidth="1"/>
    <col min="1993" max="1993" width="8.42578125" style="1" customWidth="1"/>
    <col min="1994" max="2242" width="8.85546875" style="1"/>
    <col min="2243" max="2243" width="0.5703125" style="1" customWidth="1"/>
    <col min="2244" max="2244" width="8.7109375" style="1" customWidth="1"/>
    <col min="2245" max="2245" width="40.7109375" style="1" customWidth="1"/>
    <col min="2246" max="2247" width="7" style="1" customWidth="1"/>
    <col min="2248" max="2248" width="8.28515625" style="1" customWidth="1"/>
    <col min="2249" max="2249" width="8.42578125" style="1" customWidth="1"/>
    <col min="2250" max="2498" width="8.85546875" style="1"/>
    <col min="2499" max="2499" width="0.5703125" style="1" customWidth="1"/>
    <col min="2500" max="2500" width="8.7109375" style="1" customWidth="1"/>
    <col min="2501" max="2501" width="40.7109375" style="1" customWidth="1"/>
    <col min="2502" max="2503" width="7" style="1" customWidth="1"/>
    <col min="2504" max="2504" width="8.28515625" style="1" customWidth="1"/>
    <col min="2505" max="2505" width="8.42578125" style="1" customWidth="1"/>
    <col min="2506" max="2754" width="8.85546875" style="1"/>
    <col min="2755" max="2755" width="0.5703125" style="1" customWidth="1"/>
    <col min="2756" max="2756" width="8.7109375" style="1" customWidth="1"/>
    <col min="2757" max="2757" width="40.7109375" style="1" customWidth="1"/>
    <col min="2758" max="2759" width="7" style="1" customWidth="1"/>
    <col min="2760" max="2760" width="8.28515625" style="1" customWidth="1"/>
    <col min="2761" max="2761" width="8.42578125" style="1" customWidth="1"/>
    <col min="2762" max="3010" width="8.85546875" style="1"/>
    <col min="3011" max="3011" width="0.5703125" style="1" customWidth="1"/>
    <col min="3012" max="3012" width="8.7109375" style="1" customWidth="1"/>
    <col min="3013" max="3013" width="40.7109375" style="1" customWidth="1"/>
    <col min="3014" max="3015" width="7" style="1" customWidth="1"/>
    <col min="3016" max="3016" width="8.28515625" style="1" customWidth="1"/>
    <col min="3017" max="3017" width="8.42578125" style="1" customWidth="1"/>
    <col min="3018" max="3266" width="8.85546875" style="1"/>
    <col min="3267" max="3267" width="0.5703125" style="1" customWidth="1"/>
    <col min="3268" max="3268" width="8.7109375" style="1" customWidth="1"/>
    <col min="3269" max="3269" width="40.7109375" style="1" customWidth="1"/>
    <col min="3270" max="3271" width="7" style="1" customWidth="1"/>
    <col min="3272" max="3272" width="8.28515625" style="1" customWidth="1"/>
    <col min="3273" max="3273" width="8.42578125" style="1" customWidth="1"/>
    <col min="3274" max="3522" width="8.85546875" style="1"/>
    <col min="3523" max="3523" width="0.5703125" style="1" customWidth="1"/>
    <col min="3524" max="3524" width="8.7109375" style="1" customWidth="1"/>
    <col min="3525" max="3525" width="40.7109375" style="1" customWidth="1"/>
    <col min="3526" max="3527" width="7" style="1" customWidth="1"/>
    <col min="3528" max="3528" width="8.28515625" style="1" customWidth="1"/>
    <col min="3529" max="3529" width="8.42578125" style="1" customWidth="1"/>
    <col min="3530" max="3778" width="8.85546875" style="1"/>
    <col min="3779" max="3779" width="0.5703125" style="1" customWidth="1"/>
    <col min="3780" max="3780" width="8.7109375" style="1" customWidth="1"/>
    <col min="3781" max="3781" width="40.7109375" style="1" customWidth="1"/>
    <col min="3782" max="3783" width="7" style="1" customWidth="1"/>
    <col min="3784" max="3784" width="8.28515625" style="1" customWidth="1"/>
    <col min="3785" max="3785" width="8.42578125" style="1" customWidth="1"/>
    <col min="3786" max="4034" width="8.85546875" style="1"/>
    <col min="4035" max="4035" width="0.5703125" style="1" customWidth="1"/>
    <col min="4036" max="4036" width="8.7109375" style="1" customWidth="1"/>
    <col min="4037" max="4037" width="40.7109375" style="1" customWidth="1"/>
    <col min="4038" max="4039" width="7" style="1" customWidth="1"/>
    <col min="4040" max="4040" width="8.28515625" style="1" customWidth="1"/>
    <col min="4041" max="4041" width="8.42578125" style="1" customWidth="1"/>
    <col min="4042" max="4290" width="8.85546875" style="1"/>
    <col min="4291" max="4291" width="0.5703125" style="1" customWidth="1"/>
    <col min="4292" max="4292" width="8.7109375" style="1" customWidth="1"/>
    <col min="4293" max="4293" width="40.7109375" style="1" customWidth="1"/>
    <col min="4294" max="4295" width="7" style="1" customWidth="1"/>
    <col min="4296" max="4296" width="8.28515625" style="1" customWidth="1"/>
    <col min="4297" max="4297" width="8.42578125" style="1" customWidth="1"/>
    <col min="4298" max="4546" width="8.85546875" style="1"/>
    <col min="4547" max="4547" width="0.5703125" style="1" customWidth="1"/>
    <col min="4548" max="4548" width="8.7109375" style="1" customWidth="1"/>
    <col min="4549" max="4549" width="40.7109375" style="1" customWidth="1"/>
    <col min="4550" max="4551" width="7" style="1" customWidth="1"/>
    <col min="4552" max="4552" width="8.28515625" style="1" customWidth="1"/>
    <col min="4553" max="4553" width="8.42578125" style="1" customWidth="1"/>
    <col min="4554" max="4802" width="8.85546875" style="1"/>
    <col min="4803" max="4803" width="0.5703125" style="1" customWidth="1"/>
    <col min="4804" max="4804" width="8.7109375" style="1" customWidth="1"/>
    <col min="4805" max="4805" width="40.7109375" style="1" customWidth="1"/>
    <col min="4806" max="4807" width="7" style="1" customWidth="1"/>
    <col min="4808" max="4808" width="8.28515625" style="1" customWidth="1"/>
    <col min="4809" max="4809" width="8.42578125" style="1" customWidth="1"/>
    <col min="4810" max="5058" width="8.85546875" style="1"/>
    <col min="5059" max="5059" width="0.5703125" style="1" customWidth="1"/>
    <col min="5060" max="5060" width="8.7109375" style="1" customWidth="1"/>
    <col min="5061" max="5061" width="40.7109375" style="1" customWidth="1"/>
    <col min="5062" max="5063" width="7" style="1" customWidth="1"/>
    <col min="5064" max="5064" width="8.28515625" style="1" customWidth="1"/>
    <col min="5065" max="5065" width="8.42578125" style="1" customWidth="1"/>
    <col min="5066" max="5314" width="8.85546875" style="1"/>
    <col min="5315" max="5315" width="0.5703125" style="1" customWidth="1"/>
    <col min="5316" max="5316" width="8.7109375" style="1" customWidth="1"/>
    <col min="5317" max="5317" width="40.7109375" style="1" customWidth="1"/>
    <col min="5318" max="5319" width="7" style="1" customWidth="1"/>
    <col min="5320" max="5320" width="8.28515625" style="1" customWidth="1"/>
    <col min="5321" max="5321" width="8.42578125" style="1" customWidth="1"/>
    <col min="5322" max="5570" width="8.85546875" style="1"/>
    <col min="5571" max="5571" width="0.5703125" style="1" customWidth="1"/>
    <col min="5572" max="5572" width="8.7109375" style="1" customWidth="1"/>
    <col min="5573" max="5573" width="40.7109375" style="1" customWidth="1"/>
    <col min="5574" max="5575" width="7" style="1" customWidth="1"/>
    <col min="5576" max="5576" width="8.28515625" style="1" customWidth="1"/>
    <col min="5577" max="5577" width="8.42578125" style="1" customWidth="1"/>
    <col min="5578" max="5826" width="8.85546875" style="1"/>
    <col min="5827" max="5827" width="0.5703125" style="1" customWidth="1"/>
    <col min="5828" max="5828" width="8.7109375" style="1" customWidth="1"/>
    <col min="5829" max="5829" width="40.7109375" style="1" customWidth="1"/>
    <col min="5830" max="5831" width="7" style="1" customWidth="1"/>
    <col min="5832" max="5832" width="8.28515625" style="1" customWidth="1"/>
    <col min="5833" max="5833" width="8.42578125" style="1" customWidth="1"/>
    <col min="5834" max="6082" width="8.85546875" style="1"/>
    <col min="6083" max="6083" width="0.5703125" style="1" customWidth="1"/>
    <col min="6084" max="6084" width="8.7109375" style="1" customWidth="1"/>
    <col min="6085" max="6085" width="40.7109375" style="1" customWidth="1"/>
    <col min="6086" max="6087" width="7" style="1" customWidth="1"/>
    <col min="6088" max="6088" width="8.28515625" style="1" customWidth="1"/>
    <col min="6089" max="6089" width="8.42578125" style="1" customWidth="1"/>
    <col min="6090" max="6338" width="8.85546875" style="1"/>
    <col min="6339" max="6339" width="0.5703125" style="1" customWidth="1"/>
    <col min="6340" max="6340" width="8.7109375" style="1" customWidth="1"/>
    <col min="6341" max="6341" width="40.7109375" style="1" customWidth="1"/>
    <col min="6342" max="6343" width="7" style="1" customWidth="1"/>
    <col min="6344" max="6344" width="8.28515625" style="1" customWidth="1"/>
    <col min="6345" max="6345" width="8.42578125" style="1" customWidth="1"/>
    <col min="6346" max="6594" width="8.85546875" style="1"/>
    <col min="6595" max="6595" width="0.5703125" style="1" customWidth="1"/>
    <col min="6596" max="6596" width="8.7109375" style="1" customWidth="1"/>
    <col min="6597" max="6597" width="40.7109375" style="1" customWidth="1"/>
    <col min="6598" max="6599" width="7" style="1" customWidth="1"/>
    <col min="6600" max="6600" width="8.28515625" style="1" customWidth="1"/>
    <col min="6601" max="6601" width="8.42578125" style="1" customWidth="1"/>
    <col min="6602" max="6850" width="8.85546875" style="1"/>
    <col min="6851" max="6851" width="0.5703125" style="1" customWidth="1"/>
    <col min="6852" max="6852" width="8.7109375" style="1" customWidth="1"/>
    <col min="6853" max="6853" width="40.7109375" style="1" customWidth="1"/>
    <col min="6854" max="6855" width="7" style="1" customWidth="1"/>
    <col min="6856" max="6856" width="8.28515625" style="1" customWidth="1"/>
    <col min="6857" max="6857" width="8.42578125" style="1" customWidth="1"/>
    <col min="6858" max="7106" width="8.85546875" style="1"/>
    <col min="7107" max="7107" width="0.5703125" style="1" customWidth="1"/>
    <col min="7108" max="7108" width="8.7109375" style="1" customWidth="1"/>
    <col min="7109" max="7109" width="40.7109375" style="1" customWidth="1"/>
    <col min="7110" max="7111" width="7" style="1" customWidth="1"/>
    <col min="7112" max="7112" width="8.28515625" style="1" customWidth="1"/>
    <col min="7113" max="7113" width="8.42578125" style="1" customWidth="1"/>
    <col min="7114" max="7362" width="8.85546875" style="1"/>
    <col min="7363" max="7363" width="0.5703125" style="1" customWidth="1"/>
    <col min="7364" max="7364" width="8.7109375" style="1" customWidth="1"/>
    <col min="7365" max="7365" width="40.7109375" style="1" customWidth="1"/>
    <col min="7366" max="7367" width="7" style="1" customWidth="1"/>
    <col min="7368" max="7368" width="8.28515625" style="1" customWidth="1"/>
    <col min="7369" max="7369" width="8.42578125" style="1" customWidth="1"/>
    <col min="7370" max="7618" width="8.85546875" style="1"/>
    <col min="7619" max="7619" width="0.5703125" style="1" customWidth="1"/>
    <col min="7620" max="7620" width="8.7109375" style="1" customWidth="1"/>
    <col min="7621" max="7621" width="40.7109375" style="1" customWidth="1"/>
    <col min="7622" max="7623" width="7" style="1" customWidth="1"/>
    <col min="7624" max="7624" width="8.28515625" style="1" customWidth="1"/>
    <col min="7625" max="7625" width="8.42578125" style="1" customWidth="1"/>
    <col min="7626" max="7874" width="8.85546875" style="1"/>
    <col min="7875" max="7875" width="0.5703125" style="1" customWidth="1"/>
    <col min="7876" max="7876" width="8.7109375" style="1" customWidth="1"/>
    <col min="7877" max="7877" width="40.7109375" style="1" customWidth="1"/>
    <col min="7878" max="7879" width="7" style="1" customWidth="1"/>
    <col min="7880" max="7880" width="8.28515625" style="1" customWidth="1"/>
    <col min="7881" max="7881" width="8.42578125" style="1" customWidth="1"/>
    <col min="7882" max="8130" width="8.85546875" style="1"/>
    <col min="8131" max="8131" width="0.5703125" style="1" customWidth="1"/>
    <col min="8132" max="8132" width="8.7109375" style="1" customWidth="1"/>
    <col min="8133" max="8133" width="40.7109375" style="1" customWidth="1"/>
    <col min="8134" max="8135" width="7" style="1" customWidth="1"/>
    <col min="8136" max="8136" width="8.28515625" style="1" customWidth="1"/>
    <col min="8137" max="8137" width="8.42578125" style="1" customWidth="1"/>
    <col min="8138" max="8386" width="8.85546875" style="1"/>
    <col min="8387" max="8387" width="0.5703125" style="1" customWidth="1"/>
    <col min="8388" max="8388" width="8.7109375" style="1" customWidth="1"/>
    <col min="8389" max="8389" width="40.7109375" style="1" customWidth="1"/>
    <col min="8390" max="8391" width="7" style="1" customWidth="1"/>
    <col min="8392" max="8392" width="8.28515625" style="1" customWidth="1"/>
    <col min="8393" max="8393" width="8.42578125" style="1" customWidth="1"/>
    <col min="8394" max="8642" width="8.85546875" style="1"/>
    <col min="8643" max="8643" width="0.5703125" style="1" customWidth="1"/>
    <col min="8644" max="8644" width="8.7109375" style="1" customWidth="1"/>
    <col min="8645" max="8645" width="40.7109375" style="1" customWidth="1"/>
    <col min="8646" max="8647" width="7" style="1" customWidth="1"/>
    <col min="8648" max="8648" width="8.28515625" style="1" customWidth="1"/>
    <col min="8649" max="8649" width="8.42578125" style="1" customWidth="1"/>
    <col min="8650" max="8898" width="8.85546875" style="1"/>
    <col min="8899" max="8899" width="0.5703125" style="1" customWidth="1"/>
    <col min="8900" max="8900" width="8.7109375" style="1" customWidth="1"/>
    <col min="8901" max="8901" width="40.7109375" style="1" customWidth="1"/>
    <col min="8902" max="8903" width="7" style="1" customWidth="1"/>
    <col min="8904" max="8904" width="8.28515625" style="1" customWidth="1"/>
    <col min="8905" max="8905" width="8.42578125" style="1" customWidth="1"/>
    <col min="8906" max="9154" width="8.85546875" style="1"/>
    <col min="9155" max="9155" width="0.5703125" style="1" customWidth="1"/>
    <col min="9156" max="9156" width="8.7109375" style="1" customWidth="1"/>
    <col min="9157" max="9157" width="40.7109375" style="1" customWidth="1"/>
    <col min="9158" max="9159" width="7" style="1" customWidth="1"/>
    <col min="9160" max="9160" width="8.28515625" style="1" customWidth="1"/>
    <col min="9161" max="9161" width="8.42578125" style="1" customWidth="1"/>
    <col min="9162" max="9410" width="8.85546875" style="1"/>
    <col min="9411" max="9411" width="0.5703125" style="1" customWidth="1"/>
    <col min="9412" max="9412" width="8.7109375" style="1" customWidth="1"/>
    <col min="9413" max="9413" width="40.7109375" style="1" customWidth="1"/>
    <col min="9414" max="9415" width="7" style="1" customWidth="1"/>
    <col min="9416" max="9416" width="8.28515625" style="1" customWidth="1"/>
    <col min="9417" max="9417" width="8.42578125" style="1" customWidth="1"/>
    <col min="9418" max="9666" width="8.85546875" style="1"/>
    <col min="9667" max="9667" width="0.5703125" style="1" customWidth="1"/>
    <col min="9668" max="9668" width="8.7109375" style="1" customWidth="1"/>
    <col min="9669" max="9669" width="40.7109375" style="1" customWidth="1"/>
    <col min="9670" max="9671" width="7" style="1" customWidth="1"/>
    <col min="9672" max="9672" width="8.28515625" style="1" customWidth="1"/>
    <col min="9673" max="9673" width="8.42578125" style="1" customWidth="1"/>
    <col min="9674" max="9922" width="8.85546875" style="1"/>
    <col min="9923" max="9923" width="0.5703125" style="1" customWidth="1"/>
    <col min="9924" max="9924" width="8.7109375" style="1" customWidth="1"/>
    <col min="9925" max="9925" width="40.7109375" style="1" customWidth="1"/>
    <col min="9926" max="9927" width="7" style="1" customWidth="1"/>
    <col min="9928" max="9928" width="8.28515625" style="1" customWidth="1"/>
    <col min="9929" max="9929" width="8.42578125" style="1" customWidth="1"/>
    <col min="9930" max="10178" width="8.85546875" style="1"/>
    <col min="10179" max="10179" width="0.5703125" style="1" customWidth="1"/>
    <col min="10180" max="10180" width="8.7109375" style="1" customWidth="1"/>
    <col min="10181" max="10181" width="40.7109375" style="1" customWidth="1"/>
    <col min="10182" max="10183" width="7" style="1" customWidth="1"/>
    <col min="10184" max="10184" width="8.28515625" style="1" customWidth="1"/>
    <col min="10185" max="10185" width="8.42578125" style="1" customWidth="1"/>
    <col min="10186" max="10434" width="8.85546875" style="1"/>
    <col min="10435" max="10435" width="0.5703125" style="1" customWidth="1"/>
    <col min="10436" max="10436" width="8.7109375" style="1" customWidth="1"/>
    <col min="10437" max="10437" width="40.7109375" style="1" customWidth="1"/>
    <col min="10438" max="10439" width="7" style="1" customWidth="1"/>
    <col min="10440" max="10440" width="8.28515625" style="1" customWidth="1"/>
    <col min="10441" max="10441" width="8.42578125" style="1" customWidth="1"/>
    <col min="10442" max="10690" width="8.85546875" style="1"/>
    <col min="10691" max="10691" width="0.5703125" style="1" customWidth="1"/>
    <col min="10692" max="10692" width="8.7109375" style="1" customWidth="1"/>
    <col min="10693" max="10693" width="40.7109375" style="1" customWidth="1"/>
    <col min="10694" max="10695" width="7" style="1" customWidth="1"/>
    <col min="10696" max="10696" width="8.28515625" style="1" customWidth="1"/>
    <col min="10697" max="10697" width="8.42578125" style="1" customWidth="1"/>
    <col min="10698" max="10946" width="8.85546875" style="1"/>
    <col min="10947" max="10947" width="0.5703125" style="1" customWidth="1"/>
    <col min="10948" max="10948" width="8.7109375" style="1" customWidth="1"/>
    <col min="10949" max="10949" width="40.7109375" style="1" customWidth="1"/>
    <col min="10950" max="10951" width="7" style="1" customWidth="1"/>
    <col min="10952" max="10952" width="8.28515625" style="1" customWidth="1"/>
    <col min="10953" max="10953" width="8.42578125" style="1" customWidth="1"/>
    <col min="10954" max="11202" width="8.85546875" style="1"/>
    <col min="11203" max="11203" width="0.5703125" style="1" customWidth="1"/>
    <col min="11204" max="11204" width="8.7109375" style="1" customWidth="1"/>
    <col min="11205" max="11205" width="40.7109375" style="1" customWidth="1"/>
    <col min="11206" max="11207" width="7" style="1" customWidth="1"/>
    <col min="11208" max="11208" width="8.28515625" style="1" customWidth="1"/>
    <col min="11209" max="11209" width="8.42578125" style="1" customWidth="1"/>
    <col min="11210" max="11458" width="8.85546875" style="1"/>
    <col min="11459" max="11459" width="0.5703125" style="1" customWidth="1"/>
    <col min="11460" max="11460" width="8.7109375" style="1" customWidth="1"/>
    <col min="11461" max="11461" width="40.7109375" style="1" customWidth="1"/>
    <col min="11462" max="11463" width="7" style="1" customWidth="1"/>
    <col min="11464" max="11464" width="8.28515625" style="1" customWidth="1"/>
    <col min="11465" max="11465" width="8.42578125" style="1" customWidth="1"/>
    <col min="11466" max="11714" width="8.85546875" style="1"/>
    <col min="11715" max="11715" width="0.5703125" style="1" customWidth="1"/>
    <col min="11716" max="11716" width="8.7109375" style="1" customWidth="1"/>
    <col min="11717" max="11717" width="40.7109375" style="1" customWidth="1"/>
    <col min="11718" max="11719" width="7" style="1" customWidth="1"/>
    <col min="11720" max="11720" width="8.28515625" style="1" customWidth="1"/>
    <col min="11721" max="11721" width="8.42578125" style="1" customWidth="1"/>
    <col min="11722" max="11970" width="8.85546875" style="1"/>
    <col min="11971" max="11971" width="0.5703125" style="1" customWidth="1"/>
    <col min="11972" max="11972" width="8.7109375" style="1" customWidth="1"/>
    <col min="11973" max="11973" width="40.7109375" style="1" customWidth="1"/>
    <col min="11974" max="11975" width="7" style="1" customWidth="1"/>
    <col min="11976" max="11976" width="8.28515625" style="1" customWidth="1"/>
    <col min="11977" max="11977" width="8.42578125" style="1" customWidth="1"/>
    <col min="11978" max="12226" width="8.85546875" style="1"/>
    <col min="12227" max="12227" width="0.5703125" style="1" customWidth="1"/>
    <col min="12228" max="12228" width="8.7109375" style="1" customWidth="1"/>
    <col min="12229" max="12229" width="40.7109375" style="1" customWidth="1"/>
    <col min="12230" max="12231" width="7" style="1" customWidth="1"/>
    <col min="12232" max="12232" width="8.28515625" style="1" customWidth="1"/>
    <col min="12233" max="12233" width="8.42578125" style="1" customWidth="1"/>
    <col min="12234" max="12482" width="8.85546875" style="1"/>
    <col min="12483" max="12483" width="0.5703125" style="1" customWidth="1"/>
    <col min="12484" max="12484" width="8.7109375" style="1" customWidth="1"/>
    <col min="12485" max="12485" width="40.7109375" style="1" customWidth="1"/>
    <col min="12486" max="12487" width="7" style="1" customWidth="1"/>
    <col min="12488" max="12488" width="8.28515625" style="1" customWidth="1"/>
    <col min="12489" max="12489" width="8.42578125" style="1" customWidth="1"/>
    <col min="12490" max="12738" width="8.85546875" style="1"/>
    <col min="12739" max="12739" width="0.5703125" style="1" customWidth="1"/>
    <col min="12740" max="12740" width="8.7109375" style="1" customWidth="1"/>
    <col min="12741" max="12741" width="40.7109375" style="1" customWidth="1"/>
    <col min="12742" max="12743" width="7" style="1" customWidth="1"/>
    <col min="12744" max="12744" width="8.28515625" style="1" customWidth="1"/>
    <col min="12745" max="12745" width="8.42578125" style="1" customWidth="1"/>
    <col min="12746" max="12994" width="8.85546875" style="1"/>
    <col min="12995" max="12995" width="0.5703125" style="1" customWidth="1"/>
    <col min="12996" max="12996" width="8.7109375" style="1" customWidth="1"/>
    <col min="12997" max="12997" width="40.7109375" style="1" customWidth="1"/>
    <col min="12998" max="12999" width="7" style="1" customWidth="1"/>
    <col min="13000" max="13000" width="8.28515625" style="1" customWidth="1"/>
    <col min="13001" max="13001" width="8.42578125" style="1" customWidth="1"/>
    <col min="13002" max="13250" width="8.85546875" style="1"/>
    <col min="13251" max="13251" width="0.5703125" style="1" customWidth="1"/>
    <col min="13252" max="13252" width="8.7109375" style="1" customWidth="1"/>
    <col min="13253" max="13253" width="40.7109375" style="1" customWidth="1"/>
    <col min="13254" max="13255" width="7" style="1" customWidth="1"/>
    <col min="13256" max="13256" width="8.28515625" style="1" customWidth="1"/>
    <col min="13257" max="13257" width="8.42578125" style="1" customWidth="1"/>
    <col min="13258" max="13506" width="8.85546875" style="1"/>
    <col min="13507" max="13507" width="0.5703125" style="1" customWidth="1"/>
    <col min="13508" max="13508" width="8.7109375" style="1" customWidth="1"/>
    <col min="13509" max="13509" width="40.7109375" style="1" customWidth="1"/>
    <col min="13510" max="13511" width="7" style="1" customWidth="1"/>
    <col min="13512" max="13512" width="8.28515625" style="1" customWidth="1"/>
    <col min="13513" max="13513" width="8.42578125" style="1" customWidth="1"/>
    <col min="13514" max="13762" width="8.85546875" style="1"/>
    <col min="13763" max="13763" width="0.5703125" style="1" customWidth="1"/>
    <col min="13764" max="13764" width="8.7109375" style="1" customWidth="1"/>
    <col min="13765" max="13765" width="40.7109375" style="1" customWidth="1"/>
    <col min="13766" max="13767" width="7" style="1" customWidth="1"/>
    <col min="13768" max="13768" width="8.28515625" style="1" customWidth="1"/>
    <col min="13769" max="13769" width="8.42578125" style="1" customWidth="1"/>
    <col min="13770" max="14018" width="8.85546875" style="1"/>
    <col min="14019" max="14019" width="0.5703125" style="1" customWidth="1"/>
    <col min="14020" max="14020" width="8.7109375" style="1" customWidth="1"/>
    <col min="14021" max="14021" width="40.7109375" style="1" customWidth="1"/>
    <col min="14022" max="14023" width="7" style="1" customWidth="1"/>
    <col min="14024" max="14024" width="8.28515625" style="1" customWidth="1"/>
    <col min="14025" max="14025" width="8.42578125" style="1" customWidth="1"/>
    <col min="14026" max="14274" width="8.85546875" style="1"/>
    <col min="14275" max="14275" width="0.5703125" style="1" customWidth="1"/>
    <col min="14276" max="14276" width="8.7109375" style="1" customWidth="1"/>
    <col min="14277" max="14277" width="40.7109375" style="1" customWidth="1"/>
    <col min="14278" max="14279" width="7" style="1" customWidth="1"/>
    <col min="14280" max="14280" width="8.28515625" style="1" customWidth="1"/>
    <col min="14281" max="14281" width="8.42578125" style="1" customWidth="1"/>
    <col min="14282" max="14530" width="8.85546875" style="1"/>
    <col min="14531" max="14531" width="0.5703125" style="1" customWidth="1"/>
    <col min="14532" max="14532" width="8.7109375" style="1" customWidth="1"/>
    <col min="14533" max="14533" width="40.7109375" style="1" customWidth="1"/>
    <col min="14534" max="14535" width="7" style="1" customWidth="1"/>
    <col min="14536" max="14536" width="8.28515625" style="1" customWidth="1"/>
    <col min="14537" max="14537" width="8.42578125" style="1" customWidth="1"/>
    <col min="14538" max="14786" width="8.85546875" style="1"/>
    <col min="14787" max="14787" width="0.5703125" style="1" customWidth="1"/>
    <col min="14788" max="14788" width="8.7109375" style="1" customWidth="1"/>
    <col min="14789" max="14789" width="40.7109375" style="1" customWidth="1"/>
    <col min="14790" max="14791" width="7" style="1" customWidth="1"/>
    <col min="14792" max="14792" width="8.28515625" style="1" customWidth="1"/>
    <col min="14793" max="14793" width="8.42578125" style="1" customWidth="1"/>
    <col min="14794" max="15042" width="8.85546875" style="1"/>
    <col min="15043" max="15043" width="0.5703125" style="1" customWidth="1"/>
    <col min="15044" max="15044" width="8.7109375" style="1" customWidth="1"/>
    <col min="15045" max="15045" width="40.7109375" style="1" customWidth="1"/>
    <col min="15046" max="15047" width="7" style="1" customWidth="1"/>
    <col min="15048" max="15048" width="8.28515625" style="1" customWidth="1"/>
    <col min="15049" max="15049" width="8.42578125" style="1" customWidth="1"/>
    <col min="15050" max="15298" width="8.85546875" style="1"/>
    <col min="15299" max="15299" width="0.5703125" style="1" customWidth="1"/>
    <col min="15300" max="15300" width="8.7109375" style="1" customWidth="1"/>
    <col min="15301" max="15301" width="40.7109375" style="1" customWidth="1"/>
    <col min="15302" max="15303" width="7" style="1" customWidth="1"/>
    <col min="15304" max="15304" width="8.28515625" style="1" customWidth="1"/>
    <col min="15305" max="15305" width="8.42578125" style="1" customWidth="1"/>
    <col min="15306" max="15554" width="8.85546875" style="1"/>
    <col min="15555" max="15555" width="0.5703125" style="1" customWidth="1"/>
    <col min="15556" max="15556" width="8.7109375" style="1" customWidth="1"/>
    <col min="15557" max="15557" width="40.7109375" style="1" customWidth="1"/>
    <col min="15558" max="15559" width="7" style="1" customWidth="1"/>
    <col min="15560" max="15560" width="8.28515625" style="1" customWidth="1"/>
    <col min="15561" max="15561" width="8.42578125" style="1" customWidth="1"/>
    <col min="15562" max="15810" width="8.85546875" style="1"/>
    <col min="15811" max="15811" width="0.5703125" style="1" customWidth="1"/>
    <col min="15812" max="15812" width="8.7109375" style="1" customWidth="1"/>
    <col min="15813" max="15813" width="40.7109375" style="1" customWidth="1"/>
    <col min="15814" max="15815" width="7" style="1" customWidth="1"/>
    <col min="15816" max="15816" width="8.28515625" style="1" customWidth="1"/>
    <col min="15817" max="15817" width="8.42578125" style="1" customWidth="1"/>
    <col min="15818" max="16066" width="8.85546875" style="1"/>
    <col min="16067" max="16067" width="0.5703125" style="1" customWidth="1"/>
    <col min="16068" max="16068" width="8.7109375" style="1" customWidth="1"/>
    <col min="16069" max="16069" width="40.7109375" style="1" customWidth="1"/>
    <col min="16070" max="16071" width="7" style="1" customWidth="1"/>
    <col min="16072" max="16072" width="8.28515625" style="1" customWidth="1"/>
    <col min="16073" max="16073" width="8.42578125" style="1" customWidth="1"/>
    <col min="16074" max="16384" width="8.85546875" style="1"/>
  </cols>
  <sheetData>
    <row r="1" spans="1:7" customFormat="1" ht="18.75" thickBot="1" x14ac:dyDescent="0.3">
      <c r="A1" s="22"/>
      <c r="B1" s="25" t="s">
        <v>57</v>
      </c>
      <c r="C1" s="25"/>
      <c r="D1" s="25"/>
      <c r="E1" s="25"/>
      <c r="F1" s="25"/>
      <c r="G1" s="25"/>
    </row>
    <row r="3" spans="1:7" ht="54" customHeight="1" x14ac:dyDescent="0.25">
      <c r="B3" s="19" t="s">
        <v>43</v>
      </c>
      <c r="C3" s="106"/>
      <c r="D3" s="106"/>
      <c r="E3" s="106"/>
      <c r="F3" s="106"/>
      <c r="G3" s="106"/>
    </row>
    <row r="5" spans="1:7" ht="19.5" customHeight="1" x14ac:dyDescent="0.25">
      <c r="B5" s="19" t="s">
        <v>6</v>
      </c>
      <c r="C5" s="113"/>
      <c r="D5" s="113"/>
      <c r="E5" s="113"/>
      <c r="F5" s="113"/>
      <c r="G5" s="113"/>
    </row>
    <row r="6" spans="1:7" x14ac:dyDescent="0.25">
      <c r="B6" s="19"/>
      <c r="C6" s="20"/>
      <c r="D6" s="2"/>
      <c r="E6" s="2"/>
      <c r="F6" s="2"/>
      <c r="G6" s="2"/>
    </row>
    <row r="7" spans="1:7" x14ac:dyDescent="0.25">
      <c r="B7" s="19" t="s">
        <v>45</v>
      </c>
      <c r="C7" s="106" t="str">
        <f>IF(COUNTBLANK(договор!E2)=1,("Договор № ________ от ______________2020г."),("Договор № "&amp;договор!E1&amp;" от "&amp;TEXT(договор!E2,"ММ")&amp;" "&amp;договор!F2))</f>
        <v>Договор № 55 от 10 февраля 2020</v>
      </c>
      <c r="D7" s="106"/>
      <c r="E7" s="106"/>
      <c r="F7" s="106"/>
      <c r="G7" s="106"/>
    </row>
    <row r="8" spans="1:7" x14ac:dyDescent="0.25">
      <c r="B8" s="2"/>
      <c r="C8" s="2"/>
      <c r="D8" s="2"/>
      <c r="E8" s="2"/>
      <c r="F8" s="2"/>
      <c r="G8" s="2"/>
    </row>
    <row r="9" spans="1:7" s="3" customFormat="1" x14ac:dyDescent="0.25">
      <c r="B9" s="36" t="s">
        <v>0</v>
      </c>
      <c r="C9" s="37" t="s">
        <v>44</v>
      </c>
      <c r="D9" s="38" t="s">
        <v>46</v>
      </c>
      <c r="E9" s="37" t="s">
        <v>1</v>
      </c>
      <c r="F9" s="37" t="s">
        <v>2</v>
      </c>
      <c r="G9" s="36" t="s">
        <v>3</v>
      </c>
    </row>
    <row r="10" spans="1:7" ht="25.5" x14ac:dyDescent="0.25">
      <c r="B10" s="4">
        <v>1</v>
      </c>
      <c r="C10" s="5" t="str">
        <f>договор!B10</f>
        <v>Заключение ВЛЭК</v>
      </c>
      <c r="D10" s="6"/>
      <c r="E10" s="7">
        <f>договор!D10</f>
        <v>1</v>
      </c>
      <c r="F10" s="8">
        <f ca="1">договор!F10</f>
        <v>4740</v>
      </c>
      <c r="G10" s="9">
        <f ca="1">договор!F10</f>
        <v>4740</v>
      </c>
    </row>
    <row r="11" spans="1:7" x14ac:dyDescent="0.25">
      <c r="B11" s="4">
        <v>2</v>
      </c>
      <c r="C11" s="5">
        <f>договор!B11</f>
        <v>0</v>
      </c>
      <c r="D11" s="10"/>
      <c r="E11" s="7">
        <f>договор!D11</f>
        <v>0</v>
      </c>
      <c r="F11" s="8" t="str">
        <f ca="1">договор!E11</f>
        <v/>
      </c>
      <c r="G11" s="9" t="e">
        <f ca="1">договор!F11</f>
        <v>#VALUE!</v>
      </c>
    </row>
    <row r="12" spans="1:7" x14ac:dyDescent="0.25">
      <c r="B12" s="4">
        <v>3</v>
      </c>
      <c r="C12" s="5">
        <f>договор!B12</f>
        <v>0</v>
      </c>
      <c r="D12" s="10"/>
      <c r="E12" s="7">
        <f>договор!D12</f>
        <v>0</v>
      </c>
      <c r="F12" s="8" t="str">
        <f ca="1">договор!E12</f>
        <v/>
      </c>
      <c r="G12" s="9" t="e">
        <f ca="1">договор!F12</f>
        <v>#VALUE!</v>
      </c>
    </row>
    <row r="13" spans="1:7" ht="25.5" x14ac:dyDescent="0.25">
      <c r="B13" s="4">
        <v>4</v>
      </c>
      <c r="C13" s="5">
        <f>договор!B13</f>
        <v>0</v>
      </c>
      <c r="D13" s="10"/>
      <c r="E13" s="7">
        <f>договор!D13</f>
        <v>0</v>
      </c>
      <c r="F13" s="8" t="str">
        <f ca="1">договор!E13</f>
        <v/>
      </c>
      <c r="G13" s="9" t="e">
        <f ca="1">договор!F13</f>
        <v>#VALUE!</v>
      </c>
    </row>
    <row r="14" spans="1:7" x14ac:dyDescent="0.25">
      <c r="B14" s="4">
        <v>5</v>
      </c>
      <c r="C14" s="5">
        <f>договор!B14</f>
        <v>0</v>
      </c>
      <c r="D14" s="10"/>
      <c r="E14" s="7">
        <f>договор!D14</f>
        <v>0</v>
      </c>
      <c r="F14" s="8" t="str">
        <f ca="1">договор!E14</f>
        <v/>
      </c>
      <c r="G14" s="9" t="e">
        <f ca="1">договор!F14</f>
        <v>#VALUE!</v>
      </c>
    </row>
    <row r="15" spans="1:7" ht="25.5" x14ac:dyDescent="0.25">
      <c r="B15" s="4">
        <v>6</v>
      </c>
      <c r="C15" s="5">
        <f>договор!B15</f>
        <v>0</v>
      </c>
      <c r="D15" s="10"/>
      <c r="E15" s="7">
        <f>договор!D15</f>
        <v>0</v>
      </c>
      <c r="F15" s="8" t="str">
        <f ca="1">договор!E15</f>
        <v/>
      </c>
      <c r="G15" s="9" t="e">
        <f ca="1">договор!F15</f>
        <v>#VALUE!</v>
      </c>
    </row>
    <row r="16" spans="1:7" ht="25.5" x14ac:dyDescent="0.25">
      <c r="B16" s="4">
        <v>7</v>
      </c>
      <c r="C16" s="5">
        <f>договор!B16</f>
        <v>0</v>
      </c>
      <c r="D16" s="10"/>
      <c r="E16" s="7">
        <f>договор!D16</f>
        <v>0</v>
      </c>
      <c r="F16" s="8" t="str">
        <f ca="1">договор!E16</f>
        <v/>
      </c>
      <c r="G16" s="9" t="e">
        <f ca="1">договор!F16</f>
        <v>#VALUE!</v>
      </c>
    </row>
    <row r="17" spans="1:8" x14ac:dyDescent="0.25">
      <c r="B17" s="4">
        <v>8</v>
      </c>
      <c r="C17" s="5">
        <f>договор!B17</f>
        <v>0</v>
      </c>
      <c r="D17" s="10"/>
      <c r="E17" s="7">
        <f>договор!D17</f>
        <v>0</v>
      </c>
      <c r="F17" s="8" t="str">
        <f ca="1">договор!E17</f>
        <v/>
      </c>
      <c r="G17" s="9" t="e">
        <f ca="1">договор!F17</f>
        <v>#VALUE!</v>
      </c>
    </row>
    <row r="18" spans="1:8" ht="6.75" customHeight="1" x14ac:dyDescent="0.25">
      <c r="B18" s="26"/>
      <c r="C18" s="27"/>
      <c r="D18" s="28"/>
      <c r="E18" s="29"/>
      <c r="F18" s="16"/>
      <c r="G18" s="16"/>
      <c r="H18" s="3"/>
    </row>
    <row r="19" spans="1:8" x14ac:dyDescent="0.25">
      <c r="B19" s="11"/>
      <c r="C19" s="12"/>
      <c r="D19" s="12"/>
      <c r="E19" s="13"/>
      <c r="F19" s="14" t="s">
        <v>4</v>
      </c>
      <c r="G19" s="30" t="e">
        <f ca="1">SUM(G10:G17)</f>
        <v>#VALUE!</v>
      </c>
    </row>
    <row r="20" spans="1:8" x14ac:dyDescent="0.25">
      <c r="B20" s="15"/>
      <c r="C20" s="15"/>
      <c r="D20" s="15"/>
      <c r="E20" s="15"/>
      <c r="F20" s="14" t="s">
        <v>47</v>
      </c>
      <c r="G20" s="31" t="s">
        <v>5</v>
      </c>
    </row>
    <row r="21" spans="1:8" ht="10.5" customHeight="1" x14ac:dyDescent="0.25"/>
    <row r="22" spans="1:8" ht="14.25" customHeight="1" x14ac:dyDescent="0.25">
      <c r="B22" s="114"/>
      <c r="C22" s="114"/>
      <c r="D22" s="77"/>
      <c r="E22" s="77"/>
      <c r="F22" s="77"/>
      <c r="G22" s="77"/>
    </row>
    <row r="23" spans="1:8" ht="15" customHeight="1" x14ac:dyDescent="0.25">
      <c r="B23" s="111"/>
      <c r="C23" s="112"/>
      <c r="D23" s="112"/>
      <c r="E23" s="112"/>
      <c r="F23" s="112"/>
      <c r="G23" s="112"/>
    </row>
    <row r="24" spans="1:8" ht="6" customHeight="1" x14ac:dyDescent="0.25">
      <c r="B24" s="21"/>
      <c r="C24" s="21"/>
      <c r="D24" s="21"/>
      <c r="E24" s="21"/>
      <c r="F24" s="21"/>
      <c r="G24" s="21"/>
    </row>
    <row r="25" spans="1:8" customFormat="1" ht="30.75" customHeight="1" x14ac:dyDescent="0.25">
      <c r="A25" s="22"/>
      <c r="B25" s="112"/>
      <c r="C25" s="112"/>
      <c r="D25" s="112"/>
      <c r="E25" s="112"/>
      <c r="F25" s="112"/>
      <c r="G25" s="112"/>
    </row>
    <row r="26" spans="1:8" customFormat="1" ht="8.25" customHeight="1" thickBot="1" x14ac:dyDescent="0.3">
      <c r="A26" s="22"/>
      <c r="B26" s="23"/>
      <c r="C26" s="23"/>
      <c r="D26" s="23"/>
      <c r="E26" s="23"/>
      <c r="F26" s="23"/>
      <c r="G26" s="23"/>
    </row>
    <row r="27" spans="1:8" ht="9" customHeight="1" x14ac:dyDescent="0.25">
      <c r="B27" s="17"/>
      <c r="C27" s="17"/>
      <c r="D27" s="17"/>
      <c r="E27" s="17"/>
      <c r="F27" s="17"/>
      <c r="G27" s="17"/>
    </row>
    <row r="28" spans="1:8" x14ac:dyDescent="0.25">
      <c r="B28" s="33"/>
      <c r="C28" s="33"/>
      <c r="D28" s="33"/>
      <c r="E28" s="109"/>
      <c r="F28" s="109"/>
      <c r="G28" s="109"/>
    </row>
    <row r="29" spans="1:8" ht="22.5" customHeight="1" x14ac:dyDescent="0.25">
      <c r="B29" s="107"/>
      <c r="C29" s="107"/>
      <c r="D29" s="32"/>
      <c r="E29" s="110"/>
      <c r="F29" s="110"/>
      <c r="G29" s="110"/>
    </row>
    <row r="30" spans="1:8" ht="22.5" customHeight="1" x14ac:dyDescent="0.25">
      <c r="B30" s="34"/>
      <c r="C30" s="34"/>
      <c r="D30" s="32"/>
    </row>
    <row r="31" spans="1:8" ht="15" customHeight="1" x14ac:dyDescent="0.25">
      <c r="B31" s="18"/>
      <c r="C31" s="35"/>
      <c r="D31" s="32"/>
      <c r="E31" s="24"/>
      <c r="F31" s="24"/>
      <c r="G31" s="24"/>
    </row>
    <row r="32" spans="1:8" ht="13.5" customHeight="1" x14ac:dyDescent="0.25">
      <c r="B32" s="108"/>
      <c r="C32" s="108"/>
    </row>
    <row r="36" spans="2:2" hidden="1" x14ac:dyDescent="0.25">
      <c r="B36" s="1" t="e">
        <f>LEFT(договор!B43,SEARCH(")",договор!B43)-1)</f>
        <v>#VALUE!</v>
      </c>
    </row>
  </sheetData>
  <sheetProtection selectLockedCells="1" selectUnlockedCells="1"/>
  <mergeCells count="10">
    <mergeCell ref="C3:G3"/>
    <mergeCell ref="C7:G7"/>
    <mergeCell ref="B29:C29"/>
    <mergeCell ref="B32:C32"/>
    <mergeCell ref="E28:G28"/>
    <mergeCell ref="E29:G29"/>
    <mergeCell ref="B23:G23"/>
    <mergeCell ref="B25:G25"/>
    <mergeCell ref="C5:G5"/>
    <mergeCell ref="B22:C22"/>
  </mergeCells>
  <pageMargins left="0.59055118110236227" right="0.59055118110236227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'перечень услуг'!$F$20:$F$25</xm:f>
          </x14:formula1>
          <xm:sqref>B32:C32</xm:sqref>
        </x14:dataValidation>
        <x14:dataValidation type="list" allowBlank="1" showInputMessage="1" showErrorMessage="1">
          <x14:formula1>
            <xm:f>'перечень услуг'!$A$3:$A$44</xm:f>
          </x14:formula1>
          <xm:sqref>C10:C18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5"/>
  <sheetViews>
    <sheetView tabSelected="1" workbookViewId="0">
      <selection activeCell="F25" sqref="F25"/>
    </sheetView>
  </sheetViews>
  <sheetFormatPr defaultRowHeight="15" x14ac:dyDescent="0.25"/>
  <cols>
    <col min="1" max="1" width="50.42578125" customWidth="1"/>
    <col min="6" max="6" width="28.42578125" customWidth="1"/>
    <col min="7" max="7" width="72.42578125" customWidth="1"/>
  </cols>
  <sheetData>
    <row r="3" spans="1:7" ht="36.75" customHeight="1" x14ac:dyDescent="0.25">
      <c r="A3" s="39" t="s">
        <v>42</v>
      </c>
      <c r="B3" s="72">
        <v>565</v>
      </c>
      <c r="C3" s="39"/>
      <c r="D3" s="39"/>
      <c r="E3" s="39"/>
      <c r="F3" s="39"/>
      <c r="G3" s="73"/>
    </row>
    <row r="4" spans="1:7" x14ac:dyDescent="0.25">
      <c r="A4" s="39" t="s">
        <v>20</v>
      </c>
      <c r="B4" s="72">
        <v>175</v>
      </c>
      <c r="C4" s="39"/>
      <c r="D4" s="39"/>
      <c r="E4" s="39"/>
      <c r="F4" s="39"/>
      <c r="G4" s="73"/>
    </row>
    <row r="5" spans="1:7" x14ac:dyDescent="0.25">
      <c r="A5" s="39" t="s">
        <v>15</v>
      </c>
      <c r="B5" s="72">
        <v>2150</v>
      </c>
      <c r="C5" s="39"/>
      <c r="D5" s="39"/>
      <c r="E5" s="39"/>
      <c r="F5" s="39"/>
      <c r="G5" s="73"/>
    </row>
    <row r="6" spans="1:7" x14ac:dyDescent="0.25">
      <c r="A6" s="39" t="s">
        <v>35</v>
      </c>
      <c r="B6" s="72">
        <v>4740</v>
      </c>
      <c r="C6" s="39"/>
      <c r="D6" s="39"/>
      <c r="E6" s="39"/>
      <c r="F6" s="39"/>
      <c r="G6" s="39"/>
    </row>
    <row r="7" spans="1:7" x14ac:dyDescent="0.25">
      <c r="A7" s="39" t="s">
        <v>21</v>
      </c>
      <c r="B7" s="72">
        <v>185</v>
      </c>
      <c r="C7" s="39"/>
      <c r="D7" s="39"/>
      <c r="E7" s="39"/>
      <c r="F7" s="39"/>
      <c r="G7" s="39"/>
    </row>
    <row r="8" spans="1:7" x14ac:dyDescent="0.25">
      <c r="A8" s="39" t="s">
        <v>58</v>
      </c>
      <c r="B8" s="72">
        <v>395</v>
      </c>
      <c r="C8" s="39"/>
      <c r="D8" s="39"/>
      <c r="E8" s="39"/>
      <c r="F8" s="39"/>
      <c r="G8" s="39"/>
    </row>
    <row r="9" spans="1:7" x14ac:dyDescent="0.25">
      <c r="A9" s="39" t="s">
        <v>18</v>
      </c>
      <c r="B9" s="72">
        <v>205</v>
      </c>
      <c r="C9" s="39"/>
      <c r="D9" s="39"/>
      <c r="E9" s="39"/>
      <c r="F9" s="39"/>
      <c r="G9" s="39"/>
    </row>
    <row r="10" spans="1:7" x14ac:dyDescent="0.25">
      <c r="A10" s="39" t="s">
        <v>26</v>
      </c>
      <c r="B10" s="72">
        <v>165</v>
      </c>
      <c r="C10" s="39"/>
      <c r="D10" s="39"/>
      <c r="E10" s="39"/>
      <c r="F10" s="39"/>
      <c r="G10" s="39"/>
    </row>
    <row r="11" spans="1:7" x14ac:dyDescent="0.25">
      <c r="A11" s="39" t="s">
        <v>40</v>
      </c>
      <c r="B11" s="72">
        <v>1355</v>
      </c>
      <c r="C11" s="39"/>
      <c r="D11" s="39"/>
      <c r="E11" s="39"/>
      <c r="F11" s="39"/>
      <c r="G11" s="39"/>
    </row>
    <row r="12" spans="1:7" x14ac:dyDescent="0.25">
      <c r="A12" s="39" t="s">
        <v>30</v>
      </c>
      <c r="B12" s="72">
        <v>1125</v>
      </c>
      <c r="C12" s="39"/>
      <c r="D12" s="39"/>
      <c r="E12" s="39"/>
      <c r="F12" s="39"/>
      <c r="G12" s="39"/>
    </row>
    <row r="13" spans="1:7" x14ac:dyDescent="0.25">
      <c r="A13" s="39" t="s">
        <v>29</v>
      </c>
      <c r="B13" s="72">
        <v>175</v>
      </c>
      <c r="C13" s="39"/>
      <c r="D13" s="39"/>
      <c r="E13" s="39"/>
      <c r="F13" s="39"/>
      <c r="G13" s="39"/>
    </row>
    <row r="14" spans="1:7" x14ac:dyDescent="0.25">
      <c r="A14" s="74" t="s">
        <v>28</v>
      </c>
      <c r="B14" s="72">
        <v>260</v>
      </c>
      <c r="C14" s="39"/>
      <c r="D14" s="39"/>
      <c r="E14" s="39"/>
      <c r="F14" s="39"/>
      <c r="G14" s="39"/>
    </row>
    <row r="15" spans="1:7" x14ac:dyDescent="0.25">
      <c r="A15" s="39" t="s">
        <v>27</v>
      </c>
      <c r="B15" s="72">
        <v>230</v>
      </c>
      <c r="C15" s="39"/>
      <c r="D15" s="39"/>
      <c r="E15" s="39"/>
      <c r="F15" s="39"/>
      <c r="G15" s="39"/>
    </row>
    <row r="16" spans="1:7" x14ac:dyDescent="0.25">
      <c r="A16" s="39" t="s">
        <v>60</v>
      </c>
      <c r="B16" s="72">
        <v>385</v>
      </c>
      <c r="C16" s="39"/>
      <c r="D16" s="39"/>
      <c r="E16" s="39"/>
      <c r="F16" s="39"/>
      <c r="G16" s="39"/>
    </row>
    <row r="17" spans="1:7" x14ac:dyDescent="0.25">
      <c r="A17" s="74" t="s">
        <v>41</v>
      </c>
      <c r="B17" s="72">
        <v>765</v>
      </c>
      <c r="C17" s="39"/>
      <c r="D17" s="39"/>
      <c r="E17" s="39"/>
      <c r="F17" s="39"/>
      <c r="G17" s="39"/>
    </row>
    <row r="18" spans="1:7" x14ac:dyDescent="0.25">
      <c r="A18" s="39" t="s">
        <v>38</v>
      </c>
      <c r="B18" s="72">
        <v>1195</v>
      </c>
      <c r="C18" s="39"/>
      <c r="D18" s="39"/>
      <c r="E18" s="39"/>
      <c r="F18" s="39"/>
      <c r="G18" s="39"/>
    </row>
    <row r="19" spans="1:7" x14ac:dyDescent="0.25">
      <c r="A19" s="39" t="s">
        <v>39</v>
      </c>
      <c r="B19" s="72">
        <v>1465</v>
      </c>
      <c r="C19" s="39"/>
      <c r="D19" s="39"/>
      <c r="E19" s="39"/>
      <c r="F19" s="39"/>
      <c r="G19" s="39"/>
    </row>
    <row r="20" spans="1:7" x14ac:dyDescent="0.25">
      <c r="A20" s="39" t="s">
        <v>37</v>
      </c>
      <c r="B20" s="72">
        <v>1085</v>
      </c>
      <c r="C20" s="39"/>
      <c r="D20" s="39"/>
      <c r="E20" s="39"/>
      <c r="F20" s="39"/>
      <c r="G20" s="74"/>
    </row>
    <row r="21" spans="1:7" x14ac:dyDescent="0.25">
      <c r="A21" s="39" t="s">
        <v>36</v>
      </c>
      <c r="B21" s="72">
        <v>705</v>
      </c>
      <c r="C21" s="39"/>
      <c r="D21" s="39"/>
      <c r="E21" s="39"/>
      <c r="F21" s="39"/>
      <c r="G21" s="74"/>
    </row>
    <row r="22" spans="1:7" x14ac:dyDescent="0.25">
      <c r="A22" s="39" t="s">
        <v>59</v>
      </c>
      <c r="B22" s="75">
        <v>185</v>
      </c>
      <c r="C22" s="39"/>
      <c r="D22" s="39"/>
      <c r="E22" s="39"/>
      <c r="F22" s="39"/>
      <c r="G22" s="74"/>
    </row>
    <row r="23" spans="1:7" x14ac:dyDescent="0.25">
      <c r="A23" s="39" t="s">
        <v>23</v>
      </c>
      <c r="B23" s="72">
        <v>335</v>
      </c>
      <c r="C23" s="39"/>
      <c r="D23" s="39"/>
      <c r="E23" s="39"/>
      <c r="F23" s="39"/>
      <c r="G23" s="39"/>
    </row>
    <row r="24" spans="1:7" x14ac:dyDescent="0.25">
      <c r="A24" s="39" t="s">
        <v>31</v>
      </c>
      <c r="B24" s="72">
        <v>1020</v>
      </c>
      <c r="C24" s="39"/>
      <c r="D24" s="39"/>
      <c r="E24" s="39"/>
      <c r="F24" s="39"/>
      <c r="G24" s="39"/>
    </row>
    <row r="25" spans="1:7" x14ac:dyDescent="0.25">
      <c r="A25" s="74" t="s">
        <v>25</v>
      </c>
      <c r="B25" s="75">
        <v>305</v>
      </c>
      <c r="C25" s="39"/>
      <c r="D25" s="39"/>
      <c r="E25" s="39"/>
      <c r="F25" s="39"/>
      <c r="G25" s="39"/>
    </row>
    <row r="26" spans="1:7" x14ac:dyDescent="0.25">
      <c r="A26" s="74" t="s">
        <v>32</v>
      </c>
      <c r="B26" s="72">
        <v>1685</v>
      </c>
      <c r="C26" s="39"/>
      <c r="D26" s="39"/>
      <c r="E26" s="39"/>
      <c r="F26" s="39"/>
      <c r="G26" s="39"/>
    </row>
    <row r="27" spans="1:7" x14ac:dyDescent="0.25">
      <c r="A27" s="74" t="s">
        <v>33</v>
      </c>
      <c r="B27" s="75">
        <v>2025</v>
      </c>
      <c r="C27" s="39"/>
      <c r="D27" s="39"/>
      <c r="E27" s="39"/>
      <c r="F27" s="39"/>
      <c r="G27" s="39"/>
    </row>
    <row r="28" spans="1:7" x14ac:dyDescent="0.25">
      <c r="A28" s="74" t="s">
        <v>34</v>
      </c>
      <c r="B28" s="72">
        <v>2255</v>
      </c>
      <c r="C28" s="39"/>
      <c r="D28" s="39"/>
      <c r="E28" s="39"/>
      <c r="F28" s="39"/>
      <c r="G28" s="39"/>
    </row>
    <row r="29" spans="1:7" x14ac:dyDescent="0.25">
      <c r="A29" s="74" t="s">
        <v>50</v>
      </c>
      <c r="B29" s="72">
        <v>160</v>
      </c>
      <c r="C29" s="39"/>
      <c r="D29" s="39"/>
      <c r="E29" s="39"/>
      <c r="F29" s="39"/>
      <c r="G29" s="39"/>
    </row>
    <row r="30" spans="1:7" x14ac:dyDescent="0.25">
      <c r="A30" s="74" t="s">
        <v>49</v>
      </c>
      <c r="B30" s="72">
        <v>160</v>
      </c>
      <c r="C30" s="39"/>
      <c r="D30" s="39"/>
      <c r="E30" s="39"/>
      <c r="F30" s="39"/>
      <c r="G30" s="39"/>
    </row>
    <row r="31" spans="1:7" x14ac:dyDescent="0.25">
      <c r="A31" s="74" t="s">
        <v>48</v>
      </c>
      <c r="B31" s="72">
        <v>160</v>
      </c>
      <c r="C31" s="39"/>
      <c r="D31" s="39"/>
      <c r="E31" s="39"/>
      <c r="F31" s="39"/>
      <c r="G31" s="39"/>
    </row>
    <row r="32" spans="1:7" x14ac:dyDescent="0.25">
      <c r="A32" s="74" t="s">
        <v>10</v>
      </c>
      <c r="B32" s="72">
        <v>445</v>
      </c>
      <c r="C32" s="39"/>
      <c r="D32" s="39"/>
      <c r="E32" s="39"/>
      <c r="F32" s="39"/>
      <c r="G32" s="39"/>
    </row>
    <row r="33" spans="1:7" x14ac:dyDescent="0.25">
      <c r="A33" s="74" t="s">
        <v>8</v>
      </c>
      <c r="B33" s="72">
        <v>510</v>
      </c>
      <c r="C33" s="39"/>
      <c r="D33" s="39"/>
      <c r="E33" s="39"/>
      <c r="F33" s="39"/>
      <c r="G33" s="39"/>
    </row>
    <row r="34" spans="1:7" x14ac:dyDescent="0.25">
      <c r="A34" s="74" t="s">
        <v>9</v>
      </c>
      <c r="B34" s="72">
        <v>445</v>
      </c>
      <c r="C34" s="39"/>
      <c r="D34" s="39"/>
      <c r="E34" s="39"/>
      <c r="F34" s="39"/>
      <c r="G34" s="39"/>
    </row>
    <row r="35" spans="1:7" x14ac:dyDescent="0.25">
      <c r="A35" s="74" t="s">
        <v>7</v>
      </c>
      <c r="B35" s="72">
        <v>385</v>
      </c>
      <c r="C35" s="39"/>
      <c r="D35" s="39"/>
      <c r="E35" s="39"/>
      <c r="F35" s="39"/>
      <c r="G35" s="39"/>
    </row>
    <row r="36" spans="1:7" x14ac:dyDescent="0.25">
      <c r="A36" s="74" t="s">
        <v>11</v>
      </c>
      <c r="B36" s="72">
        <v>385</v>
      </c>
      <c r="C36" s="39"/>
      <c r="D36" s="39"/>
      <c r="E36" s="39"/>
      <c r="F36" s="39"/>
      <c r="G36" s="39"/>
    </row>
    <row r="37" spans="1:7" x14ac:dyDescent="0.25">
      <c r="A37" s="74" t="s">
        <v>19</v>
      </c>
      <c r="B37" s="72">
        <v>205</v>
      </c>
      <c r="C37" s="39"/>
      <c r="D37" s="39"/>
      <c r="E37" s="39"/>
      <c r="F37" s="39"/>
      <c r="G37" s="39"/>
    </row>
    <row r="38" spans="1:7" x14ac:dyDescent="0.25">
      <c r="A38" s="74" t="s">
        <v>12</v>
      </c>
      <c r="B38" s="72">
        <v>250</v>
      </c>
      <c r="C38" s="39"/>
      <c r="D38" s="39"/>
      <c r="E38" s="39"/>
      <c r="F38" s="39"/>
      <c r="G38" s="39"/>
    </row>
    <row r="39" spans="1:7" x14ac:dyDescent="0.25">
      <c r="A39" s="74" t="s">
        <v>24</v>
      </c>
      <c r="B39" s="72">
        <v>250</v>
      </c>
      <c r="C39" s="39"/>
      <c r="D39" s="39"/>
      <c r="E39" s="39"/>
      <c r="F39" s="39"/>
      <c r="G39" s="39"/>
    </row>
    <row r="40" spans="1:7" ht="24.75" x14ac:dyDescent="0.25">
      <c r="A40" s="74" t="s">
        <v>17</v>
      </c>
      <c r="B40" s="72">
        <v>675</v>
      </c>
      <c r="C40" s="39"/>
      <c r="D40" s="39"/>
      <c r="E40" s="39"/>
      <c r="F40" s="39"/>
      <c r="G40" s="39"/>
    </row>
    <row r="41" spans="1:7" x14ac:dyDescent="0.25">
      <c r="A41" s="74" t="s">
        <v>16</v>
      </c>
      <c r="B41" s="75">
        <v>385</v>
      </c>
      <c r="C41" s="39"/>
      <c r="D41" s="39"/>
      <c r="E41" s="39"/>
      <c r="F41" s="39"/>
      <c r="G41" s="39"/>
    </row>
    <row r="42" spans="1:7" ht="17.25" customHeight="1" x14ac:dyDescent="0.25">
      <c r="A42" s="74" t="s">
        <v>22</v>
      </c>
      <c r="B42" s="72">
        <v>260</v>
      </c>
      <c r="C42" s="39"/>
      <c r="D42" s="39"/>
      <c r="E42" s="39"/>
      <c r="F42" s="39"/>
      <c r="G42" s="39"/>
    </row>
    <row r="43" spans="1:7" x14ac:dyDescent="0.25">
      <c r="A43" s="74" t="s">
        <v>13</v>
      </c>
      <c r="B43" s="72">
        <v>385</v>
      </c>
      <c r="C43" s="39"/>
      <c r="D43" s="39"/>
      <c r="E43" s="39"/>
      <c r="F43" s="39"/>
      <c r="G43" s="39"/>
    </row>
    <row r="44" spans="1:7" x14ac:dyDescent="0.25">
      <c r="A44" s="74" t="s">
        <v>14</v>
      </c>
      <c r="B44" s="72">
        <v>565</v>
      </c>
      <c r="C44" s="39"/>
      <c r="D44" s="39"/>
      <c r="E44" s="39"/>
      <c r="F44" s="39"/>
      <c r="G44" s="39"/>
    </row>
    <row r="45" spans="1:7" x14ac:dyDescent="0.25">
      <c r="A45" s="39"/>
      <c r="B45" s="39"/>
      <c r="C45" s="39"/>
      <c r="D45" s="39"/>
      <c r="E45" s="39"/>
      <c r="F45" s="39"/>
      <c r="G45" s="3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/ H Z L U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/ H Z L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2 S 1 A o i k e 4 D g A A A B E A A A A T A B w A R m 9 y b X V s Y X M v U 2 V j d G l v b j E u b S C i G A A o o B Q A A A A A A A A A A A A A A A A A A A A A A A A A A A A r T k 0 u y c z P U w i G 0 I b W A F B L A Q I t A B Q A A g A I A P x 2 S 1 A 6 1 4 1 8 p w A A A P g A A A A S A A A A A A A A A A A A A A A A A A A A A A B D b 2 5 m a W c v U G F j a 2 F n Z S 5 4 b W x Q S w E C L Q A U A A I A C A D 8 d k t Q D 8 r p q 6 Q A A A D p A A A A E w A A A A A A A A A A A A A A A A D z A A A A W 0 N v b n R l b n R f V H l w Z X N d L n h t b F B L A Q I t A B Q A A g A I A P x 2 S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G 5 k + E p s 4 i S 6 Q k Y 3 w A G o R L A A A A A A I A A A A A A A N m A A D A A A A A E A A A A D v + I N q P D m n w 4 W B 7 W 5 x 0 X a A A A A A A B I A A A K A A A A A Q A A A A 7 P q L + S j E e r P I o B e d 2 7 + u t V A A A A B n m a P p E G w f 7 j e K R G r q F f z P E u A d D w c R 3 e F 2 p c v b 7 r X Z B 0 E n 3 d I J b 6 y Z 4 t 0 C A i F l k o E 8 t 2 n t c 6 I U a 1 F c a 3 4 j Y M n C i L a I a 1 c c O K a F R M z 7 8 N T K 8 R Q A A A C T V t G 3 Q U L r a D l O c k y W F z q n G n H C 3 A = = < / D a t a M a s h u p > 
</file>

<file path=customXml/itemProps1.xml><?xml version="1.0" encoding="utf-8"?>
<ds:datastoreItem xmlns:ds="http://schemas.openxmlformats.org/officeDocument/2006/customXml" ds:itemID="{47784532-AE4A-440C-B1F4-B715CD69EA4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реестр ОПМУ</vt:lpstr>
      <vt:lpstr>договор</vt:lpstr>
      <vt:lpstr>Акт </vt:lpstr>
      <vt:lpstr>перечень услуг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Филонова</dc:creator>
  <cp:lastModifiedBy>Станислав Черных</cp:lastModifiedBy>
  <cp:lastPrinted>2019-10-24T05:17:59Z</cp:lastPrinted>
  <dcterms:created xsi:type="dcterms:W3CDTF">2019-07-31T08:11:11Z</dcterms:created>
  <dcterms:modified xsi:type="dcterms:W3CDTF">2020-02-11T10:30:44Z</dcterms:modified>
</cp:coreProperties>
</file>