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6595" windowHeight="8985"/>
  </bookViews>
  <sheets>
    <sheet name="12" sheetId="1" r:id="rId1"/>
  </sheets>
  <calcPr calcId="145621" calcMode="manual"/>
</workbook>
</file>

<file path=xl/calcChain.xml><?xml version="1.0" encoding="utf-8"?>
<calcChain xmlns="http://schemas.openxmlformats.org/spreadsheetml/2006/main">
  <c r="D45" i="1" l="1"/>
  <c r="D44" i="1"/>
  <c r="D41" i="1"/>
  <c r="D40" i="1"/>
  <c r="D36" i="1"/>
  <c r="C45" i="1"/>
  <c r="C44" i="1"/>
  <c r="C43" i="1"/>
  <c r="D43" i="1" s="1"/>
  <c r="C42" i="1"/>
  <c r="D42" i="1" s="1"/>
  <c r="C41" i="1"/>
  <c r="C40" i="1"/>
  <c r="C39" i="1"/>
  <c r="D39" i="1" s="1"/>
  <c r="C38" i="1"/>
  <c r="D38" i="1" s="1"/>
  <c r="C37" i="1"/>
  <c r="D37" i="1" s="1"/>
  <c r="C36" i="1"/>
  <c r="C36" i="1" a="1"/>
  <c r="C47" i="1" s="1"/>
  <c r="D47" i="1" s="1"/>
  <c r="C46" i="1" l="1"/>
  <c r="D46" i="1" s="1"/>
  <c r="F46" i="1" l="1"/>
  <c r="G9" i="1"/>
  <c r="F43" i="1" l="1"/>
  <c r="E43" i="1"/>
  <c r="F44" i="1"/>
  <c r="F36" i="1"/>
  <c r="F38" i="1"/>
  <c r="F39" i="1"/>
  <c r="E38" i="1"/>
  <c r="E39" i="1"/>
  <c r="F45" i="1"/>
  <c r="F42" i="1"/>
  <c r="E36" i="1"/>
  <c r="E42" i="1"/>
  <c r="E44" i="1"/>
  <c r="F47" i="1"/>
  <c r="E45" i="1"/>
  <c r="E47" i="1"/>
  <c r="F40" i="1"/>
  <c r="F41" i="1"/>
  <c r="E40" i="1"/>
  <c r="F37" i="1"/>
  <c r="E41" i="1"/>
  <c r="E37" i="1"/>
  <c r="E46" i="1"/>
</calcChain>
</file>

<file path=xl/sharedStrings.xml><?xml version="1.0" encoding="utf-8"?>
<sst xmlns="http://schemas.openxmlformats.org/spreadsheetml/2006/main" count="13" uniqueCount="13">
  <si>
    <t>Прогнозирование:</t>
  </si>
  <si>
    <t xml:space="preserve">Ниже в таблице представлена статистика по прибыли за прошлые периоды. </t>
  </si>
  <si>
    <t>1 Расчитать коэффициент сезонности</t>
  </si>
  <si>
    <t>2 Расчитать прогноз на 2018 год</t>
  </si>
  <si>
    <t>3 Расчитать пессимистический и оптимистический прогноз</t>
  </si>
  <si>
    <t>4 Показать наглядно</t>
  </si>
  <si>
    <t>Дата</t>
  </si>
  <si>
    <t>Прибыль</t>
  </si>
  <si>
    <t>Коэфициент сезонности</t>
  </si>
  <si>
    <t>Прогноз</t>
  </si>
  <si>
    <t>Писимистик</t>
  </si>
  <si>
    <t>Оптимистик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</si>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</sst>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4" x14ac:knownFonts="1">
    <font>
      <sz val="11"/>
      <color indexed="8"/>
      <name val="Calibri"/>
      <family val="2"/>
      <charset val="204"/>
    </font>
    <font>
      <b/>
      <sz val="11"/>
      <color rgb="FF333333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 applyAlignment="1">
      <alignment horizontal="left"/>
    </xf>
    <xf numFmtId="10" fontId="0" fillId="2" borderId="1" xfId="0" applyNumberFormat="1" applyFill="1" applyBorder="1"/>
    <xf numFmtId="0" fontId="0" fillId="2" borderId="1" xfId="0" applyFill="1" applyBorder="1"/>
    <xf numFmtId="9" fontId="3" fillId="3" borderId="1" xfId="1" applyFill="1" applyBorder="1"/>
    <xf numFmtId="3" fontId="0" fillId="4" borderId="1" xfId="0" applyNumberFormat="1" applyFill="1" applyBorder="1"/>
    <xf numFmtId="3" fontId="0" fillId="5" borderId="1" xfId="0" applyNumberForma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47"/>
  <sheetViews>
    <sheetView tabSelected="1" zoomScale="115" zoomScaleNormal="115" workbookViewId="0">
      <selection activeCell="D43" sqref="D43"/>
    </sheetView>
  </sheetViews>
  <sheetFormatPr defaultRowHeight="15" x14ac:dyDescent="0.25"/>
  <cols>
    <col min="1" max="1" width="9.5703125" bestFit="1" customWidth="1"/>
    <col min="3" max="3" width="23.28515625" bestFit="1" customWidth="1"/>
    <col min="4" max="4" width="12.28515625" customWidth="1"/>
    <col min="5" max="5" width="11.85546875" bestFit="1" customWidth="1"/>
    <col min="6" max="6" width="12" bestFit="1" customWidth="1"/>
    <col min="7" max="7" width="12.140625" customWidth="1"/>
  </cols>
  <sheetData>
    <row r="1" spans="1:7" x14ac:dyDescent="0.25">
      <c r="A1" s="1" t="s">
        <v>0</v>
      </c>
    </row>
    <row r="2" spans="1:7" x14ac:dyDescent="0.25">
      <c r="A2" t="s">
        <v>1</v>
      </c>
    </row>
    <row r="3" spans="1:7" x14ac:dyDescent="0.25">
      <c r="A3" t="s">
        <v>2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x14ac:dyDescent="0.25">
      <c r="A8" s="2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3" t="s">
        <v>12</v>
      </c>
    </row>
    <row r="9" spans="1:7" x14ac:dyDescent="0.25">
      <c r="A9" s="4">
        <v>2016</v>
      </c>
      <c r="B9" s="5"/>
      <c r="C9" s="5"/>
      <c r="D9" s="5"/>
      <c r="E9" s="5"/>
      <c r="F9" s="5"/>
      <c r="G9">
        <f>CONFIDENCE(0.05,STDEV(D36:D47),COUNT(D36:D47))</f>
        <v>250292.23862902203</v>
      </c>
    </row>
    <row r="10" spans="1:7" x14ac:dyDescent="0.25">
      <c r="A10" s="6">
        <v>42370</v>
      </c>
      <c r="B10" s="5">
        <v>7088851</v>
      </c>
      <c r="C10" s="7"/>
      <c r="D10" s="5"/>
      <c r="E10" s="5"/>
      <c r="F10" s="5"/>
    </row>
    <row r="11" spans="1:7" x14ac:dyDescent="0.25">
      <c r="A11" s="6">
        <v>42401</v>
      </c>
      <c r="B11" s="5">
        <v>7038851</v>
      </c>
      <c r="C11" s="7"/>
      <c r="D11" s="5"/>
      <c r="E11" s="5"/>
      <c r="F11" s="5"/>
    </row>
    <row r="12" spans="1:7" x14ac:dyDescent="0.25">
      <c r="A12" s="6">
        <v>42430</v>
      </c>
      <c r="B12" s="5">
        <v>6998851</v>
      </c>
      <c r="C12" s="7"/>
      <c r="D12" s="5"/>
      <c r="E12" s="5"/>
      <c r="F12" s="5"/>
    </row>
    <row r="13" spans="1:7" x14ac:dyDescent="0.25">
      <c r="A13" s="6">
        <v>42461</v>
      </c>
      <c r="B13" s="5">
        <v>7038851</v>
      </c>
      <c r="C13" s="7"/>
      <c r="D13" s="5"/>
      <c r="E13" s="5"/>
      <c r="F13" s="5"/>
    </row>
    <row r="14" spans="1:7" x14ac:dyDescent="0.25">
      <c r="A14" s="6">
        <v>42491</v>
      </c>
      <c r="B14" s="5">
        <v>7128851</v>
      </c>
      <c r="C14" s="7"/>
      <c r="D14" s="5"/>
      <c r="E14" s="5"/>
      <c r="F14" s="5"/>
    </row>
    <row r="15" spans="1:7" x14ac:dyDescent="0.25">
      <c r="A15" s="6">
        <v>42522</v>
      </c>
      <c r="B15" s="5">
        <v>6418851</v>
      </c>
      <c r="C15" s="7"/>
      <c r="D15" s="5"/>
      <c r="E15" s="5"/>
      <c r="F15" s="5"/>
    </row>
    <row r="16" spans="1:7" x14ac:dyDescent="0.25">
      <c r="A16" s="6">
        <v>42552</v>
      </c>
      <c r="B16" s="5">
        <v>5708851</v>
      </c>
      <c r="C16" s="7"/>
      <c r="D16" s="5"/>
      <c r="E16" s="5"/>
      <c r="F16" s="5"/>
    </row>
    <row r="17" spans="1:6" x14ac:dyDescent="0.25">
      <c r="A17" s="6">
        <v>42583</v>
      </c>
      <c r="B17" s="5">
        <v>6418851</v>
      </c>
      <c r="C17" s="7"/>
      <c r="D17" s="5"/>
      <c r="E17" s="5"/>
      <c r="F17" s="5"/>
    </row>
    <row r="18" spans="1:6" x14ac:dyDescent="0.25">
      <c r="A18" s="6">
        <v>42614</v>
      </c>
      <c r="B18" s="5">
        <v>7128851</v>
      </c>
      <c r="C18" s="7"/>
      <c r="D18" s="5"/>
      <c r="E18" s="5"/>
      <c r="F18" s="5"/>
    </row>
    <row r="19" spans="1:6" x14ac:dyDescent="0.25">
      <c r="A19" s="6">
        <v>42644</v>
      </c>
      <c r="B19" s="5">
        <v>6418851</v>
      </c>
      <c r="C19" s="7"/>
      <c r="D19" s="5"/>
      <c r="E19" s="5"/>
      <c r="F19" s="5"/>
    </row>
    <row r="20" spans="1:6" x14ac:dyDescent="0.25">
      <c r="A20" s="6">
        <v>42675</v>
      </c>
      <c r="B20" s="5">
        <v>6728851</v>
      </c>
      <c r="C20" s="7"/>
      <c r="D20" s="5"/>
      <c r="E20" s="5"/>
      <c r="F20" s="5"/>
    </row>
    <row r="21" spans="1:6" x14ac:dyDescent="0.25">
      <c r="A21" s="6">
        <v>42705</v>
      </c>
      <c r="B21" s="5">
        <v>7038851</v>
      </c>
      <c r="C21" s="7"/>
      <c r="D21" s="5"/>
      <c r="E21" s="5"/>
      <c r="F21" s="5"/>
    </row>
    <row r="22" spans="1:6" x14ac:dyDescent="0.25">
      <c r="A22" s="4">
        <v>2017</v>
      </c>
      <c r="B22" s="5"/>
      <c r="C22" s="8"/>
      <c r="D22" s="5"/>
      <c r="E22" s="5"/>
      <c r="F22" s="5"/>
    </row>
    <row r="23" spans="1:6" x14ac:dyDescent="0.25">
      <c r="A23" s="6">
        <v>42736</v>
      </c>
      <c r="B23" s="5">
        <v>7107805</v>
      </c>
      <c r="C23" s="8"/>
      <c r="D23" s="5"/>
      <c r="E23" s="5"/>
      <c r="F23" s="5"/>
    </row>
    <row r="24" spans="1:6" x14ac:dyDescent="0.25">
      <c r="A24" s="6">
        <v>42767</v>
      </c>
      <c r="B24" s="5">
        <v>7057805</v>
      </c>
      <c r="C24" s="8"/>
      <c r="D24" s="5"/>
      <c r="E24" s="5"/>
      <c r="F24" s="5"/>
    </row>
    <row r="25" spans="1:6" x14ac:dyDescent="0.25">
      <c r="A25" s="6">
        <v>42795</v>
      </c>
      <c r="B25" s="5">
        <v>7017805</v>
      </c>
      <c r="C25" s="8"/>
      <c r="D25" s="5"/>
      <c r="E25" s="5"/>
      <c r="F25" s="5"/>
    </row>
    <row r="26" spans="1:6" x14ac:dyDescent="0.25">
      <c r="A26" s="6">
        <v>42826</v>
      </c>
      <c r="B26" s="5">
        <v>7057805</v>
      </c>
      <c r="C26" s="8"/>
      <c r="D26" s="5"/>
      <c r="E26" s="5"/>
      <c r="F26" s="5"/>
    </row>
    <row r="27" spans="1:6" x14ac:dyDescent="0.25">
      <c r="A27" s="6">
        <v>42856</v>
      </c>
      <c r="B27" s="5">
        <v>7147805</v>
      </c>
      <c r="C27" s="8"/>
      <c r="D27" s="5"/>
      <c r="E27" s="5"/>
      <c r="F27" s="5"/>
    </row>
    <row r="28" spans="1:6" x14ac:dyDescent="0.25">
      <c r="A28" s="6">
        <v>42887</v>
      </c>
      <c r="B28" s="5">
        <v>6437805</v>
      </c>
      <c r="C28" s="8"/>
      <c r="D28" s="5"/>
      <c r="E28" s="5"/>
      <c r="F28" s="5"/>
    </row>
    <row r="29" spans="1:6" x14ac:dyDescent="0.25">
      <c r="A29" s="6">
        <v>42917</v>
      </c>
      <c r="B29" s="5">
        <v>5727805</v>
      </c>
      <c r="C29" s="8"/>
      <c r="D29" s="5"/>
      <c r="E29" s="5"/>
      <c r="F29" s="5"/>
    </row>
    <row r="30" spans="1:6" x14ac:dyDescent="0.25">
      <c r="A30" s="6">
        <v>42948</v>
      </c>
      <c r="B30" s="5">
        <v>6437805</v>
      </c>
      <c r="C30" s="8"/>
      <c r="D30" s="5"/>
      <c r="E30" s="5"/>
      <c r="F30" s="5"/>
    </row>
    <row r="31" spans="1:6" x14ac:dyDescent="0.25">
      <c r="A31" s="6">
        <v>42979</v>
      </c>
      <c r="B31" s="5">
        <v>7147805</v>
      </c>
      <c r="C31" s="8"/>
      <c r="D31" s="5"/>
      <c r="E31" s="5"/>
      <c r="F31" s="5"/>
    </row>
    <row r="32" spans="1:6" x14ac:dyDescent="0.25">
      <c r="A32" s="6">
        <v>43009</v>
      </c>
      <c r="B32" s="5">
        <v>6437805</v>
      </c>
      <c r="C32" s="8"/>
      <c r="D32" s="5"/>
      <c r="E32" s="5"/>
      <c r="F32" s="5"/>
    </row>
    <row r="33" spans="1:6" x14ac:dyDescent="0.25">
      <c r="A33" s="6">
        <v>43040</v>
      </c>
      <c r="B33" s="5">
        <v>6747805</v>
      </c>
      <c r="C33" s="8"/>
      <c r="D33" s="5"/>
      <c r="E33" s="5"/>
      <c r="F33" s="5"/>
    </row>
    <row r="34" spans="1:6" x14ac:dyDescent="0.25">
      <c r="A34" s="6">
        <v>43070</v>
      </c>
      <c r="B34" s="5">
        <v>7057805</v>
      </c>
      <c r="C34" s="8"/>
      <c r="D34" s="5"/>
      <c r="E34" s="5"/>
      <c r="F34" s="5"/>
    </row>
    <row r="35" spans="1:6" x14ac:dyDescent="0.25">
      <c r="A35" s="4">
        <v>2018</v>
      </c>
      <c r="B35" s="5"/>
      <c r="C35" s="5"/>
      <c r="D35" s="5"/>
      <c r="E35" s="5"/>
      <c r="F35" s="5"/>
    </row>
    <row r="36" spans="1:6" x14ac:dyDescent="0.25">
      <c r="A36" s="6">
        <v>43101</v>
      </c>
      <c r="B36" s="5"/>
      <c r="C36" s="9">
        <f t="array" ref="C36:C47">((B10:B21+B23:B34)/SUM(B10:B34))*12</f>
        <v>1.0481112720452985</v>
      </c>
      <c r="D36" s="10">
        <f>FORECAST(A36,$A$10:$A$34,$B$10:$B$34)*INDEX($C$36:$C$47,MONTH(A36))+B23</f>
        <v>7153002.7771403212</v>
      </c>
      <c r="E36" s="11">
        <f>D36+$G$9</f>
        <v>7403295.0157693429</v>
      </c>
      <c r="F36" s="11">
        <f>D36-$G$9</f>
        <v>6902710.5385112995</v>
      </c>
    </row>
    <row r="37" spans="1:6" x14ac:dyDescent="0.25">
      <c r="A37" s="6">
        <v>43132</v>
      </c>
      <c r="B37" s="5"/>
      <c r="C37" s="9">
        <v>1.0407284681508793</v>
      </c>
      <c r="D37" s="10">
        <f t="shared" ref="D37:D47" si="0">FORECAST(A37,$A$10:$A$34,$B$10:$B$34)*INDEX($C$36:$C$47,MONTH(A37))+B24</f>
        <v>7102684.4060285734</v>
      </c>
      <c r="E37" s="11">
        <f t="shared" ref="E37:E47" si="1">D37+$G$9</f>
        <v>7352976.6446575951</v>
      </c>
      <c r="F37" s="11">
        <f t="shared" ref="F37:F47" si="2">D37-$G$9</f>
        <v>6852392.1673995517</v>
      </c>
    </row>
    <row r="38" spans="1:6" x14ac:dyDescent="0.25">
      <c r="A38" s="6">
        <v>43160</v>
      </c>
      <c r="B38" s="5"/>
      <c r="C38" s="9">
        <v>1.0348222250353438</v>
      </c>
      <c r="D38" s="10">
        <f t="shared" si="0"/>
        <v>7062429.7089605322</v>
      </c>
      <c r="E38" s="11">
        <f t="shared" si="1"/>
        <v>7312721.9475895539</v>
      </c>
      <c r="F38" s="11">
        <f t="shared" si="2"/>
        <v>6812137.4703315105</v>
      </c>
    </row>
    <row r="39" spans="1:6" x14ac:dyDescent="0.25">
      <c r="A39" s="6">
        <v>43191</v>
      </c>
      <c r="B39" s="5"/>
      <c r="C39" s="9">
        <v>1.0407284681508793</v>
      </c>
      <c r="D39" s="10">
        <f t="shared" si="0"/>
        <v>7102684.4023499507</v>
      </c>
      <c r="E39" s="11">
        <f t="shared" si="1"/>
        <v>7352976.6409789724</v>
      </c>
      <c r="F39" s="11">
        <f t="shared" si="2"/>
        <v>6852392.1637209291</v>
      </c>
    </row>
    <row r="40" spans="1:6" x14ac:dyDescent="0.25">
      <c r="A40" s="6">
        <v>43221</v>
      </c>
      <c r="B40" s="5"/>
      <c r="C40" s="9">
        <v>1.054017515160834</v>
      </c>
      <c r="D40" s="10">
        <f t="shared" si="0"/>
        <v>7193257.4649059717</v>
      </c>
      <c r="E40" s="11">
        <f t="shared" si="1"/>
        <v>7443549.7035349933</v>
      </c>
      <c r="F40" s="11">
        <f t="shared" si="2"/>
        <v>6942965.22627695</v>
      </c>
    </row>
    <row r="41" spans="1:6" x14ac:dyDescent="0.25">
      <c r="A41" s="6">
        <v>43252</v>
      </c>
      <c r="B41" s="5"/>
      <c r="C41" s="9">
        <v>0.94918169986008105</v>
      </c>
      <c r="D41" s="10">
        <f t="shared" si="0"/>
        <v>6478736.6215562699</v>
      </c>
      <c r="E41" s="11">
        <f t="shared" si="1"/>
        <v>6729028.8601852916</v>
      </c>
      <c r="F41" s="11">
        <f t="shared" si="2"/>
        <v>6228444.3829272483</v>
      </c>
    </row>
    <row r="42" spans="1:6" x14ac:dyDescent="0.25">
      <c r="A42" s="6">
        <v>43282</v>
      </c>
      <c r="B42" s="5"/>
      <c r="C42" s="9">
        <v>0.84434588455932835</v>
      </c>
      <c r="D42" s="10">
        <f t="shared" si="0"/>
        <v>5764215.7786465529</v>
      </c>
      <c r="E42" s="11">
        <f t="shared" si="1"/>
        <v>6014508.0172755746</v>
      </c>
      <c r="F42" s="11">
        <f t="shared" si="2"/>
        <v>5513923.5400175313</v>
      </c>
    </row>
    <row r="43" spans="1:6" x14ac:dyDescent="0.25">
      <c r="A43" s="6">
        <v>43313</v>
      </c>
      <c r="B43" s="5"/>
      <c r="C43" s="9">
        <v>0.94918169986008105</v>
      </c>
      <c r="D43" s="10">
        <f t="shared" si="0"/>
        <v>6478736.6180875041</v>
      </c>
      <c r="E43" s="11">
        <f t="shared" si="1"/>
        <v>6729028.8567165257</v>
      </c>
      <c r="F43" s="11">
        <f t="shared" si="2"/>
        <v>6228444.3794584824</v>
      </c>
    </row>
    <row r="44" spans="1:6" x14ac:dyDescent="0.25">
      <c r="A44" s="6">
        <v>43344</v>
      </c>
      <c r="B44" s="5"/>
      <c r="C44" s="9">
        <v>1.054017515160834</v>
      </c>
      <c r="D44" s="10">
        <f t="shared" si="0"/>
        <v>7193257.4571390543</v>
      </c>
      <c r="E44" s="11">
        <f t="shared" si="1"/>
        <v>7443549.695768076</v>
      </c>
      <c r="F44" s="11">
        <f t="shared" si="2"/>
        <v>6942965.2185100326</v>
      </c>
    </row>
    <row r="45" spans="1:6" x14ac:dyDescent="0.25">
      <c r="A45" s="6">
        <v>43374</v>
      </c>
      <c r="B45" s="5"/>
      <c r="C45" s="9">
        <v>0.94918169986008105</v>
      </c>
      <c r="D45" s="10">
        <f t="shared" si="0"/>
        <v>6478736.6146187382</v>
      </c>
      <c r="E45" s="11">
        <f t="shared" si="1"/>
        <v>6729028.8532477599</v>
      </c>
      <c r="F45" s="11">
        <f t="shared" si="2"/>
        <v>6228444.3759897165</v>
      </c>
    </row>
    <row r="46" spans="1:6" x14ac:dyDescent="0.25">
      <c r="A46" s="6">
        <v>43405</v>
      </c>
      <c r="B46" s="5"/>
      <c r="C46" s="9">
        <v>0.99495508400548027</v>
      </c>
      <c r="D46" s="10">
        <f t="shared" si="0"/>
        <v>6790710.5009315377</v>
      </c>
      <c r="E46" s="11">
        <f t="shared" si="1"/>
        <v>7041002.7395605594</v>
      </c>
      <c r="F46" s="11">
        <f t="shared" si="2"/>
        <v>6540418.262302516</v>
      </c>
    </row>
    <row r="47" spans="1:6" x14ac:dyDescent="0.25">
      <c r="A47" s="6">
        <v>43435</v>
      </c>
      <c r="B47" s="5"/>
      <c r="C47" s="9">
        <v>1.0407284681508793</v>
      </c>
      <c r="D47" s="10">
        <f t="shared" si="0"/>
        <v>7102684.3871366652</v>
      </c>
      <c r="E47" s="11">
        <f t="shared" si="1"/>
        <v>7352976.6257656869</v>
      </c>
      <c r="F47" s="11">
        <f t="shared" si="2"/>
        <v>6852392.1485076435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2020-02-20T09:52:10Z</dcterms:created>
  <dcterms:modified xsi:type="dcterms:W3CDTF">2020-02-20T09:52:21Z</dcterms:modified>
</cp:coreProperties>
</file>