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13_ncr:1_{5845F6FD-75CB-464B-A1ED-52FC496A73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1" l="1" a="1"/>
  <c r="B43" i="1" s="1"/>
  <c r="D80" i="1" a="1"/>
  <c r="D80" i="1" s="1"/>
  <c r="D81" i="1" a="1"/>
  <c r="D81" i="1"/>
  <c r="D82" i="1" a="1"/>
  <c r="D82" i="1" s="1"/>
  <c r="D83" i="1" a="1"/>
  <c r="D83" i="1"/>
  <c r="D84" i="1" a="1"/>
  <c r="D84" i="1" s="1"/>
  <c r="D85" i="1" a="1"/>
  <c r="D85" i="1" s="1"/>
  <c r="D79" i="1" a="1"/>
  <c r="D79" i="1" s="1"/>
  <c r="C80" i="1" a="1"/>
  <c r="C80" i="1" s="1"/>
  <c r="C81" i="1" a="1"/>
  <c r="C81" i="1"/>
  <c r="C82" i="1" a="1"/>
  <c r="C82" i="1" s="1"/>
  <c r="C83" i="1" a="1"/>
  <c r="C83" i="1"/>
  <c r="C84" i="1" a="1"/>
  <c r="C84" i="1" s="1"/>
  <c r="C85" i="1" a="1"/>
  <c r="C85" i="1" s="1"/>
  <c r="C79" i="1" a="1"/>
  <c r="C79" i="1" s="1"/>
  <c r="B80" i="1" a="1"/>
  <c r="B80" i="1" s="1"/>
  <c r="B81" i="1" a="1"/>
  <c r="B81" i="1"/>
  <c r="B82" i="1" a="1"/>
  <c r="B82" i="1" s="1"/>
  <c r="B83" i="1" a="1"/>
  <c r="B83" i="1"/>
  <c r="B84" i="1" a="1"/>
  <c r="B84" i="1" s="1"/>
  <c r="B85" i="1" a="1"/>
  <c r="B85" i="1" s="1"/>
  <c r="B79" i="1" a="1"/>
  <c r="B79" i="1" s="1"/>
  <c r="A80" i="1" a="1"/>
  <c r="A80" i="1" s="1"/>
  <c r="A81" i="1" a="1"/>
  <c r="A81" i="1" s="1"/>
  <c r="A82" i="1" a="1"/>
  <c r="A82" i="1" s="1"/>
  <c r="A83" i="1" a="1"/>
  <c r="A83" i="1" s="1"/>
  <c r="A84" i="1" a="1"/>
  <c r="A84" i="1" s="1"/>
  <c r="A85" i="1" a="1"/>
  <c r="A85" i="1" s="1"/>
  <c r="A79" i="1" a="1"/>
  <c r="A79" i="1" s="1"/>
  <c r="D72" i="1" a="1"/>
  <c r="D72" i="1" s="1"/>
  <c r="D73" i="1" a="1"/>
  <c r="D73" i="1"/>
  <c r="D74" i="1" a="1"/>
  <c r="D74" i="1" s="1"/>
  <c r="D75" i="1" a="1"/>
  <c r="D75" i="1" s="1"/>
  <c r="D76" i="1" a="1"/>
  <c r="D76" i="1" s="1"/>
  <c r="D71" i="1" a="1"/>
  <c r="D71" i="1" s="1"/>
  <c r="C72" i="1" a="1"/>
  <c r="C72" i="1" s="1"/>
  <c r="C73" i="1" a="1"/>
  <c r="C73" i="1"/>
  <c r="C74" i="1" a="1"/>
  <c r="C74" i="1" s="1"/>
  <c r="C75" i="1" a="1"/>
  <c r="C75" i="1"/>
  <c r="C76" i="1" a="1"/>
  <c r="C76" i="1" s="1"/>
  <c r="C71" i="1" a="1"/>
  <c r="C71" i="1" s="1"/>
  <c r="B72" i="1" a="1"/>
  <c r="B72" i="1"/>
  <c r="B73" i="1" a="1"/>
  <c r="B73" i="1"/>
  <c r="B74" i="1" a="1"/>
  <c r="B74" i="1"/>
  <c r="B75" i="1" a="1"/>
  <c r="B75" i="1"/>
  <c r="B76" i="1" a="1"/>
  <c r="B76" i="1"/>
  <c r="B71" i="1" a="1"/>
  <c r="B71" i="1" s="1"/>
  <c r="A72" i="1" a="1"/>
  <c r="A72" i="1" s="1"/>
  <c r="A73" i="1" a="1"/>
  <c r="A73" i="1"/>
  <c r="A74" i="1" a="1"/>
  <c r="A74" i="1" s="1"/>
  <c r="A75" i="1" a="1"/>
  <c r="A75" i="1"/>
  <c r="A76" i="1" a="1"/>
  <c r="A76" i="1" s="1"/>
  <c r="A71" i="1" a="1"/>
  <c r="A71" i="1" s="1"/>
  <c r="D63" i="1" a="1"/>
  <c r="D63" i="1" s="1"/>
  <c r="D64" i="1" a="1"/>
  <c r="D64" i="1"/>
  <c r="D65" i="1" a="1"/>
  <c r="D65" i="1" s="1"/>
  <c r="D66" i="1" a="1"/>
  <c r="D66" i="1"/>
  <c r="D67" i="1" a="1"/>
  <c r="D67" i="1" s="1"/>
  <c r="D68" i="1" a="1"/>
  <c r="D68" i="1"/>
  <c r="D62" i="1" a="1"/>
  <c r="D62" i="1" s="1"/>
  <c r="C63" i="1" a="1"/>
  <c r="C63" i="1" s="1"/>
  <c r="C64" i="1" a="1"/>
  <c r="C64" i="1"/>
  <c r="C65" i="1" a="1"/>
  <c r="C65" i="1" s="1"/>
  <c r="C66" i="1" a="1"/>
  <c r="C66" i="1"/>
  <c r="C67" i="1" a="1"/>
  <c r="C67" i="1" s="1"/>
  <c r="C68" i="1" a="1"/>
  <c r="C68" i="1" s="1"/>
  <c r="C62" i="1" a="1"/>
  <c r="C62" i="1" s="1"/>
  <c r="B63" i="1" a="1"/>
  <c r="B63" i="1" s="1"/>
  <c r="B64" i="1" a="1"/>
  <c r="B64" i="1"/>
  <c r="B65" i="1" a="1"/>
  <c r="B65" i="1" s="1"/>
  <c r="B66" i="1" a="1"/>
  <c r="B66" i="1"/>
  <c r="B67" i="1" a="1"/>
  <c r="B67" i="1" s="1"/>
  <c r="B68" i="1" a="1"/>
  <c r="B68" i="1" s="1"/>
  <c r="B62" i="1" a="1"/>
  <c r="B62" i="1" s="1"/>
  <c r="A63" i="1" a="1"/>
  <c r="A63" i="1" s="1"/>
  <c r="A64" i="1" a="1"/>
  <c r="A64" i="1" s="1"/>
  <c r="A65" i="1" a="1"/>
  <c r="A65" i="1" s="1"/>
  <c r="A66" i="1" a="1"/>
  <c r="A66" i="1" s="1"/>
  <c r="A67" i="1" a="1"/>
  <c r="A67" i="1" s="1"/>
  <c r="A68" i="1" a="1"/>
  <c r="A68" i="1" s="1"/>
  <c r="A62" i="1" a="1"/>
  <c r="A62" i="1" s="1"/>
  <c r="D54" i="1" a="1"/>
  <c r="D54" i="1" s="1"/>
  <c r="D55" i="1" a="1"/>
  <c r="D55" i="1"/>
  <c r="D56" i="1" a="1"/>
  <c r="D56" i="1" s="1"/>
  <c r="D57" i="1" a="1"/>
  <c r="D57" i="1"/>
  <c r="D58" i="1" a="1"/>
  <c r="D58" i="1" s="1"/>
  <c r="D59" i="1" a="1"/>
  <c r="D59" i="1" s="1"/>
  <c r="D53" i="1" a="1"/>
  <c r="D53" i="1" s="1"/>
  <c r="C54" i="1" a="1"/>
  <c r="C54" i="1" s="1"/>
  <c r="C55" i="1" a="1"/>
  <c r="C55" i="1"/>
  <c r="C56" i="1" a="1"/>
  <c r="C56" i="1" s="1"/>
  <c r="C57" i="1" a="1"/>
  <c r="C57" i="1"/>
  <c r="C58" i="1" a="1"/>
  <c r="C58" i="1" s="1"/>
  <c r="C59" i="1" a="1"/>
  <c r="C59" i="1" s="1"/>
  <c r="C53" i="1" a="1"/>
  <c r="C53" i="1" s="1"/>
  <c r="B54" i="1" a="1"/>
  <c r="B54" i="1" s="1"/>
  <c r="B55" i="1" a="1"/>
  <c r="B55" i="1"/>
  <c r="B56" i="1" a="1"/>
  <c r="B56" i="1" s="1"/>
  <c r="B57" i="1" a="1"/>
  <c r="B57" i="1"/>
  <c r="B58" i="1" a="1"/>
  <c r="B58" i="1" s="1"/>
  <c r="B59" i="1" a="1"/>
  <c r="B59" i="1" s="1"/>
  <c r="B53" i="1" a="1"/>
  <c r="B53" i="1" s="1"/>
  <c r="A53" i="1" a="1"/>
  <c r="A53" i="1" s="1"/>
  <c r="A54" i="1" a="1"/>
  <c r="A54" i="1" s="1"/>
  <c r="A55" i="1" a="1"/>
  <c r="A55" i="1"/>
  <c r="A56" i="1" a="1"/>
  <c r="A56" i="1" s="1"/>
  <c r="A57" i="1" a="1"/>
  <c r="A57" i="1"/>
  <c r="A58" i="1" a="1"/>
  <c r="A58" i="1" s="1"/>
  <c r="A59" i="1" a="1"/>
  <c r="A59" i="1"/>
  <c r="D44" i="1" a="1"/>
  <c r="D44" i="1" s="1"/>
  <c r="D45" i="1" a="1"/>
  <c r="D45" i="1"/>
  <c r="D46" i="1" a="1"/>
  <c r="D46" i="1" s="1"/>
  <c r="D47" i="1" a="1"/>
  <c r="D47" i="1"/>
  <c r="D48" i="1" a="1"/>
  <c r="D48" i="1" s="1"/>
  <c r="D49" i="1" a="1"/>
  <c r="D49" i="1"/>
  <c r="D50" i="1" a="1"/>
  <c r="D50" i="1" s="1"/>
  <c r="D51" i="1" a="1"/>
  <c r="D51" i="1"/>
  <c r="D43" i="1" a="1"/>
  <c r="D43" i="1" s="1"/>
  <c r="C44" i="1" a="1"/>
  <c r="C44" i="1" s="1"/>
  <c r="C45" i="1" a="1"/>
  <c r="C45" i="1"/>
  <c r="C46" i="1" a="1"/>
  <c r="C46" i="1" s="1"/>
  <c r="C47" i="1" a="1"/>
  <c r="C47" i="1"/>
  <c r="C48" i="1" a="1"/>
  <c r="C48" i="1" s="1"/>
  <c r="C49" i="1" a="1"/>
  <c r="C49" i="1"/>
  <c r="C50" i="1" a="1"/>
  <c r="C50" i="1" s="1"/>
  <c r="C51" i="1" a="1"/>
  <c r="C51" i="1"/>
  <c r="C43" i="1" a="1"/>
  <c r="C43" i="1" s="1"/>
  <c r="B44" i="1" a="1"/>
  <c r="B44" i="1" s="1"/>
  <c r="B45" i="1" a="1"/>
  <c r="B45" i="1"/>
  <c r="B46" i="1" a="1"/>
  <c r="B46" i="1" s="1"/>
  <c r="B47" i="1" a="1"/>
  <c r="B47" i="1"/>
  <c r="B48" i="1" a="1"/>
  <c r="B48" i="1" s="1"/>
  <c r="B49" i="1" a="1"/>
  <c r="B49" i="1"/>
  <c r="B50" i="1" a="1"/>
  <c r="B50" i="1" s="1"/>
  <c r="B51" i="1" a="1"/>
  <c r="B51" i="1"/>
  <c r="A44" i="1" a="1"/>
  <c r="A44" i="1" s="1"/>
  <c r="A45" i="1" a="1"/>
  <c r="A45" i="1"/>
  <c r="A46" i="1" a="1"/>
  <c r="A46" i="1" s="1"/>
  <c r="A47" i="1" a="1"/>
  <c r="A47" i="1"/>
  <c r="A48" i="1" a="1"/>
  <c r="A48" i="1" s="1"/>
  <c r="A49" i="1" a="1"/>
  <c r="A49" i="1"/>
  <c r="A50" i="1" a="1"/>
  <c r="A50" i="1" s="1"/>
  <c r="A51" i="1" a="1"/>
  <c r="A51" i="1"/>
  <c r="A43" i="1" a="1"/>
  <c r="A43" i="1" s="1"/>
</calcChain>
</file>

<file path=xl/sharedStrings.xml><?xml version="1.0" encoding="utf-8"?>
<sst xmlns="http://schemas.openxmlformats.org/spreadsheetml/2006/main" count="63" uniqueCount="46">
  <si>
    <t>Устройство ВИР-Пласт (комплект №1)</t>
  </si>
  <si>
    <t>Устройство ВИР-Пласт (комплект №2)</t>
  </si>
  <si>
    <t>Устройство ВИР-Пласт (комплект №3)</t>
  </si>
  <si>
    <t>Устройство ВИР-Пласт (комплект №4)</t>
  </si>
  <si>
    <t>Устройство ВИР-Пласт (комплект №5)</t>
  </si>
  <si>
    <t>Начало работ</t>
  </si>
  <si>
    <t>Длительность</t>
  </si>
  <si>
    <t>Окончание работ</t>
  </si>
  <si>
    <t>Владимирская ул., д.25, литера А</t>
  </si>
  <si>
    <t>Владимирская ул., д.27, литера А</t>
  </si>
  <si>
    <t>Юты Бондаровской ул., д.17, корп.1, литера А</t>
  </si>
  <si>
    <t>Альпийский пер., д.28, литера А</t>
  </si>
  <si>
    <t>Бухарестская ул., д.35, корп.6, литера А</t>
  </si>
  <si>
    <t>Белы Куна ул., д.4, корп.3, литера А</t>
  </si>
  <si>
    <t>Белы Куна ул., д.4, корп.4, литера А</t>
  </si>
  <si>
    <t>Будапештская ул., д.35, корп.1, литера А</t>
  </si>
  <si>
    <t>Будапештская ул., д.23, корп.5, литера А</t>
  </si>
  <si>
    <t>Стрельбищенская ул., д.28, литера А</t>
  </si>
  <si>
    <t>Турку ул., д.10, корп.2, литера А</t>
  </si>
  <si>
    <t>Турку ул., д.12, корп.6, литера А</t>
  </si>
  <si>
    <t>Белы Куна ул., д.7, корп.2, литера А</t>
  </si>
  <si>
    <t>Белы Куна ул., д.7, корп.3, литера А</t>
  </si>
  <si>
    <t>Белы Куна ул., д.7, корп.5, литера А</t>
  </si>
  <si>
    <t>Белы Куна ул., д.15, корп.2, литера А</t>
  </si>
  <si>
    <t>Турку ул., д.28, корп.2, литера А</t>
  </si>
  <si>
    <t>Белградская ул., д.22, корп.1, литера А</t>
  </si>
  <si>
    <t>Белградская ул., д.22, корп.2, литера А</t>
  </si>
  <si>
    <t>Бухарестская ул., д.84, литера А</t>
  </si>
  <si>
    <t>Бухарестская ул., д.88, литера А</t>
  </si>
  <si>
    <t>Турку ул., д.23, корп.3, литера А</t>
  </si>
  <si>
    <t>Будапештская ул., д.23, корп.4, литера А</t>
  </si>
  <si>
    <t>Софийская ул., д.29, литера А</t>
  </si>
  <si>
    <t>Белградская ул., д.18, литера А</t>
  </si>
  <si>
    <t>Белградская ул., д.46, литера А</t>
  </si>
  <si>
    <t>Будапештская ул., д.12, литера А</t>
  </si>
  <si>
    <t>Бухарестская ул., д.72, корп.2, литера А</t>
  </si>
  <si>
    <t>Славы пр., д.35, корп.1, литера А</t>
  </si>
  <si>
    <t>Софийская ул., д.33, корп.3, литера А</t>
  </si>
  <si>
    <t>Софийская ул., д.47, корп.2, литера А</t>
  </si>
  <si>
    <t>Белградская ул., д.26, корп.2, литера А</t>
  </si>
  <si>
    <t>Белградская ул., д.34, корп.3, литера А</t>
  </si>
  <si>
    <t>Будапештская ул., д.39, литера А</t>
  </si>
  <si>
    <t>Славы пр., д.22, литера А</t>
  </si>
  <si>
    <t>Славы пр., д.28, литера А</t>
  </si>
  <si>
    <t>Загребский бул., д.27/16, литера А</t>
  </si>
  <si>
    <t>Олеко Дундича ул., д.36, корп.1,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</si>
</sst>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showZeros="0" tabSelected="1" topLeftCell="A7" workbookViewId="0">
      <selection activeCell="B43" sqref="B43"/>
    </sheetView>
  </sheetViews>
  <sheetFormatPr defaultRowHeight="15" x14ac:dyDescent="0.25"/>
  <cols>
    <col min="1" max="1" width="43.7109375" bestFit="1" customWidth="1"/>
    <col min="2" max="16" width="10.140625" bestFit="1" customWidth="1"/>
  </cols>
  <sheetData>
    <row r="1" spans="1:16" ht="37.5" customHeight="1" x14ac:dyDescent="0.25">
      <c r="A1" s="2"/>
      <c r="B1" s="5" t="s">
        <v>0</v>
      </c>
      <c r="C1" s="5"/>
      <c r="D1" s="5"/>
      <c r="E1" s="5" t="s">
        <v>1</v>
      </c>
      <c r="F1" s="5"/>
      <c r="G1" s="5"/>
      <c r="H1" s="5" t="s">
        <v>2</v>
      </c>
      <c r="I1" s="5"/>
      <c r="J1" s="5"/>
      <c r="K1" s="5" t="s">
        <v>3</v>
      </c>
      <c r="L1" s="5"/>
      <c r="M1" s="5"/>
      <c r="N1" s="5" t="s">
        <v>4</v>
      </c>
      <c r="O1" s="5"/>
      <c r="P1" s="5"/>
    </row>
    <row r="2" spans="1:16" ht="33.75" customHeight="1" x14ac:dyDescent="0.25">
      <c r="A2" s="2"/>
      <c r="B2" s="3" t="s">
        <v>5</v>
      </c>
      <c r="C2" s="3" t="s">
        <v>6</v>
      </c>
      <c r="D2" s="3" t="s">
        <v>7</v>
      </c>
      <c r="E2" s="3" t="s">
        <v>5</v>
      </c>
      <c r="F2" s="3" t="s">
        <v>6</v>
      </c>
      <c r="G2" s="3" t="s">
        <v>7</v>
      </c>
      <c r="H2" s="3" t="s">
        <v>5</v>
      </c>
      <c r="I2" s="3" t="s">
        <v>6</v>
      </c>
      <c r="J2" s="3" t="s">
        <v>7</v>
      </c>
      <c r="K2" s="3" t="s">
        <v>5</v>
      </c>
      <c r="L2" s="3" t="s">
        <v>6</v>
      </c>
      <c r="M2" s="3" t="s">
        <v>7</v>
      </c>
      <c r="N2" s="3" t="s">
        <v>5</v>
      </c>
      <c r="O2" s="3" t="s">
        <v>6</v>
      </c>
      <c r="P2" s="3" t="s">
        <v>7</v>
      </c>
    </row>
    <row r="3" spans="1:16" x14ac:dyDescent="0.25">
      <c r="A3" s="2" t="s">
        <v>8</v>
      </c>
      <c r="B3" s="2">
        <v>43914.49525</v>
      </c>
      <c r="C3" s="4">
        <v>5.4349999999976717</v>
      </c>
      <c r="D3" s="2">
        <v>43919.930249999998</v>
      </c>
      <c r="E3" s="2">
        <v>0</v>
      </c>
      <c r="F3" s="4">
        <v>0</v>
      </c>
      <c r="G3" s="2">
        <v>0</v>
      </c>
      <c r="H3" s="2">
        <v>0</v>
      </c>
      <c r="I3" s="4">
        <v>0</v>
      </c>
      <c r="J3" s="2">
        <v>0</v>
      </c>
      <c r="K3" s="2">
        <v>0</v>
      </c>
      <c r="L3" s="4">
        <v>0</v>
      </c>
      <c r="M3" s="2">
        <v>0</v>
      </c>
      <c r="N3" s="2">
        <v>0</v>
      </c>
      <c r="O3" s="4">
        <v>0</v>
      </c>
      <c r="P3" s="2">
        <v>0</v>
      </c>
    </row>
    <row r="4" spans="1:16" x14ac:dyDescent="0.25">
      <c r="A4" s="2" t="s">
        <v>9</v>
      </c>
      <c r="B4" s="2">
        <v>0</v>
      </c>
      <c r="C4" s="4">
        <v>0</v>
      </c>
      <c r="D4" s="2">
        <v>0</v>
      </c>
      <c r="E4" s="2">
        <v>43900.525000000001</v>
      </c>
      <c r="F4" s="4">
        <v>5.7105000000010477</v>
      </c>
      <c r="G4" s="2">
        <v>43906.235500000003</v>
      </c>
      <c r="H4" s="2">
        <v>0</v>
      </c>
      <c r="I4" s="4">
        <v>0</v>
      </c>
      <c r="J4" s="2">
        <v>0</v>
      </c>
      <c r="K4" s="2">
        <v>0</v>
      </c>
      <c r="L4" s="4">
        <v>0</v>
      </c>
      <c r="M4" s="2">
        <v>0</v>
      </c>
      <c r="N4" s="2">
        <v>0</v>
      </c>
      <c r="O4" s="4">
        <v>0</v>
      </c>
      <c r="P4" s="2">
        <v>0</v>
      </c>
    </row>
    <row r="5" spans="1:16" x14ac:dyDescent="0.25">
      <c r="A5" s="2" t="s">
        <v>10</v>
      </c>
      <c r="B5" s="2">
        <v>0</v>
      </c>
      <c r="C5" s="4">
        <v>0</v>
      </c>
      <c r="D5" s="2">
        <v>0</v>
      </c>
      <c r="E5" s="2">
        <v>0</v>
      </c>
      <c r="F5" s="4">
        <v>0</v>
      </c>
      <c r="G5" s="2">
        <v>0</v>
      </c>
      <c r="H5" s="2">
        <v>43906.215500000006</v>
      </c>
      <c r="I5" s="4">
        <v>5.1125000000029104</v>
      </c>
      <c r="J5" s="2">
        <v>43911.328000000009</v>
      </c>
      <c r="K5" s="2">
        <v>0</v>
      </c>
      <c r="L5" s="4">
        <v>0</v>
      </c>
      <c r="M5" s="2">
        <v>0</v>
      </c>
      <c r="N5" s="2">
        <v>0</v>
      </c>
      <c r="O5" s="4">
        <v>0</v>
      </c>
      <c r="P5" s="2">
        <v>0</v>
      </c>
    </row>
    <row r="6" spans="1:16" x14ac:dyDescent="0.25">
      <c r="A6" s="2" t="s">
        <v>11</v>
      </c>
      <c r="B6" s="2">
        <v>0</v>
      </c>
      <c r="C6" s="4">
        <v>0</v>
      </c>
      <c r="D6" s="2">
        <v>0</v>
      </c>
      <c r="E6" s="2">
        <v>0</v>
      </c>
      <c r="F6" s="4">
        <v>0</v>
      </c>
      <c r="G6" s="2">
        <v>0</v>
      </c>
      <c r="H6" s="2">
        <v>0</v>
      </c>
      <c r="I6" s="4">
        <v>0</v>
      </c>
      <c r="J6" s="2">
        <v>0</v>
      </c>
      <c r="K6" s="2">
        <v>0</v>
      </c>
      <c r="L6" s="4">
        <v>0</v>
      </c>
      <c r="M6" s="2">
        <v>0</v>
      </c>
      <c r="N6" s="2">
        <v>0</v>
      </c>
      <c r="O6" s="4">
        <v>0</v>
      </c>
      <c r="P6" s="2">
        <v>0</v>
      </c>
    </row>
    <row r="7" spans="1:16" x14ac:dyDescent="0.25">
      <c r="A7" s="2" t="s">
        <v>12</v>
      </c>
      <c r="B7" s="2">
        <v>0</v>
      </c>
      <c r="C7" s="4">
        <v>0</v>
      </c>
      <c r="D7" s="2">
        <v>0</v>
      </c>
      <c r="E7" s="2">
        <v>0</v>
      </c>
      <c r="F7" s="4">
        <v>0</v>
      </c>
      <c r="G7" s="2">
        <v>0</v>
      </c>
      <c r="H7" s="2">
        <v>0</v>
      </c>
      <c r="I7" s="4">
        <v>0</v>
      </c>
      <c r="J7" s="2">
        <v>0</v>
      </c>
      <c r="K7" s="2">
        <v>0</v>
      </c>
      <c r="L7" s="4">
        <v>0</v>
      </c>
      <c r="M7" s="2">
        <v>0</v>
      </c>
      <c r="N7" s="2">
        <v>0</v>
      </c>
      <c r="O7" s="4">
        <v>0</v>
      </c>
      <c r="P7" s="2">
        <v>0</v>
      </c>
    </row>
    <row r="8" spans="1:16" x14ac:dyDescent="0.25">
      <c r="A8" s="2" t="s">
        <v>13</v>
      </c>
      <c r="B8" s="2">
        <v>0</v>
      </c>
      <c r="C8" s="4">
        <v>0</v>
      </c>
      <c r="D8" s="2">
        <v>0</v>
      </c>
      <c r="E8" s="2">
        <v>0</v>
      </c>
      <c r="F8" s="4">
        <v>0</v>
      </c>
      <c r="G8" s="2">
        <v>0</v>
      </c>
      <c r="H8" s="2">
        <v>0</v>
      </c>
      <c r="I8" s="4">
        <v>0</v>
      </c>
      <c r="J8" s="2">
        <v>0</v>
      </c>
      <c r="K8" s="2">
        <v>0</v>
      </c>
      <c r="L8" s="4">
        <v>0</v>
      </c>
      <c r="M8" s="2">
        <v>0</v>
      </c>
      <c r="N8" s="2">
        <v>0</v>
      </c>
      <c r="O8" s="4">
        <v>0</v>
      </c>
      <c r="P8" s="2">
        <v>0</v>
      </c>
    </row>
    <row r="9" spans="1:16" x14ac:dyDescent="0.25">
      <c r="A9" s="2" t="s">
        <v>14</v>
      </c>
      <c r="B9" s="2">
        <v>0</v>
      </c>
      <c r="C9" s="4">
        <v>0</v>
      </c>
      <c r="D9" s="2">
        <v>0</v>
      </c>
      <c r="E9" s="2">
        <v>0</v>
      </c>
      <c r="F9" s="4">
        <v>0</v>
      </c>
      <c r="G9" s="2">
        <v>0</v>
      </c>
      <c r="H9" s="2">
        <v>0</v>
      </c>
      <c r="I9" s="4">
        <v>0</v>
      </c>
      <c r="J9" s="2">
        <v>0</v>
      </c>
      <c r="K9" s="2">
        <v>0</v>
      </c>
      <c r="L9" s="4">
        <v>0</v>
      </c>
      <c r="M9" s="2">
        <v>0</v>
      </c>
      <c r="N9" s="2">
        <v>0</v>
      </c>
      <c r="O9" s="4">
        <v>0</v>
      </c>
      <c r="P9" s="2">
        <v>0</v>
      </c>
    </row>
    <row r="10" spans="1:16" x14ac:dyDescent="0.25">
      <c r="A10" s="2" t="s">
        <v>15</v>
      </c>
      <c r="B10" s="2">
        <v>0</v>
      </c>
      <c r="C10" s="4">
        <v>0</v>
      </c>
      <c r="D10" s="2">
        <v>0</v>
      </c>
      <c r="E10" s="2">
        <v>0</v>
      </c>
      <c r="F10" s="4">
        <v>0</v>
      </c>
      <c r="G10" s="2">
        <v>0</v>
      </c>
      <c r="H10" s="2">
        <v>0</v>
      </c>
      <c r="I10" s="4">
        <v>0</v>
      </c>
      <c r="J10" s="2">
        <v>0</v>
      </c>
      <c r="K10" s="2">
        <v>0</v>
      </c>
      <c r="L10" s="4">
        <v>0</v>
      </c>
      <c r="M10" s="2">
        <v>0</v>
      </c>
      <c r="N10" s="2">
        <v>0</v>
      </c>
      <c r="O10" s="4">
        <v>0</v>
      </c>
      <c r="P10" s="2">
        <v>0</v>
      </c>
    </row>
    <row r="11" spans="1:16" x14ac:dyDescent="0.25">
      <c r="A11" s="2" t="s">
        <v>16</v>
      </c>
      <c r="B11" s="2">
        <v>0</v>
      </c>
      <c r="C11" s="4">
        <v>0</v>
      </c>
      <c r="D11" s="2">
        <v>0</v>
      </c>
      <c r="E11" s="2">
        <v>0</v>
      </c>
      <c r="F11" s="4">
        <v>0</v>
      </c>
      <c r="G11" s="2">
        <v>0</v>
      </c>
      <c r="H11" s="2">
        <v>0</v>
      </c>
      <c r="I11" s="4">
        <v>0</v>
      </c>
      <c r="J11" s="2">
        <v>0</v>
      </c>
      <c r="K11" s="2">
        <v>43927.6</v>
      </c>
      <c r="L11" s="4">
        <v>2.7334499999997206</v>
      </c>
      <c r="M11" s="2">
        <v>43930.333449999998</v>
      </c>
      <c r="N11" s="2">
        <v>0</v>
      </c>
      <c r="O11" s="4">
        <v>0</v>
      </c>
      <c r="P11" s="2">
        <v>0</v>
      </c>
    </row>
    <row r="12" spans="1:16" x14ac:dyDescent="0.25">
      <c r="A12" s="2" t="s">
        <v>17</v>
      </c>
      <c r="B12" s="2">
        <v>0</v>
      </c>
      <c r="C12" s="4">
        <v>0</v>
      </c>
      <c r="D12" s="2">
        <v>0</v>
      </c>
      <c r="E12" s="2">
        <v>0</v>
      </c>
      <c r="F12" s="4">
        <v>0</v>
      </c>
      <c r="G12" s="2">
        <v>0</v>
      </c>
      <c r="H12" s="2">
        <v>0</v>
      </c>
      <c r="I12" s="4">
        <v>0</v>
      </c>
      <c r="J12" s="2">
        <v>0</v>
      </c>
      <c r="K12" s="2">
        <v>0</v>
      </c>
      <c r="L12" s="4">
        <v>0</v>
      </c>
      <c r="M12" s="2">
        <v>0</v>
      </c>
      <c r="N12" s="2">
        <v>43925.925000000003</v>
      </c>
      <c r="O12" s="4">
        <v>4.2699999999967986</v>
      </c>
      <c r="P12" s="2">
        <v>43930.195</v>
      </c>
    </row>
    <row r="13" spans="1:16" x14ac:dyDescent="0.25">
      <c r="A13" s="2" t="s">
        <v>18</v>
      </c>
      <c r="B13" s="2">
        <v>0</v>
      </c>
      <c r="C13" s="4">
        <v>0</v>
      </c>
      <c r="D13" s="2">
        <v>0</v>
      </c>
      <c r="E13" s="2">
        <v>0</v>
      </c>
      <c r="F13" s="4">
        <v>0</v>
      </c>
      <c r="G13" s="2">
        <v>0</v>
      </c>
      <c r="H13" s="2">
        <v>0</v>
      </c>
      <c r="I13" s="4">
        <v>0</v>
      </c>
      <c r="J13" s="2">
        <v>0</v>
      </c>
      <c r="K13" s="2">
        <v>43931.333449999998</v>
      </c>
      <c r="L13" s="4">
        <v>5.055000000000291</v>
      </c>
      <c r="M13" s="2">
        <v>43936.388449999999</v>
      </c>
      <c r="N13" s="2">
        <v>0</v>
      </c>
      <c r="O13" s="4">
        <v>0</v>
      </c>
      <c r="P13" s="2">
        <v>0</v>
      </c>
    </row>
    <row r="14" spans="1:16" x14ac:dyDescent="0.25">
      <c r="A14" s="2" t="s">
        <v>19</v>
      </c>
      <c r="B14" s="2">
        <v>0</v>
      </c>
      <c r="C14" s="4">
        <v>0</v>
      </c>
      <c r="D14" s="2">
        <v>0</v>
      </c>
      <c r="E14" s="2">
        <v>0</v>
      </c>
      <c r="F14" s="4">
        <v>0</v>
      </c>
      <c r="G14" s="2">
        <v>0</v>
      </c>
      <c r="H14" s="2">
        <v>0</v>
      </c>
      <c r="I14" s="4">
        <v>0</v>
      </c>
      <c r="J14" s="2">
        <v>0</v>
      </c>
      <c r="K14" s="2">
        <v>0</v>
      </c>
      <c r="L14" s="4">
        <v>0</v>
      </c>
      <c r="M14" s="2">
        <v>0</v>
      </c>
      <c r="N14" s="2">
        <v>43931.195</v>
      </c>
      <c r="O14" s="4">
        <v>5.055000000000291</v>
      </c>
      <c r="P14" s="2">
        <v>43936.25</v>
      </c>
    </row>
    <row r="15" spans="1:16" x14ac:dyDescent="0.25">
      <c r="A15" s="2" t="s">
        <v>20</v>
      </c>
      <c r="B15" s="2">
        <v>43925.974999999999</v>
      </c>
      <c r="C15" s="4">
        <v>5.055000000000291</v>
      </c>
      <c r="D15" s="2">
        <v>43931.03</v>
      </c>
      <c r="E15" s="2">
        <v>0</v>
      </c>
      <c r="F15" s="4">
        <v>0</v>
      </c>
      <c r="G15" s="2">
        <v>0</v>
      </c>
      <c r="H15" s="2">
        <v>0</v>
      </c>
      <c r="I15" s="4">
        <v>0</v>
      </c>
      <c r="J15" s="2">
        <v>0</v>
      </c>
      <c r="K15" s="2">
        <v>0</v>
      </c>
      <c r="L15" s="4">
        <v>0</v>
      </c>
      <c r="M15" s="2">
        <v>0</v>
      </c>
      <c r="N15" s="2">
        <v>0</v>
      </c>
      <c r="O15" s="4">
        <v>0</v>
      </c>
      <c r="P15" s="2">
        <v>0</v>
      </c>
    </row>
    <row r="16" spans="1:16" x14ac:dyDescent="0.25">
      <c r="A16" s="2" t="s">
        <v>21</v>
      </c>
      <c r="B16" s="2">
        <v>0</v>
      </c>
      <c r="C16" s="4">
        <v>0</v>
      </c>
      <c r="D16" s="2">
        <v>0</v>
      </c>
      <c r="E16" s="2">
        <v>43925.974999999999</v>
      </c>
      <c r="F16" s="4">
        <v>5.055000000000291</v>
      </c>
      <c r="G16" s="2">
        <v>43931.03</v>
      </c>
      <c r="H16" s="2">
        <v>0</v>
      </c>
      <c r="I16" s="4">
        <v>0</v>
      </c>
      <c r="J16" s="2">
        <v>0</v>
      </c>
      <c r="K16" s="2">
        <v>0</v>
      </c>
      <c r="L16" s="4">
        <v>0</v>
      </c>
      <c r="M16" s="2">
        <v>0</v>
      </c>
      <c r="N16" s="2">
        <v>0</v>
      </c>
      <c r="O16" s="4">
        <v>0</v>
      </c>
      <c r="P16" s="2">
        <v>0</v>
      </c>
    </row>
    <row r="17" spans="1:16" x14ac:dyDescent="0.25">
      <c r="A17" s="2" t="s">
        <v>22</v>
      </c>
      <c r="B17" s="2">
        <v>0</v>
      </c>
      <c r="C17" s="4">
        <v>0</v>
      </c>
      <c r="D17" s="2">
        <v>0</v>
      </c>
      <c r="E17" s="2">
        <v>0</v>
      </c>
      <c r="F17" s="4">
        <v>0</v>
      </c>
      <c r="G17" s="2">
        <v>0</v>
      </c>
      <c r="H17" s="2">
        <v>43925.974999999999</v>
      </c>
      <c r="I17" s="4">
        <v>4.555000000000291</v>
      </c>
      <c r="J17" s="2">
        <v>43930.53</v>
      </c>
      <c r="K17" s="2">
        <v>0</v>
      </c>
      <c r="L17" s="4">
        <v>0</v>
      </c>
      <c r="M17" s="2">
        <v>0</v>
      </c>
      <c r="N17" s="2">
        <v>0</v>
      </c>
      <c r="O17" s="4">
        <v>0</v>
      </c>
      <c r="P17" s="2">
        <v>0</v>
      </c>
    </row>
    <row r="18" spans="1:16" x14ac:dyDescent="0.25">
      <c r="A18" s="2" t="s">
        <v>23</v>
      </c>
      <c r="B18" s="2">
        <v>43932.03</v>
      </c>
      <c r="C18" s="4">
        <v>7.8950000000040745</v>
      </c>
      <c r="D18" s="2">
        <v>43939.925000000003</v>
      </c>
      <c r="E18" s="2">
        <v>0</v>
      </c>
      <c r="F18" s="4">
        <v>0</v>
      </c>
      <c r="G18" s="2">
        <v>0</v>
      </c>
      <c r="H18" s="2">
        <v>0</v>
      </c>
      <c r="I18" s="4">
        <v>0</v>
      </c>
      <c r="J18" s="2">
        <v>0</v>
      </c>
      <c r="K18" s="2">
        <v>0</v>
      </c>
      <c r="L18" s="4">
        <v>0</v>
      </c>
      <c r="M18" s="2">
        <v>0</v>
      </c>
      <c r="N18" s="2">
        <v>0</v>
      </c>
      <c r="O18" s="4">
        <v>0</v>
      </c>
      <c r="P18" s="2">
        <v>0</v>
      </c>
    </row>
    <row r="19" spans="1:16" x14ac:dyDescent="0.25">
      <c r="A19" s="2" t="s">
        <v>24</v>
      </c>
      <c r="B19" s="2">
        <v>0</v>
      </c>
      <c r="C19" s="4">
        <v>0</v>
      </c>
      <c r="D19" s="2">
        <v>0</v>
      </c>
      <c r="E19" s="2">
        <v>43932.03</v>
      </c>
      <c r="F19" s="4">
        <v>7.9075000000011642</v>
      </c>
      <c r="G19" s="2">
        <v>43939.9375</v>
      </c>
      <c r="H19" s="2">
        <v>0</v>
      </c>
      <c r="I19" s="4">
        <v>0</v>
      </c>
      <c r="J19" s="2">
        <v>0</v>
      </c>
      <c r="K19" s="2">
        <v>0</v>
      </c>
      <c r="L19" s="4">
        <v>0</v>
      </c>
      <c r="M19" s="2">
        <v>0</v>
      </c>
      <c r="N19" s="2">
        <v>0</v>
      </c>
      <c r="O19" s="4">
        <v>0</v>
      </c>
      <c r="P19" s="2">
        <v>0</v>
      </c>
    </row>
    <row r="20" spans="1:16" x14ac:dyDescent="0.25">
      <c r="A20" s="2" t="s">
        <v>25</v>
      </c>
      <c r="B20" s="2">
        <v>0</v>
      </c>
      <c r="C20" s="4">
        <v>0</v>
      </c>
      <c r="D20" s="2">
        <v>0</v>
      </c>
      <c r="E20" s="2">
        <v>0</v>
      </c>
      <c r="F20" s="4">
        <v>0</v>
      </c>
      <c r="G20" s="2">
        <v>0</v>
      </c>
      <c r="H20" s="2">
        <v>43931.53</v>
      </c>
      <c r="I20" s="4">
        <v>9.0390000000043074</v>
      </c>
      <c r="J20" s="2">
        <v>43940.569000000003</v>
      </c>
      <c r="K20" s="2">
        <v>0</v>
      </c>
      <c r="L20" s="4">
        <v>0</v>
      </c>
      <c r="M20" s="2">
        <v>0</v>
      </c>
      <c r="N20" s="2">
        <v>0</v>
      </c>
      <c r="O20" s="4">
        <v>0</v>
      </c>
      <c r="P20" s="2">
        <v>0</v>
      </c>
    </row>
    <row r="21" spans="1:16" x14ac:dyDescent="0.25">
      <c r="A21" s="2" t="s">
        <v>26</v>
      </c>
      <c r="B21" s="2">
        <v>0</v>
      </c>
      <c r="C21" s="4">
        <v>0</v>
      </c>
      <c r="D21" s="2">
        <v>0</v>
      </c>
      <c r="E21" s="2">
        <v>0</v>
      </c>
      <c r="F21" s="4">
        <v>0</v>
      </c>
      <c r="G21" s="2">
        <v>0</v>
      </c>
      <c r="H21" s="2">
        <v>0</v>
      </c>
      <c r="I21" s="4">
        <v>0</v>
      </c>
      <c r="J21" s="2">
        <v>0</v>
      </c>
      <c r="K21" s="2">
        <v>43937.388449999999</v>
      </c>
      <c r="L21" s="4">
        <v>9.0390000000043074</v>
      </c>
      <c r="M21" s="2">
        <v>43946.427450000003</v>
      </c>
      <c r="N21" s="2">
        <v>43937.25</v>
      </c>
      <c r="O21" s="4">
        <v>9.1200000000026193</v>
      </c>
      <c r="P21" s="2">
        <v>43946.37</v>
      </c>
    </row>
    <row r="22" spans="1:16" x14ac:dyDescent="0.25">
      <c r="A22" s="2" t="s">
        <v>27</v>
      </c>
      <c r="B22" s="2">
        <v>43940.925000000003</v>
      </c>
      <c r="C22" s="4">
        <v>6.6750000000029104</v>
      </c>
      <c r="D22" s="2">
        <v>43947.600000000006</v>
      </c>
      <c r="E22" s="2">
        <v>0</v>
      </c>
      <c r="F22" s="4">
        <v>0</v>
      </c>
      <c r="G22" s="2">
        <v>0</v>
      </c>
      <c r="H22" s="2">
        <v>0</v>
      </c>
      <c r="I22" s="4">
        <v>0</v>
      </c>
      <c r="J22" s="2">
        <v>0</v>
      </c>
      <c r="K22" s="2">
        <v>0</v>
      </c>
      <c r="L22" s="4">
        <v>0</v>
      </c>
      <c r="M22" s="2">
        <v>0</v>
      </c>
      <c r="N22" s="2">
        <v>0</v>
      </c>
      <c r="O22" s="4">
        <v>0</v>
      </c>
      <c r="P22" s="2">
        <v>0</v>
      </c>
    </row>
    <row r="23" spans="1:16" x14ac:dyDescent="0.25">
      <c r="A23" s="2" t="s">
        <v>28</v>
      </c>
      <c r="B23" s="2">
        <v>0</v>
      </c>
      <c r="C23" s="4">
        <v>0</v>
      </c>
      <c r="D23" s="2">
        <v>0</v>
      </c>
      <c r="E23" s="2">
        <v>43940.9375</v>
      </c>
      <c r="F23" s="4">
        <v>6.6750000000029104</v>
      </c>
      <c r="G23" s="2">
        <v>43947.612500000003</v>
      </c>
      <c r="H23" s="2">
        <v>0</v>
      </c>
      <c r="I23" s="4">
        <v>0</v>
      </c>
      <c r="J23" s="2">
        <v>0</v>
      </c>
      <c r="K23" s="2">
        <v>0</v>
      </c>
      <c r="L23" s="4">
        <v>0</v>
      </c>
      <c r="M23" s="2">
        <v>0</v>
      </c>
      <c r="N23" s="2">
        <v>0</v>
      </c>
      <c r="O23" s="4">
        <v>0</v>
      </c>
      <c r="P23" s="2">
        <v>0</v>
      </c>
    </row>
    <row r="24" spans="1:16" x14ac:dyDescent="0.25">
      <c r="A24" s="2" t="s">
        <v>29</v>
      </c>
      <c r="B24" s="2">
        <v>0</v>
      </c>
      <c r="C24" s="4">
        <v>0</v>
      </c>
      <c r="D24" s="2">
        <v>0</v>
      </c>
      <c r="E24" s="2">
        <v>0</v>
      </c>
      <c r="F24" s="4">
        <v>0</v>
      </c>
      <c r="G24" s="2">
        <v>0</v>
      </c>
      <c r="H24" s="2">
        <v>43941.569000000003</v>
      </c>
      <c r="I24" s="4">
        <v>6.5785000000032596</v>
      </c>
      <c r="J24" s="2">
        <v>43948.147500000006</v>
      </c>
      <c r="K24" s="2">
        <v>0</v>
      </c>
      <c r="L24" s="4">
        <v>0</v>
      </c>
      <c r="M24" s="2">
        <v>0</v>
      </c>
      <c r="N24" s="2">
        <v>0</v>
      </c>
      <c r="O24" s="4">
        <v>0</v>
      </c>
      <c r="P24" s="2">
        <v>0</v>
      </c>
    </row>
    <row r="25" spans="1:16" x14ac:dyDescent="0.25">
      <c r="A25" s="2" t="s">
        <v>30</v>
      </c>
      <c r="B25" s="2">
        <v>0</v>
      </c>
      <c r="C25" s="4">
        <v>0</v>
      </c>
      <c r="D25" s="2">
        <v>0</v>
      </c>
      <c r="E25" s="2">
        <v>0</v>
      </c>
      <c r="F25" s="4">
        <v>0</v>
      </c>
      <c r="G25" s="2">
        <v>0</v>
      </c>
      <c r="H25" s="2">
        <v>0</v>
      </c>
      <c r="I25" s="4">
        <v>0</v>
      </c>
      <c r="J25" s="2">
        <v>0</v>
      </c>
      <c r="K25" s="2">
        <v>0</v>
      </c>
      <c r="L25" s="4">
        <v>0</v>
      </c>
      <c r="M25" s="2">
        <v>0</v>
      </c>
      <c r="N25" s="2">
        <v>0</v>
      </c>
      <c r="O25" s="4">
        <v>0</v>
      </c>
      <c r="P25" s="2">
        <v>0</v>
      </c>
    </row>
    <row r="26" spans="1:16" x14ac:dyDescent="0.25">
      <c r="A26" s="2" t="s">
        <v>31</v>
      </c>
      <c r="B26" s="2">
        <v>0</v>
      </c>
      <c r="C26" s="4">
        <v>0</v>
      </c>
      <c r="D26" s="2">
        <v>0</v>
      </c>
      <c r="E26" s="2">
        <v>0</v>
      </c>
      <c r="F26" s="4">
        <v>0</v>
      </c>
      <c r="G26" s="2">
        <v>0</v>
      </c>
      <c r="H26" s="2">
        <v>0</v>
      </c>
      <c r="I26" s="4">
        <v>0</v>
      </c>
      <c r="J26" s="2">
        <v>0</v>
      </c>
      <c r="K26" s="2">
        <v>43947.427450000003</v>
      </c>
      <c r="L26" s="4">
        <v>11.229700000003504</v>
      </c>
      <c r="M26" s="2">
        <v>43958.657150000006</v>
      </c>
      <c r="N26" s="2">
        <v>0</v>
      </c>
      <c r="O26" s="4">
        <v>0</v>
      </c>
      <c r="P26" s="2">
        <v>0</v>
      </c>
    </row>
    <row r="27" spans="1:16" x14ac:dyDescent="0.25">
      <c r="A27" s="2" t="s">
        <v>32</v>
      </c>
      <c r="B27" s="2">
        <v>0</v>
      </c>
      <c r="C27" s="4">
        <v>0</v>
      </c>
      <c r="D27" s="2">
        <v>0</v>
      </c>
      <c r="E27" s="2">
        <v>0</v>
      </c>
      <c r="F27" s="4">
        <v>0</v>
      </c>
      <c r="G27" s="2">
        <v>0</v>
      </c>
      <c r="H27" s="2">
        <v>0</v>
      </c>
      <c r="I27" s="4">
        <v>0</v>
      </c>
      <c r="J27" s="2">
        <v>0</v>
      </c>
      <c r="K27" s="2">
        <v>0</v>
      </c>
      <c r="L27" s="4">
        <v>0</v>
      </c>
      <c r="M27" s="2">
        <v>0</v>
      </c>
      <c r="N27" s="2">
        <v>43947.37</v>
      </c>
      <c r="O27" s="4">
        <v>12.672000000005937</v>
      </c>
      <c r="P27" s="2">
        <v>43960.042000000009</v>
      </c>
    </row>
    <row r="28" spans="1:16" x14ac:dyDescent="0.25">
      <c r="A28" s="2" t="s">
        <v>33</v>
      </c>
      <c r="B28" s="2">
        <v>43948.600000000006</v>
      </c>
      <c r="C28" s="4">
        <v>9.6770000000033178</v>
      </c>
      <c r="D28" s="2">
        <v>43958.277000000009</v>
      </c>
      <c r="E28" s="2">
        <v>43948.612500000003</v>
      </c>
      <c r="F28" s="4">
        <v>12.055000000000291</v>
      </c>
      <c r="G28" s="2">
        <v>43960.667500000003</v>
      </c>
      <c r="H28" s="2">
        <v>0</v>
      </c>
      <c r="I28" s="4">
        <v>0</v>
      </c>
      <c r="J28" s="2">
        <v>0</v>
      </c>
      <c r="K28" s="2">
        <v>0</v>
      </c>
      <c r="L28" s="4">
        <v>0</v>
      </c>
      <c r="M28" s="2">
        <v>0</v>
      </c>
      <c r="N28" s="2">
        <v>0</v>
      </c>
      <c r="O28" s="4">
        <v>0</v>
      </c>
      <c r="P28" s="2">
        <v>0</v>
      </c>
    </row>
    <row r="29" spans="1:16" x14ac:dyDescent="0.25">
      <c r="A29" s="2" t="s">
        <v>34</v>
      </c>
      <c r="B29" s="2">
        <v>0</v>
      </c>
      <c r="C29" s="4">
        <v>0</v>
      </c>
      <c r="D29" s="2">
        <v>0</v>
      </c>
      <c r="E29" s="2">
        <v>0</v>
      </c>
      <c r="F29" s="4">
        <v>0</v>
      </c>
      <c r="G29" s="2">
        <v>0</v>
      </c>
      <c r="H29" s="2">
        <v>0</v>
      </c>
      <c r="I29" s="4">
        <v>0</v>
      </c>
      <c r="J29" s="2">
        <v>0</v>
      </c>
      <c r="K29" s="2">
        <v>0</v>
      </c>
      <c r="L29" s="4">
        <v>0</v>
      </c>
      <c r="M29" s="2">
        <v>0</v>
      </c>
      <c r="N29" s="2">
        <v>0</v>
      </c>
      <c r="O29" s="4">
        <v>0</v>
      </c>
      <c r="P29" s="2">
        <v>0</v>
      </c>
    </row>
    <row r="30" spans="1:16" x14ac:dyDescent="0.25">
      <c r="A30" s="2" t="s">
        <v>35</v>
      </c>
      <c r="B30" s="2">
        <v>0</v>
      </c>
      <c r="C30" s="4">
        <v>0</v>
      </c>
      <c r="D30" s="2">
        <v>0</v>
      </c>
      <c r="E30" s="2">
        <v>0</v>
      </c>
      <c r="F30" s="4">
        <v>0</v>
      </c>
      <c r="G30" s="2">
        <v>0</v>
      </c>
      <c r="H30" s="2">
        <v>43949.147500000006</v>
      </c>
      <c r="I30" s="4">
        <v>12.690000000002328</v>
      </c>
      <c r="J30" s="2">
        <v>43961.837500000009</v>
      </c>
      <c r="K30" s="2">
        <v>0</v>
      </c>
      <c r="L30" s="4">
        <v>0</v>
      </c>
      <c r="M30" s="2">
        <v>0</v>
      </c>
      <c r="N30" s="2">
        <v>0</v>
      </c>
      <c r="O30" s="4">
        <v>0</v>
      </c>
      <c r="P30" s="2">
        <v>0</v>
      </c>
    </row>
    <row r="31" spans="1:16" x14ac:dyDescent="0.25">
      <c r="A31" s="2" t="s">
        <v>36</v>
      </c>
      <c r="B31" s="2">
        <v>0</v>
      </c>
      <c r="C31" s="4">
        <v>0</v>
      </c>
      <c r="D31" s="2">
        <v>0</v>
      </c>
      <c r="E31" s="2">
        <v>0</v>
      </c>
      <c r="F31" s="4">
        <v>0</v>
      </c>
      <c r="G31" s="2">
        <v>0</v>
      </c>
      <c r="H31" s="2">
        <v>0</v>
      </c>
      <c r="I31" s="4">
        <v>0</v>
      </c>
      <c r="J31" s="2">
        <v>0</v>
      </c>
      <c r="K31" s="2">
        <v>43959.657150000006</v>
      </c>
      <c r="L31" s="4">
        <v>10.872999999999593</v>
      </c>
      <c r="M31" s="2">
        <v>43970.530150000006</v>
      </c>
      <c r="N31" s="2">
        <v>0</v>
      </c>
      <c r="O31" s="4">
        <v>0</v>
      </c>
      <c r="P31" s="2">
        <v>0</v>
      </c>
    </row>
    <row r="32" spans="1:16" x14ac:dyDescent="0.25">
      <c r="A32" s="2" t="s">
        <v>37</v>
      </c>
      <c r="B32" s="2">
        <v>0</v>
      </c>
      <c r="C32" s="4">
        <v>0</v>
      </c>
      <c r="D32" s="2">
        <v>0</v>
      </c>
      <c r="E32" s="2">
        <v>0</v>
      </c>
      <c r="F32" s="4">
        <v>0</v>
      </c>
      <c r="G32" s="2">
        <v>0</v>
      </c>
      <c r="H32" s="2">
        <v>0</v>
      </c>
      <c r="I32" s="4">
        <v>0</v>
      </c>
      <c r="J32" s="2">
        <v>0</v>
      </c>
      <c r="K32" s="2">
        <v>0</v>
      </c>
      <c r="L32" s="4">
        <v>0</v>
      </c>
      <c r="M32" s="2">
        <v>0</v>
      </c>
      <c r="N32" s="2">
        <v>43961.042000000009</v>
      </c>
      <c r="O32" s="4">
        <v>10.05000000000291</v>
      </c>
      <c r="P32" s="2">
        <v>43971.092000000011</v>
      </c>
    </row>
    <row r="33" spans="1:16" x14ac:dyDescent="0.25">
      <c r="A33" s="2" t="s">
        <v>38</v>
      </c>
      <c r="B33" s="2">
        <v>43959.277000000009</v>
      </c>
      <c r="C33" s="4">
        <v>9.0500000000029104</v>
      </c>
      <c r="D33" s="2">
        <v>43968.327000000012</v>
      </c>
      <c r="E33" s="2">
        <v>0</v>
      </c>
      <c r="F33" s="4">
        <v>0</v>
      </c>
      <c r="G33" s="2">
        <v>0</v>
      </c>
      <c r="H33" s="2">
        <v>0</v>
      </c>
      <c r="I33" s="4">
        <v>0</v>
      </c>
      <c r="J33" s="2">
        <v>0</v>
      </c>
      <c r="K33" s="2">
        <v>0</v>
      </c>
      <c r="L33" s="4">
        <v>0</v>
      </c>
      <c r="M33" s="2">
        <v>0</v>
      </c>
      <c r="N33" s="2">
        <v>0</v>
      </c>
      <c r="O33" s="4">
        <v>0</v>
      </c>
      <c r="P33" s="2">
        <v>0</v>
      </c>
    </row>
    <row r="34" spans="1:16" x14ac:dyDescent="0.25">
      <c r="A34" s="2" t="s">
        <v>39</v>
      </c>
      <c r="B34" s="2">
        <v>0</v>
      </c>
      <c r="C34" s="4">
        <v>0</v>
      </c>
      <c r="D34" s="2">
        <v>0</v>
      </c>
      <c r="E34" s="2">
        <v>43961.667500000003</v>
      </c>
      <c r="F34" s="4">
        <v>9.6750000000029104</v>
      </c>
      <c r="G34" s="2">
        <v>43971.342500000006</v>
      </c>
      <c r="H34" s="2">
        <v>43962.837500000009</v>
      </c>
      <c r="I34" s="4">
        <v>9.6750000000029104</v>
      </c>
      <c r="J34" s="2">
        <v>43972.512500000012</v>
      </c>
      <c r="K34" s="2">
        <v>0</v>
      </c>
      <c r="L34" s="4">
        <v>0</v>
      </c>
      <c r="M34" s="2">
        <v>0</v>
      </c>
      <c r="N34" s="2">
        <v>0</v>
      </c>
      <c r="O34" s="4">
        <v>0</v>
      </c>
      <c r="P34" s="2">
        <v>0</v>
      </c>
    </row>
    <row r="35" spans="1:16" x14ac:dyDescent="0.25">
      <c r="A35" s="2" t="s">
        <v>40</v>
      </c>
      <c r="B35" s="2">
        <v>0</v>
      </c>
      <c r="C35" s="4">
        <v>0</v>
      </c>
      <c r="D35" s="2">
        <v>0</v>
      </c>
      <c r="E35" s="2">
        <v>0</v>
      </c>
      <c r="F35" s="4">
        <v>0</v>
      </c>
      <c r="G35" s="2">
        <v>0</v>
      </c>
      <c r="H35" s="2">
        <v>0</v>
      </c>
      <c r="I35" s="4">
        <v>0</v>
      </c>
      <c r="J35" s="2">
        <v>0</v>
      </c>
      <c r="K35" s="2">
        <v>0</v>
      </c>
      <c r="L35" s="4">
        <v>0</v>
      </c>
      <c r="M35" s="2">
        <v>0</v>
      </c>
      <c r="N35" s="2">
        <v>0</v>
      </c>
      <c r="O35" s="4">
        <v>0</v>
      </c>
      <c r="P35" s="2">
        <v>0</v>
      </c>
    </row>
    <row r="36" spans="1:16" x14ac:dyDescent="0.25">
      <c r="A36" s="2" t="s">
        <v>41</v>
      </c>
      <c r="B36" s="2">
        <v>0</v>
      </c>
      <c r="C36" s="4">
        <v>0</v>
      </c>
      <c r="D36" s="2">
        <v>0</v>
      </c>
      <c r="E36" s="2">
        <v>0</v>
      </c>
      <c r="F36" s="4">
        <v>0</v>
      </c>
      <c r="G36" s="2">
        <v>0</v>
      </c>
      <c r="H36" s="2">
        <v>0</v>
      </c>
      <c r="I36" s="4">
        <v>0</v>
      </c>
      <c r="J36" s="2">
        <v>0</v>
      </c>
      <c r="K36" s="2">
        <v>43971.530150000006</v>
      </c>
      <c r="L36" s="4">
        <v>9.8600000000005821</v>
      </c>
      <c r="M36" s="2">
        <v>43981.390150000007</v>
      </c>
      <c r="N36" s="2">
        <v>0</v>
      </c>
      <c r="O36" s="4">
        <v>0</v>
      </c>
      <c r="P36" s="2">
        <v>0</v>
      </c>
    </row>
    <row r="37" spans="1:16" x14ac:dyDescent="0.25">
      <c r="A37" s="2" t="s">
        <v>42</v>
      </c>
      <c r="B37" s="2">
        <v>0</v>
      </c>
      <c r="C37" s="4">
        <v>0</v>
      </c>
      <c r="D37" s="2">
        <v>0</v>
      </c>
      <c r="E37" s="2">
        <v>0</v>
      </c>
      <c r="F37" s="4">
        <v>0</v>
      </c>
      <c r="G37" s="2">
        <v>0</v>
      </c>
      <c r="H37" s="2">
        <v>0</v>
      </c>
      <c r="I37" s="4">
        <v>0</v>
      </c>
      <c r="J37" s="2">
        <v>0</v>
      </c>
      <c r="K37" s="2">
        <v>0</v>
      </c>
      <c r="L37" s="4">
        <v>0</v>
      </c>
      <c r="M37" s="2">
        <v>0</v>
      </c>
      <c r="N37" s="2">
        <v>43972.092000000011</v>
      </c>
      <c r="O37" s="4">
        <v>9.8600000000005821</v>
      </c>
      <c r="P37" s="2">
        <v>43981.952000000012</v>
      </c>
    </row>
    <row r="38" spans="1:16" x14ac:dyDescent="0.25">
      <c r="A38" s="2" t="s">
        <v>43</v>
      </c>
      <c r="B38" s="2">
        <v>43969.327000000012</v>
      </c>
      <c r="C38" s="4">
        <v>9.8600000000005821</v>
      </c>
      <c r="D38" s="2">
        <v>43979.187000000013</v>
      </c>
      <c r="E38" s="2">
        <v>0</v>
      </c>
      <c r="F38" s="4">
        <v>0</v>
      </c>
      <c r="G38" s="2">
        <v>0</v>
      </c>
      <c r="H38" s="2">
        <v>0</v>
      </c>
      <c r="I38" s="4">
        <v>0</v>
      </c>
      <c r="J38" s="2">
        <v>0</v>
      </c>
      <c r="K38" s="2">
        <v>0</v>
      </c>
      <c r="L38" s="4">
        <v>0</v>
      </c>
      <c r="M38" s="2">
        <v>0</v>
      </c>
      <c r="N38" s="2">
        <v>0</v>
      </c>
      <c r="O38" s="4">
        <v>0</v>
      </c>
      <c r="P38" s="2">
        <v>0</v>
      </c>
    </row>
    <row r="39" spans="1:16" x14ac:dyDescent="0.25">
      <c r="A39" s="2" t="s">
        <v>44</v>
      </c>
      <c r="B39" s="2">
        <v>43980.187000000013</v>
      </c>
      <c r="C39" s="4">
        <v>10.842750000003434</v>
      </c>
      <c r="D39" s="2">
        <v>43991.029750000016</v>
      </c>
      <c r="E39" s="2">
        <v>0</v>
      </c>
      <c r="F39" s="4">
        <v>0</v>
      </c>
      <c r="G39" s="2">
        <v>0</v>
      </c>
      <c r="H39" s="2">
        <v>0</v>
      </c>
      <c r="I39" s="4">
        <v>0</v>
      </c>
      <c r="J39" s="2">
        <v>0</v>
      </c>
      <c r="K39" s="2">
        <v>0</v>
      </c>
      <c r="L39" s="4">
        <v>0</v>
      </c>
      <c r="M39" s="2">
        <v>0</v>
      </c>
      <c r="N39" s="2">
        <v>43982.952000000012</v>
      </c>
      <c r="O39" s="4">
        <v>11.210250000003725</v>
      </c>
      <c r="P39" s="2">
        <v>43994.162250000016</v>
      </c>
    </row>
    <row r="40" spans="1:16" x14ac:dyDescent="0.25">
      <c r="A40" s="2" t="s">
        <v>45</v>
      </c>
      <c r="B40" s="2">
        <v>0</v>
      </c>
      <c r="C40" s="4">
        <v>0</v>
      </c>
      <c r="D40" s="2">
        <v>0</v>
      </c>
      <c r="E40" s="2">
        <v>43972.342500000006</v>
      </c>
      <c r="F40" s="4">
        <v>11.697500000002037</v>
      </c>
      <c r="G40" s="2">
        <v>43984.040000000008</v>
      </c>
      <c r="H40" s="2">
        <v>43973.512500000012</v>
      </c>
      <c r="I40" s="4">
        <v>11.760000000002037</v>
      </c>
      <c r="J40" s="2">
        <v>43985.272500000014</v>
      </c>
      <c r="K40" s="2">
        <v>0</v>
      </c>
      <c r="L40" s="4">
        <v>0</v>
      </c>
      <c r="M40" s="2">
        <v>0</v>
      </c>
      <c r="N40" s="2">
        <v>0</v>
      </c>
      <c r="O40" s="4">
        <v>0</v>
      </c>
      <c r="P40" s="2">
        <v>0</v>
      </c>
    </row>
    <row r="41" spans="1:16" x14ac:dyDescent="0.25">
      <c r="O41" s="1"/>
    </row>
    <row r="42" spans="1:16" x14ac:dyDescent="0.25">
      <c r="A42" s="6" t="s">
        <v>0</v>
      </c>
    </row>
    <row r="43" spans="1:16" x14ac:dyDescent="0.25">
      <c r="A43" s="2" t="str">
        <f t="array" ref="A43">IFERROR(INDEX($A$3:$P$40,SMALL(IF((($B$3:$B$40&gt;0)*ROW($1:$38))&lt;&gt;0,($B$3:$B$40&gt;0)*ROW($1:$38),""),ROW($A1)),1),"")</f>
        <v>Владимирская ул., д.25, литера А</v>
      </c>
      <c r="B43" s="2">
        <f t="array" ref="B43">IFERROR(INDEX($A$3:$P$40,SMALL(IF((($B$3:$B$40&gt;0)*ROW($1:$38))&lt;&gt;0,($B$3:$B$40&gt;0)*ROW($1:$38),""),ROW($A1)),2),"")</f>
        <v>43914.49525</v>
      </c>
      <c r="C43" s="4">
        <f t="array" ref="C43">IFERROR(INDEX($A$3:$P$40,SMALL(IF((($B$3:$B$40&gt;0)*ROW($1:$38))&lt;&gt;0,($B$3:$B$40&gt;0)*ROW($1:$38),""),ROW($A1)),3),"")</f>
        <v>5.4349999999976717</v>
      </c>
      <c r="D43" s="2">
        <f t="array" ref="D43">IFERROR(INDEX($A$3:$P$40,SMALL(IF((($B$3:$B$40&gt;0)*ROW($1:$38))&lt;&gt;0,($B$3:$B$40&gt;0)*ROW($1:$38),""),ROW($A1)),4),"")</f>
        <v>43919.930249999998</v>
      </c>
    </row>
    <row r="44" spans="1:16" x14ac:dyDescent="0.25">
      <c r="A44" s="2" t="str">
        <f t="array" ref="A44">IFERROR(INDEX($A$3:$P$40,SMALL(IF((($B$3:$B$40&gt;0)*ROW($1:$38))&lt;&gt;0,($B$3:$B$40&gt;0)*ROW($1:$38),""),ROW($A2)),1),"")</f>
        <v>Белы Куна ул., д.7, корп.2, литера А</v>
      </c>
      <c r="B44" s="2">
        <f t="array" ref="B44">IFERROR(INDEX($A$3:$P$40,SMALL(IF((($B$3:$B$40&gt;0)*ROW($1:$38))&lt;&gt;0,($B$3:$B$40&gt;0)*ROW($1:$38),""),ROW($A2)),2),"")</f>
        <v>43925.974999999999</v>
      </c>
      <c r="C44" s="4">
        <f t="array" ref="C44">IFERROR(INDEX($A$3:$P$40,SMALL(IF((($B$3:$B$40&gt;0)*ROW($1:$38))&lt;&gt;0,($B$3:$B$40&gt;0)*ROW($1:$38),""),ROW($A2)),3),"")</f>
        <v>5.055000000000291</v>
      </c>
      <c r="D44" s="2">
        <f t="array" ref="D44">IFERROR(INDEX($A$3:$P$40,SMALL(IF((($B$3:$B$40&gt;0)*ROW($1:$38))&lt;&gt;0,($B$3:$B$40&gt;0)*ROW($1:$38),""),ROW($A2)),4),"")</f>
        <v>43931.03</v>
      </c>
    </row>
    <row r="45" spans="1:16" x14ac:dyDescent="0.25">
      <c r="A45" s="2" t="str">
        <f t="array" ref="A45">IFERROR(INDEX($A$3:$P$40,SMALL(IF((($B$3:$B$40&gt;0)*ROW($1:$38))&lt;&gt;0,($B$3:$B$40&gt;0)*ROW($1:$38),""),ROW($A3)),1),"")</f>
        <v>Белы Куна ул., д.15, корп.2, литера А</v>
      </c>
      <c r="B45" s="2">
        <f t="array" ref="B45">IFERROR(INDEX($A$3:$P$40,SMALL(IF((($B$3:$B$40&gt;0)*ROW($1:$38))&lt;&gt;0,($B$3:$B$40&gt;0)*ROW($1:$38),""),ROW($A3)),2),"")</f>
        <v>43932.03</v>
      </c>
      <c r="C45" s="4">
        <f t="array" ref="C45">IFERROR(INDEX($A$3:$P$40,SMALL(IF((($B$3:$B$40&gt;0)*ROW($1:$38))&lt;&gt;0,($B$3:$B$40&gt;0)*ROW($1:$38),""),ROW($A3)),3),"")</f>
        <v>7.8950000000040745</v>
      </c>
      <c r="D45" s="2">
        <f t="array" ref="D45">IFERROR(INDEX($A$3:$P$40,SMALL(IF((($B$3:$B$40&gt;0)*ROW($1:$38))&lt;&gt;0,($B$3:$B$40&gt;0)*ROW($1:$38),""),ROW($A3)),4),"")</f>
        <v>43939.925000000003</v>
      </c>
    </row>
    <row r="46" spans="1:16" x14ac:dyDescent="0.25">
      <c r="A46" s="2" t="str">
        <f t="array" ref="A46">IFERROR(INDEX($A$3:$P$40,SMALL(IF((($B$3:$B$40&gt;0)*ROW($1:$38))&lt;&gt;0,($B$3:$B$40&gt;0)*ROW($1:$38),""),ROW($A4)),1),"")</f>
        <v>Бухарестская ул., д.84, литера А</v>
      </c>
      <c r="B46" s="2">
        <f t="array" ref="B46">IFERROR(INDEX($A$3:$P$40,SMALL(IF((($B$3:$B$40&gt;0)*ROW($1:$38))&lt;&gt;0,($B$3:$B$40&gt;0)*ROW($1:$38),""),ROW($A4)),2),"")</f>
        <v>43940.925000000003</v>
      </c>
      <c r="C46" s="4">
        <f t="array" ref="C46">IFERROR(INDEX($A$3:$P$40,SMALL(IF((($B$3:$B$40&gt;0)*ROW($1:$38))&lt;&gt;0,($B$3:$B$40&gt;0)*ROW($1:$38),""),ROW($A4)),3),"")</f>
        <v>6.6750000000029104</v>
      </c>
      <c r="D46" s="2">
        <f t="array" ref="D46">IFERROR(INDEX($A$3:$P$40,SMALL(IF((($B$3:$B$40&gt;0)*ROW($1:$38))&lt;&gt;0,($B$3:$B$40&gt;0)*ROW($1:$38),""),ROW($A4)),4),"")</f>
        <v>43947.600000000006</v>
      </c>
    </row>
    <row r="47" spans="1:16" x14ac:dyDescent="0.25">
      <c r="A47" s="2" t="str">
        <f t="array" ref="A47">IFERROR(INDEX($A$3:$P$40,SMALL(IF((($B$3:$B$40&gt;0)*ROW($1:$38))&lt;&gt;0,($B$3:$B$40&gt;0)*ROW($1:$38),""),ROW($A5)),1),"")</f>
        <v>Белградская ул., д.46, литера А</v>
      </c>
      <c r="B47" s="2">
        <f t="array" ref="B47">IFERROR(INDEX($A$3:$P$40,SMALL(IF((($B$3:$B$40&gt;0)*ROW($1:$38))&lt;&gt;0,($B$3:$B$40&gt;0)*ROW($1:$38),""),ROW($A5)),2),"")</f>
        <v>43948.600000000006</v>
      </c>
      <c r="C47" s="4">
        <f t="array" ref="C47">IFERROR(INDEX($A$3:$P$40,SMALL(IF((($B$3:$B$40&gt;0)*ROW($1:$38))&lt;&gt;0,($B$3:$B$40&gt;0)*ROW($1:$38),""),ROW($A5)),3),"")</f>
        <v>9.6770000000033178</v>
      </c>
      <c r="D47" s="2">
        <f t="array" ref="D47">IFERROR(INDEX($A$3:$P$40,SMALL(IF((($B$3:$B$40&gt;0)*ROW($1:$38))&lt;&gt;0,($B$3:$B$40&gt;0)*ROW($1:$38),""),ROW($A5)),4),"")</f>
        <v>43958.277000000009</v>
      </c>
    </row>
    <row r="48" spans="1:16" x14ac:dyDescent="0.25">
      <c r="A48" s="2" t="str">
        <f t="array" ref="A48">IFERROR(INDEX($A$3:$P$40,SMALL(IF((($B$3:$B$40&gt;0)*ROW($1:$38))&lt;&gt;0,($B$3:$B$40&gt;0)*ROW($1:$38),""),ROW($A6)),1),"")</f>
        <v>Софийская ул., д.47, корп.2, литера А</v>
      </c>
      <c r="B48" s="2">
        <f t="array" ref="B48">IFERROR(INDEX($A$3:$P$40,SMALL(IF((($B$3:$B$40&gt;0)*ROW($1:$38))&lt;&gt;0,($B$3:$B$40&gt;0)*ROW($1:$38),""),ROW($A6)),2),"")</f>
        <v>43959.277000000009</v>
      </c>
      <c r="C48" s="4">
        <f t="array" ref="C48">IFERROR(INDEX($A$3:$P$40,SMALL(IF((($B$3:$B$40&gt;0)*ROW($1:$38))&lt;&gt;0,($B$3:$B$40&gt;0)*ROW($1:$38),""),ROW($A6)),3),"")</f>
        <v>9.0500000000029104</v>
      </c>
      <c r="D48" s="2">
        <f t="array" ref="D48">IFERROR(INDEX($A$3:$P$40,SMALL(IF((($B$3:$B$40&gt;0)*ROW($1:$38))&lt;&gt;0,($B$3:$B$40&gt;0)*ROW($1:$38),""),ROW($A6)),4),"")</f>
        <v>43968.327000000012</v>
      </c>
    </row>
    <row r="49" spans="1:4" x14ac:dyDescent="0.25">
      <c r="A49" s="2" t="str">
        <f t="array" ref="A49">IFERROR(INDEX($A$3:$P$40,SMALL(IF((($B$3:$B$40&gt;0)*ROW($1:$38))&lt;&gt;0,($B$3:$B$40&gt;0)*ROW($1:$38),""),ROW($A7)),1),"")</f>
        <v>Славы пр., д.28, литера А</v>
      </c>
      <c r="B49" s="2">
        <f t="array" ref="B49">IFERROR(INDEX($A$3:$P$40,SMALL(IF((($B$3:$B$40&gt;0)*ROW($1:$38))&lt;&gt;0,($B$3:$B$40&gt;0)*ROW($1:$38),""),ROW($A7)),2),"")</f>
        <v>43969.327000000012</v>
      </c>
      <c r="C49" s="4">
        <f t="array" ref="C49">IFERROR(INDEX($A$3:$P$40,SMALL(IF((($B$3:$B$40&gt;0)*ROW($1:$38))&lt;&gt;0,($B$3:$B$40&gt;0)*ROW($1:$38),""),ROW($A7)),3),"")</f>
        <v>9.8600000000005821</v>
      </c>
      <c r="D49" s="2">
        <f t="array" ref="D49">IFERROR(INDEX($A$3:$P$40,SMALL(IF((($B$3:$B$40&gt;0)*ROW($1:$38))&lt;&gt;0,($B$3:$B$40&gt;0)*ROW($1:$38),""),ROW($A7)),4),"")</f>
        <v>43979.187000000013</v>
      </c>
    </row>
    <row r="50" spans="1:4" x14ac:dyDescent="0.25">
      <c r="A50" s="2" t="str">
        <f t="array" ref="A50">IFERROR(INDEX($A$3:$P$40,SMALL(IF((($B$3:$B$40&gt;0)*ROW($1:$38))&lt;&gt;0,($B$3:$B$40&gt;0)*ROW($1:$38),""),ROW($A8)),1),"")</f>
        <v>Загребский бул., д.27/16, литера А</v>
      </c>
      <c r="B50" s="2">
        <f t="array" ref="B50">IFERROR(INDEX($A$3:$P$40,SMALL(IF((($B$3:$B$40&gt;0)*ROW($1:$38))&lt;&gt;0,($B$3:$B$40&gt;0)*ROW($1:$38),""),ROW($A8)),2),"")</f>
        <v>43980.187000000013</v>
      </c>
      <c r="C50" s="4">
        <f t="array" ref="C50">IFERROR(INDEX($A$3:$P$40,SMALL(IF((($B$3:$B$40&gt;0)*ROW($1:$38))&lt;&gt;0,($B$3:$B$40&gt;0)*ROW($1:$38),""),ROW($A8)),3),"")</f>
        <v>10.842750000003434</v>
      </c>
      <c r="D50" s="2">
        <f t="array" ref="D50">IFERROR(INDEX($A$3:$P$40,SMALL(IF((($B$3:$B$40&gt;0)*ROW($1:$38))&lt;&gt;0,($B$3:$B$40&gt;0)*ROW($1:$38),""),ROW($A8)),4),"")</f>
        <v>43991.029750000016</v>
      </c>
    </row>
    <row r="51" spans="1:4" x14ac:dyDescent="0.25">
      <c r="A51" s="2" t="str">
        <f t="array" ref="A51">IFERROR(INDEX($A$3:$P$40,SMALL(IF((($B$3:$B$40&gt;0)*ROW($1:$38))&lt;&gt;0,($B$3:$B$40&gt;0)*ROW($1:$38),""),ROW($A9)),1),"")</f>
        <v/>
      </c>
      <c r="B51" s="2" t="str">
        <f t="array" ref="B51">IFERROR(INDEX($A$3:$P$40,SMALL(IF((($B$3:$B$40&gt;0)*ROW($1:$38))&lt;&gt;0,($B$3:$B$40&gt;0)*ROW($1:$38),""),ROW($A9)),2),"")</f>
        <v/>
      </c>
      <c r="C51" s="2" t="str">
        <f t="array" ref="C51">IFERROR(INDEX($A$3:$P$40,SMALL(IF((($B$3:$B$40&gt;0)*ROW($1:$38))&lt;&gt;0,($B$3:$B$40&gt;0)*ROW($1:$38),""),ROW($A9)),3),"")</f>
        <v/>
      </c>
      <c r="D51" s="2" t="str">
        <f t="array" ref="D51">IFERROR(INDEX($A$3:$P$40,SMALL(IF((($B$3:$B$40&gt;0)*ROW($1:$38))&lt;&gt;0,($B$3:$B$40&gt;0)*ROW($1:$38),""),ROW($A9)),4),"")</f>
        <v/>
      </c>
    </row>
    <row r="52" spans="1:4" x14ac:dyDescent="0.25">
      <c r="A52" s="6" t="s">
        <v>1</v>
      </c>
      <c r="B52" s="6"/>
      <c r="C52" s="6"/>
      <c r="D52" s="2"/>
    </row>
    <row r="53" spans="1:4" x14ac:dyDescent="0.25">
      <c r="A53" s="2" t="str">
        <f t="array" ref="A53">IFERROR(INDEX($A$3:$P$40,SMALL(IF((($E$3:$E$40&gt;0)*ROW($1:$38))&lt;&gt;0,($E$3:$E$40&gt;0)*ROW($1:$38),""),ROW($A1)),1),"")</f>
        <v>Владимирская ул., д.27, литера А</v>
      </c>
      <c r="B53" s="2">
        <f t="array" ref="B53">IFERROR(INDEX($A$3:$P$40,SMALL(IF((($E$3:$E$40&gt;0)*ROW($1:$38))&lt;&gt;0,($E$3:$E$40&gt;0)*ROW($1:$38),""),ROW($A1)),5),"")</f>
        <v>43900.525000000001</v>
      </c>
      <c r="C53" s="4">
        <f t="array" ref="C53">IFERROR(INDEX($A$3:$P$40,SMALL(IF((($E$3:$E$40&gt;0)*ROW($1:$38))&lt;&gt;0,($E$3:$E$40&gt;0)*ROW($1:$38),""),ROW($A1)),6),"")</f>
        <v>5.7105000000010477</v>
      </c>
      <c r="D53" s="2">
        <f t="array" ref="D53">IFERROR(INDEX($A$3:$P$40,SMALL(IF((($E$3:$E$40&gt;0)*ROW($1:$38))&lt;&gt;0,($E$3:$E$40&gt;0)*ROW($1:$38),""),ROW($A1)),7),"")</f>
        <v>43906.235500000003</v>
      </c>
    </row>
    <row r="54" spans="1:4" x14ac:dyDescent="0.25">
      <c r="A54" s="2" t="str">
        <f t="array" ref="A54">IFERROR(INDEX($A$3:$P$40,SMALL(IF((($E$3:$E$40&gt;0)*ROW($1:$38))&lt;&gt;0,($E$3:$E$40&gt;0)*ROW($1:$38),""),ROW($A2)),1),"")</f>
        <v>Белы Куна ул., д.7, корп.3, литера А</v>
      </c>
      <c r="B54" s="2">
        <f t="array" ref="B54">IFERROR(INDEX($A$3:$P$40,SMALL(IF((($E$3:$E$40&gt;0)*ROW($1:$38))&lt;&gt;0,($E$3:$E$40&gt;0)*ROW($1:$38),""),ROW($A2)),5),"")</f>
        <v>43925.974999999999</v>
      </c>
      <c r="C54" s="4">
        <f t="array" ref="C54">IFERROR(INDEX($A$3:$P$40,SMALL(IF((($E$3:$E$40&gt;0)*ROW($1:$38))&lt;&gt;0,($E$3:$E$40&gt;0)*ROW($1:$38),""),ROW($A2)),6),"")</f>
        <v>5.055000000000291</v>
      </c>
      <c r="D54" s="2">
        <f t="array" ref="D54">IFERROR(INDEX($A$3:$P$40,SMALL(IF((($E$3:$E$40&gt;0)*ROW($1:$38))&lt;&gt;0,($E$3:$E$40&gt;0)*ROW($1:$38),""),ROW($A2)),7),"")</f>
        <v>43931.03</v>
      </c>
    </row>
    <row r="55" spans="1:4" x14ac:dyDescent="0.25">
      <c r="A55" s="2" t="str">
        <f t="array" ref="A55">IFERROR(INDEX($A$3:$P$40,SMALL(IF((($E$3:$E$40&gt;0)*ROW($1:$38))&lt;&gt;0,($E$3:$E$40&gt;0)*ROW($1:$38),""),ROW($A3)),1),"")</f>
        <v>Турку ул., д.28, корп.2, литера А</v>
      </c>
      <c r="B55" s="2">
        <f t="array" ref="B55">IFERROR(INDEX($A$3:$P$40,SMALL(IF((($E$3:$E$40&gt;0)*ROW($1:$38))&lt;&gt;0,($E$3:$E$40&gt;0)*ROW($1:$38),""),ROW($A3)),5),"")</f>
        <v>43932.03</v>
      </c>
      <c r="C55" s="4">
        <f t="array" ref="C55">IFERROR(INDEX($A$3:$P$40,SMALL(IF((($E$3:$E$40&gt;0)*ROW($1:$38))&lt;&gt;0,($E$3:$E$40&gt;0)*ROW($1:$38),""),ROW($A3)),6),"")</f>
        <v>7.9075000000011642</v>
      </c>
      <c r="D55" s="2">
        <f t="array" ref="D55">IFERROR(INDEX($A$3:$P$40,SMALL(IF((($E$3:$E$40&gt;0)*ROW($1:$38))&lt;&gt;0,($E$3:$E$40&gt;0)*ROW($1:$38),""),ROW($A3)),7),"")</f>
        <v>43939.9375</v>
      </c>
    </row>
    <row r="56" spans="1:4" x14ac:dyDescent="0.25">
      <c r="A56" s="2" t="str">
        <f t="array" ref="A56">IFERROR(INDEX($A$3:$P$40,SMALL(IF((($E$3:$E$40&gt;0)*ROW($1:$38))&lt;&gt;0,($E$3:$E$40&gt;0)*ROW($1:$38),""),ROW($A4)),1),"")</f>
        <v>Бухарестская ул., д.88, литера А</v>
      </c>
      <c r="B56" s="2">
        <f t="array" ref="B56">IFERROR(INDEX($A$3:$P$40,SMALL(IF((($E$3:$E$40&gt;0)*ROW($1:$38))&lt;&gt;0,($E$3:$E$40&gt;0)*ROW($1:$38),""),ROW($A4)),5),"")</f>
        <v>43940.9375</v>
      </c>
      <c r="C56" s="4">
        <f t="array" ref="C56">IFERROR(INDEX($A$3:$P$40,SMALL(IF((($E$3:$E$40&gt;0)*ROW($1:$38))&lt;&gt;0,($E$3:$E$40&gt;0)*ROW($1:$38),""),ROW($A4)),6),"")</f>
        <v>6.6750000000029104</v>
      </c>
      <c r="D56" s="2">
        <f t="array" ref="D56">IFERROR(INDEX($A$3:$P$40,SMALL(IF((($E$3:$E$40&gt;0)*ROW($1:$38))&lt;&gt;0,($E$3:$E$40&gt;0)*ROW($1:$38),""),ROW($A4)),7),"")</f>
        <v>43947.612500000003</v>
      </c>
    </row>
    <row r="57" spans="1:4" x14ac:dyDescent="0.25">
      <c r="A57" s="2" t="str">
        <f t="array" ref="A57">IFERROR(INDEX($A$3:$P$40,SMALL(IF((($E$3:$E$40&gt;0)*ROW($1:$38))&lt;&gt;0,($E$3:$E$40&gt;0)*ROW($1:$38),""),ROW($A5)),1),"")</f>
        <v>Белградская ул., д.46, литера А</v>
      </c>
      <c r="B57" s="2">
        <f t="array" ref="B57">IFERROR(INDEX($A$3:$P$40,SMALL(IF((($E$3:$E$40&gt;0)*ROW($1:$38))&lt;&gt;0,($E$3:$E$40&gt;0)*ROW($1:$38),""),ROW($A5)),5),"")</f>
        <v>43948.612500000003</v>
      </c>
      <c r="C57" s="4">
        <f t="array" ref="C57">IFERROR(INDEX($A$3:$P$40,SMALL(IF((($E$3:$E$40&gt;0)*ROW($1:$38))&lt;&gt;0,($E$3:$E$40&gt;0)*ROW($1:$38),""),ROW($A5)),6),"")</f>
        <v>12.055000000000291</v>
      </c>
      <c r="D57" s="2">
        <f t="array" ref="D57">IFERROR(INDEX($A$3:$P$40,SMALL(IF((($E$3:$E$40&gt;0)*ROW($1:$38))&lt;&gt;0,($E$3:$E$40&gt;0)*ROW($1:$38),""),ROW($A5)),7),"")</f>
        <v>43960.667500000003</v>
      </c>
    </row>
    <row r="58" spans="1:4" x14ac:dyDescent="0.25">
      <c r="A58" s="2" t="str">
        <f t="array" ref="A58">IFERROR(INDEX($A$3:$P$40,SMALL(IF((($E$3:$E$40&gt;0)*ROW($1:$38))&lt;&gt;0,($E$3:$E$40&gt;0)*ROW($1:$38),""),ROW($A6)),1),"")</f>
        <v>Белградская ул., д.26, корп.2, литера А</v>
      </c>
      <c r="B58" s="2">
        <f t="array" ref="B58">IFERROR(INDEX($A$3:$P$40,SMALL(IF((($E$3:$E$40&gt;0)*ROW($1:$38))&lt;&gt;0,($E$3:$E$40&gt;0)*ROW($1:$38),""),ROW($A6)),5),"")</f>
        <v>43961.667500000003</v>
      </c>
      <c r="C58" s="4">
        <f t="array" ref="C58">IFERROR(INDEX($A$3:$P$40,SMALL(IF((($E$3:$E$40&gt;0)*ROW($1:$38))&lt;&gt;0,($E$3:$E$40&gt;0)*ROW($1:$38),""),ROW($A6)),6),"")</f>
        <v>9.6750000000029104</v>
      </c>
      <c r="D58" s="2">
        <f t="array" ref="D58">IFERROR(INDEX($A$3:$P$40,SMALL(IF((($E$3:$E$40&gt;0)*ROW($1:$38))&lt;&gt;0,($E$3:$E$40&gt;0)*ROW($1:$38),""),ROW($A6)),7),"")</f>
        <v>43971.342500000006</v>
      </c>
    </row>
    <row r="59" spans="1:4" x14ac:dyDescent="0.25">
      <c r="A59" s="2" t="str">
        <f t="array" ref="A59">IFERROR(INDEX($A$3:$P$40,SMALL(IF((($E$3:$E$40&gt;0)*ROW($1:$38))&lt;&gt;0,($E$3:$E$40&gt;0)*ROW($1:$38),""),ROW($A7)),1),"")</f>
        <v>Олеко Дундича ул., д.36, корп.1, литера А</v>
      </c>
      <c r="B59" s="2">
        <f t="array" ref="B59">IFERROR(INDEX($A$3:$P$40,SMALL(IF((($E$3:$E$40&gt;0)*ROW($1:$38))&lt;&gt;0,($E$3:$E$40&gt;0)*ROW($1:$38),""),ROW($A7)),5),"")</f>
        <v>43972.342500000006</v>
      </c>
      <c r="C59" s="4">
        <f t="array" ref="C59">IFERROR(INDEX($A$3:$P$40,SMALL(IF((($E$3:$E$40&gt;0)*ROW($1:$38))&lt;&gt;0,($E$3:$E$40&gt;0)*ROW($1:$38),""),ROW($A7)),6),"")</f>
        <v>11.697500000002037</v>
      </c>
      <c r="D59" s="2">
        <f t="array" ref="D59">IFERROR(INDEX($A$3:$P$40,SMALL(IF((($E$3:$E$40&gt;0)*ROW($1:$38))&lt;&gt;0,($E$3:$E$40&gt;0)*ROW($1:$38),""),ROW($A7)),7),"")</f>
        <v>43984.040000000008</v>
      </c>
    </row>
    <row r="60" spans="1:4" x14ac:dyDescent="0.25">
      <c r="A60" s="2"/>
      <c r="B60" s="2"/>
      <c r="C60" s="4"/>
      <c r="D60" s="2"/>
    </row>
    <row r="61" spans="1:4" x14ac:dyDescent="0.25">
      <c r="A61" s="6" t="s">
        <v>2</v>
      </c>
      <c r="B61" s="6"/>
      <c r="C61" s="6"/>
      <c r="D61" s="2"/>
    </row>
    <row r="62" spans="1:4" x14ac:dyDescent="0.25">
      <c r="A62" s="2" t="str">
        <f t="array" ref="A62">IFERROR(INDEX($A$3:$P$40,SMALL(IF((($H$3:$H$40&gt;0)*ROW($1:$38))&lt;&gt;0,($H$3:$H$40&gt;0)*ROW($1:$38),""),ROW($A1)),1),"")</f>
        <v>Юты Бондаровской ул., д.17, корп.1, литера А</v>
      </c>
      <c r="B62" s="2">
        <f t="array" ref="B62">IFERROR(INDEX($A$3:$P$40,SMALL(IF((($H$3:$H$40&gt;0)*ROW($1:$38))&lt;&gt;0,($H$3:$H$40&gt;0)*ROW($1:$38),""),ROW($A1)),8),"")</f>
        <v>43906.215500000006</v>
      </c>
      <c r="C62" s="4">
        <f t="array" ref="C62">IFERROR(INDEX($A$3:$P$40,SMALL(IF((($H$3:$H$40&gt;0)*ROW($1:$38))&lt;&gt;0,($H$3:$H$40&gt;0)*ROW($1:$38),""),ROW($A1)),9),"")</f>
        <v>5.1125000000029104</v>
      </c>
      <c r="D62" s="2">
        <f t="array" ref="D62">IFERROR(INDEX($A$3:$P$40,SMALL(IF((($H$3:$H$40&gt;0)*ROW($1:$38))&lt;&gt;0,($H$3:$H$40&gt;0)*ROW($1:$38),""),ROW($A1)),10),"")</f>
        <v>43911.328000000009</v>
      </c>
    </row>
    <row r="63" spans="1:4" x14ac:dyDescent="0.25">
      <c r="A63" s="2" t="str">
        <f t="array" ref="A63">IFERROR(INDEX($A$3:$P$40,SMALL(IF((($H$3:$H$40&gt;0)*ROW($1:$38))&lt;&gt;0,($H$3:$H$40&gt;0)*ROW($1:$38),""),ROW($A2)),1),"")</f>
        <v>Белы Куна ул., д.7, корп.5, литера А</v>
      </c>
      <c r="B63" s="2">
        <f t="array" ref="B63">IFERROR(INDEX($A$3:$P$40,SMALL(IF((($H$3:$H$40&gt;0)*ROW($1:$38))&lt;&gt;0,($H$3:$H$40&gt;0)*ROW($1:$38),""),ROW($A2)),8),"")</f>
        <v>43925.974999999999</v>
      </c>
      <c r="C63" s="4">
        <f t="array" ref="C63">IFERROR(INDEX($A$3:$P$40,SMALL(IF((($H$3:$H$40&gt;0)*ROW($1:$38))&lt;&gt;0,($H$3:$H$40&gt;0)*ROW($1:$38),""),ROW($A2)),9),"")</f>
        <v>4.555000000000291</v>
      </c>
      <c r="D63" s="2">
        <f t="array" ref="D63">IFERROR(INDEX($A$3:$P$40,SMALL(IF((($H$3:$H$40&gt;0)*ROW($1:$38))&lt;&gt;0,($H$3:$H$40&gt;0)*ROW($1:$38),""),ROW($A2)),10),"")</f>
        <v>43930.53</v>
      </c>
    </row>
    <row r="64" spans="1:4" x14ac:dyDescent="0.25">
      <c r="A64" s="2" t="str">
        <f t="array" ref="A64">IFERROR(INDEX($A$3:$P$40,SMALL(IF((($H$3:$H$40&gt;0)*ROW($1:$38))&lt;&gt;0,($H$3:$H$40&gt;0)*ROW($1:$38),""),ROW($A3)),1),"")</f>
        <v>Белградская ул., д.22, корп.1, литера А</v>
      </c>
      <c r="B64" s="2">
        <f t="array" ref="B64">IFERROR(INDEX($A$3:$P$40,SMALL(IF((($H$3:$H$40&gt;0)*ROW($1:$38))&lt;&gt;0,($H$3:$H$40&gt;0)*ROW($1:$38),""),ROW($A3)),8),"")</f>
        <v>43931.53</v>
      </c>
      <c r="C64" s="4">
        <f t="array" ref="C64">IFERROR(INDEX($A$3:$P$40,SMALL(IF((($H$3:$H$40&gt;0)*ROW($1:$38))&lt;&gt;0,($H$3:$H$40&gt;0)*ROW($1:$38),""),ROW($A3)),9),"")</f>
        <v>9.0390000000043074</v>
      </c>
      <c r="D64" s="2">
        <f t="array" ref="D64">IFERROR(INDEX($A$3:$P$40,SMALL(IF((($H$3:$H$40&gt;0)*ROW($1:$38))&lt;&gt;0,($H$3:$H$40&gt;0)*ROW($1:$38),""),ROW($A3)),10),"")</f>
        <v>43940.569000000003</v>
      </c>
    </row>
    <row r="65" spans="1:4" x14ac:dyDescent="0.25">
      <c r="A65" s="2" t="str">
        <f t="array" ref="A65">IFERROR(INDEX($A$3:$P$40,SMALL(IF((($H$3:$H$40&gt;0)*ROW($1:$38))&lt;&gt;0,($H$3:$H$40&gt;0)*ROW($1:$38),""),ROW($A4)),1),"")</f>
        <v>Турку ул., д.23, корп.3, литера А</v>
      </c>
      <c r="B65" s="2">
        <f t="array" ref="B65">IFERROR(INDEX($A$3:$P$40,SMALL(IF((($H$3:$H$40&gt;0)*ROW($1:$38))&lt;&gt;0,($H$3:$H$40&gt;0)*ROW($1:$38),""),ROW($A4)),8),"")</f>
        <v>43941.569000000003</v>
      </c>
      <c r="C65" s="4">
        <f t="array" ref="C65">IFERROR(INDEX($A$3:$P$40,SMALL(IF((($H$3:$H$40&gt;0)*ROW($1:$38))&lt;&gt;0,($H$3:$H$40&gt;0)*ROW($1:$38),""),ROW($A4)),9),"")</f>
        <v>6.5785000000032596</v>
      </c>
      <c r="D65" s="2">
        <f t="array" ref="D65">IFERROR(INDEX($A$3:$P$40,SMALL(IF((($H$3:$H$40&gt;0)*ROW($1:$38))&lt;&gt;0,($H$3:$H$40&gt;0)*ROW($1:$38),""),ROW($A4)),10),"")</f>
        <v>43948.147500000006</v>
      </c>
    </row>
    <row r="66" spans="1:4" x14ac:dyDescent="0.25">
      <c r="A66" s="2" t="str">
        <f t="array" ref="A66">IFERROR(INDEX($A$3:$P$40,SMALL(IF((($H$3:$H$40&gt;0)*ROW($1:$38))&lt;&gt;0,($H$3:$H$40&gt;0)*ROW($1:$38),""),ROW($A5)),1),"")</f>
        <v>Бухарестская ул., д.72, корп.2, литера А</v>
      </c>
      <c r="B66" s="2">
        <f t="array" ref="B66">IFERROR(INDEX($A$3:$P$40,SMALL(IF((($H$3:$H$40&gt;0)*ROW($1:$38))&lt;&gt;0,($H$3:$H$40&gt;0)*ROW($1:$38),""),ROW($A5)),8),"")</f>
        <v>43949.147500000006</v>
      </c>
      <c r="C66" s="4">
        <f t="array" ref="C66">IFERROR(INDEX($A$3:$P$40,SMALL(IF((($H$3:$H$40&gt;0)*ROW($1:$38))&lt;&gt;0,($H$3:$H$40&gt;0)*ROW($1:$38),""),ROW($A5)),9),"")</f>
        <v>12.690000000002328</v>
      </c>
      <c r="D66" s="2">
        <f t="array" ref="D66">IFERROR(INDEX($A$3:$P$40,SMALL(IF((($H$3:$H$40&gt;0)*ROW($1:$38))&lt;&gt;0,($H$3:$H$40&gt;0)*ROW($1:$38),""),ROW($A5)),10),"")</f>
        <v>43961.837500000009</v>
      </c>
    </row>
    <row r="67" spans="1:4" x14ac:dyDescent="0.25">
      <c r="A67" s="2" t="str">
        <f t="array" ref="A67">IFERROR(INDEX($A$3:$P$40,SMALL(IF((($H$3:$H$40&gt;0)*ROW($1:$38))&lt;&gt;0,($H$3:$H$40&gt;0)*ROW($1:$38),""),ROW($A6)),1),"")</f>
        <v>Белградская ул., д.26, корп.2, литера А</v>
      </c>
      <c r="B67" s="2">
        <f t="array" ref="B67">IFERROR(INDEX($A$3:$P$40,SMALL(IF((($H$3:$H$40&gt;0)*ROW($1:$38))&lt;&gt;0,($H$3:$H$40&gt;0)*ROW($1:$38),""),ROW($A6)),8),"")</f>
        <v>43962.837500000009</v>
      </c>
      <c r="C67" s="4">
        <f t="array" ref="C67">IFERROR(INDEX($A$3:$P$40,SMALL(IF((($H$3:$H$40&gt;0)*ROW($1:$38))&lt;&gt;0,($H$3:$H$40&gt;0)*ROW($1:$38),""),ROW($A6)),9),"")</f>
        <v>9.6750000000029104</v>
      </c>
      <c r="D67" s="2">
        <f t="array" ref="D67">IFERROR(INDEX($A$3:$P$40,SMALL(IF((($H$3:$H$40&gt;0)*ROW($1:$38))&lt;&gt;0,($H$3:$H$40&gt;0)*ROW($1:$38),""),ROW($A6)),10),"")</f>
        <v>43972.512500000012</v>
      </c>
    </row>
    <row r="68" spans="1:4" x14ac:dyDescent="0.25">
      <c r="A68" s="2" t="str">
        <f t="array" ref="A68">IFERROR(INDEX($A$3:$P$40,SMALL(IF((($H$3:$H$40&gt;0)*ROW($1:$38))&lt;&gt;0,($H$3:$H$40&gt;0)*ROW($1:$38),""),ROW($A7)),1),"")</f>
        <v>Олеко Дундича ул., д.36, корп.1, литера А</v>
      </c>
      <c r="B68" s="2">
        <f t="array" ref="B68">IFERROR(INDEX($A$3:$P$40,SMALL(IF((($H$3:$H$40&gt;0)*ROW($1:$38))&lt;&gt;0,($H$3:$H$40&gt;0)*ROW($1:$38),""),ROW($A7)),8),"")</f>
        <v>43973.512500000012</v>
      </c>
      <c r="C68" s="4">
        <f t="array" ref="C68">IFERROR(INDEX($A$3:$P$40,SMALL(IF((($H$3:$H$40&gt;0)*ROW($1:$38))&lt;&gt;0,($H$3:$H$40&gt;0)*ROW($1:$38),""),ROW($A7)),9),"")</f>
        <v>11.760000000002037</v>
      </c>
      <c r="D68" s="2">
        <f t="array" ref="D68">IFERROR(INDEX($A$3:$P$40,SMALL(IF((($H$3:$H$40&gt;0)*ROW($1:$38))&lt;&gt;0,($H$3:$H$40&gt;0)*ROW($1:$38),""),ROW($A7)),10),"")</f>
        <v>43985.272500000014</v>
      </c>
    </row>
    <row r="69" spans="1:4" x14ac:dyDescent="0.25">
      <c r="A69" s="2"/>
      <c r="B69" s="2"/>
      <c r="C69" s="2"/>
      <c r="D69" s="2"/>
    </row>
    <row r="70" spans="1:4" x14ac:dyDescent="0.25">
      <c r="A70" s="6" t="s">
        <v>3</v>
      </c>
      <c r="B70" s="6"/>
      <c r="C70" s="6"/>
      <c r="D70" s="2"/>
    </row>
    <row r="71" spans="1:4" x14ac:dyDescent="0.25">
      <c r="A71" s="2" t="str">
        <f t="array" ref="A71">IFERROR(INDEX($A$3:$P$40,SMALL(IF((($K$3:$K$40&gt;0)*ROW($1:$38))&lt;&gt;0,($K$3:$K$40&gt;0)*ROW($1:$38),""),ROW($A1)),1),"")</f>
        <v>Будапештская ул., д.23, корп.5, литера А</v>
      </c>
      <c r="B71" s="2">
        <f t="array" ref="B71">IFERROR(INDEX($A$3:$P$40,SMALL(IF((($K$3:$K$40&gt;0)*ROW($1:$38))&lt;&gt;0,($K$3:$K$40&gt;0)*ROW($1:$38),""),ROW($A1)),11),"")</f>
        <v>43927.6</v>
      </c>
      <c r="C71" s="4">
        <f t="array" ref="C71">IFERROR(INDEX($A$3:$P$40,SMALL(IF((($K$3:$K$40&gt;0)*ROW($1:$38))&lt;&gt;0,($K$3:$K$40&gt;0)*ROW($1:$38),""),ROW($A1)),12),"")</f>
        <v>2.7334499999997206</v>
      </c>
      <c r="D71" s="2">
        <f t="array" ref="D71">IFERROR(INDEX($A$3:$P$40,SMALL(IF((($K$3:$K$40&gt;0)*ROW($1:$38))&lt;&gt;0,($K$3:$K$40&gt;0)*ROW($1:$38),""),ROW($A1)),13),"")</f>
        <v>43930.333449999998</v>
      </c>
    </row>
    <row r="72" spans="1:4" x14ac:dyDescent="0.25">
      <c r="A72" s="2" t="str">
        <f t="array" ref="A72">IFERROR(INDEX($A$3:$P$40,SMALL(IF((($K$3:$K$40&gt;0)*ROW($1:$38))&lt;&gt;0,($K$3:$K$40&gt;0)*ROW($1:$38),""),ROW($A2)),1),"")</f>
        <v>Турку ул., д.10, корп.2, литера А</v>
      </c>
      <c r="B72" s="2">
        <f t="array" ref="B72">IFERROR(INDEX($A$3:$P$40,SMALL(IF((($K$3:$K$40&gt;0)*ROW($1:$38))&lt;&gt;0,($K$3:$K$40&gt;0)*ROW($1:$38),""),ROW($A2)),11),"")</f>
        <v>43931.333449999998</v>
      </c>
      <c r="C72" s="4">
        <f t="array" ref="C72">IFERROR(INDEX($A$3:$P$40,SMALL(IF((($K$3:$K$40&gt;0)*ROW($1:$38))&lt;&gt;0,($K$3:$K$40&gt;0)*ROW($1:$38),""),ROW($A2)),12),"")</f>
        <v>5.055000000000291</v>
      </c>
      <c r="D72" s="2">
        <f t="array" ref="D72">IFERROR(INDEX($A$3:$P$40,SMALL(IF((($K$3:$K$40&gt;0)*ROW($1:$38))&lt;&gt;0,($K$3:$K$40&gt;0)*ROW($1:$38),""),ROW($A2)),13),"")</f>
        <v>43936.388449999999</v>
      </c>
    </row>
    <row r="73" spans="1:4" x14ac:dyDescent="0.25">
      <c r="A73" s="2" t="str">
        <f t="array" ref="A73">IFERROR(INDEX($A$3:$P$40,SMALL(IF((($K$3:$K$40&gt;0)*ROW($1:$38))&lt;&gt;0,($K$3:$K$40&gt;0)*ROW($1:$38),""),ROW($A3)),1),"")</f>
        <v>Белградская ул., д.22, корп.2, литера А</v>
      </c>
      <c r="B73" s="2">
        <f t="array" ref="B73">IFERROR(INDEX($A$3:$P$40,SMALL(IF((($K$3:$K$40&gt;0)*ROW($1:$38))&lt;&gt;0,($K$3:$K$40&gt;0)*ROW($1:$38),""),ROW($A3)),11),"")</f>
        <v>43937.388449999999</v>
      </c>
      <c r="C73" s="4">
        <f t="array" ref="C73">IFERROR(INDEX($A$3:$P$40,SMALL(IF((($K$3:$K$40&gt;0)*ROW($1:$38))&lt;&gt;0,($K$3:$K$40&gt;0)*ROW($1:$38),""),ROW($A3)),12),"")</f>
        <v>9.0390000000043074</v>
      </c>
      <c r="D73" s="2">
        <f t="array" ref="D73">IFERROR(INDEX($A$3:$P$40,SMALL(IF((($K$3:$K$40&gt;0)*ROW($1:$38))&lt;&gt;0,($K$3:$K$40&gt;0)*ROW($1:$38),""),ROW($A3)),13),"")</f>
        <v>43946.427450000003</v>
      </c>
    </row>
    <row r="74" spans="1:4" x14ac:dyDescent="0.25">
      <c r="A74" s="2" t="str">
        <f t="array" ref="A74">IFERROR(INDEX($A$3:$P$40,SMALL(IF((($K$3:$K$40&gt;0)*ROW($1:$38))&lt;&gt;0,($K$3:$K$40&gt;0)*ROW($1:$38),""),ROW($A4)),1),"")</f>
        <v>Софийская ул., д.29, литера А</v>
      </c>
      <c r="B74" s="2">
        <f t="array" ref="B74">IFERROR(INDEX($A$3:$P$40,SMALL(IF((($K$3:$K$40&gt;0)*ROW($1:$38))&lt;&gt;0,($K$3:$K$40&gt;0)*ROW($1:$38),""),ROW($A4)),11),"")</f>
        <v>43947.427450000003</v>
      </c>
      <c r="C74" s="4">
        <f t="array" ref="C74">IFERROR(INDEX($A$3:$P$40,SMALL(IF((($K$3:$K$40&gt;0)*ROW($1:$38))&lt;&gt;0,($K$3:$K$40&gt;0)*ROW($1:$38),""),ROW($A4)),12),"")</f>
        <v>11.229700000003504</v>
      </c>
      <c r="D74" s="2">
        <f t="array" ref="D74">IFERROR(INDEX($A$3:$P$40,SMALL(IF((($K$3:$K$40&gt;0)*ROW($1:$38))&lt;&gt;0,($K$3:$K$40&gt;0)*ROW($1:$38),""),ROW($A4)),13),"")</f>
        <v>43958.657150000006</v>
      </c>
    </row>
    <row r="75" spans="1:4" x14ac:dyDescent="0.25">
      <c r="A75" s="2" t="str">
        <f t="array" ref="A75">IFERROR(INDEX($A$3:$P$40,SMALL(IF((($K$3:$K$40&gt;0)*ROW($1:$38))&lt;&gt;0,($K$3:$K$40&gt;0)*ROW($1:$38),""),ROW($A5)),1),"")</f>
        <v>Славы пр., д.35, корп.1, литера А</v>
      </c>
      <c r="B75" s="2">
        <f t="array" ref="B75">IFERROR(INDEX($A$3:$P$40,SMALL(IF((($K$3:$K$40&gt;0)*ROW($1:$38))&lt;&gt;0,($K$3:$K$40&gt;0)*ROW($1:$38),""),ROW($A5)),11),"")</f>
        <v>43959.657150000006</v>
      </c>
      <c r="C75" s="4">
        <f t="array" ref="C75">IFERROR(INDEX($A$3:$P$40,SMALL(IF((($K$3:$K$40&gt;0)*ROW($1:$38))&lt;&gt;0,($K$3:$K$40&gt;0)*ROW($1:$38),""),ROW($A5)),12),"")</f>
        <v>10.872999999999593</v>
      </c>
      <c r="D75" s="2">
        <f t="array" ref="D75">IFERROR(INDEX($A$3:$P$40,SMALL(IF((($K$3:$K$40&gt;0)*ROW($1:$38))&lt;&gt;0,($K$3:$K$40&gt;0)*ROW($1:$38),""),ROW($A5)),13),"")</f>
        <v>43970.530150000006</v>
      </c>
    </row>
    <row r="76" spans="1:4" x14ac:dyDescent="0.25">
      <c r="A76" s="2" t="str">
        <f t="array" ref="A76">IFERROR(INDEX($A$3:$P$40,SMALL(IF((($K$3:$K$40&gt;0)*ROW($1:$38))&lt;&gt;0,($K$3:$K$40&gt;0)*ROW($1:$38),""),ROW($A6)),1),"")</f>
        <v>Будапештская ул., д.39, литера А</v>
      </c>
      <c r="B76" s="2">
        <f t="array" ref="B76">IFERROR(INDEX($A$3:$P$40,SMALL(IF((($K$3:$K$40&gt;0)*ROW($1:$38))&lt;&gt;0,($K$3:$K$40&gt;0)*ROW($1:$38),""),ROW($A6)),11),"")</f>
        <v>43971.530150000006</v>
      </c>
      <c r="C76" s="4">
        <f t="array" ref="C76">IFERROR(INDEX($A$3:$P$40,SMALL(IF((($K$3:$K$40&gt;0)*ROW($1:$38))&lt;&gt;0,($K$3:$K$40&gt;0)*ROW($1:$38),""),ROW($A6)),12),"")</f>
        <v>9.8600000000005821</v>
      </c>
      <c r="D76" s="2">
        <f t="array" ref="D76">IFERROR(INDEX($A$3:$P$40,SMALL(IF((($K$3:$K$40&gt;0)*ROW($1:$38))&lt;&gt;0,($K$3:$K$40&gt;0)*ROW($1:$38),""),ROW($A6)),13),"")</f>
        <v>43981.390150000007</v>
      </c>
    </row>
    <row r="77" spans="1:4" x14ac:dyDescent="0.25">
      <c r="A77" s="2"/>
      <c r="B77" s="2"/>
      <c r="C77" s="2"/>
      <c r="D77" s="2"/>
    </row>
    <row r="78" spans="1:4" x14ac:dyDescent="0.25">
      <c r="A78" s="6" t="s">
        <v>4</v>
      </c>
      <c r="B78" s="6"/>
      <c r="C78" s="6"/>
      <c r="D78" s="2"/>
    </row>
    <row r="79" spans="1:4" x14ac:dyDescent="0.25">
      <c r="A79" s="2" t="str">
        <f t="array" ref="A79">IFERROR(INDEX($A$3:$P$40,SMALL(IF((($N$3:$N$40&gt;0)*ROW($1:$38))&lt;&gt;0,($N$3:$N$40&gt;0)*ROW($1:$38),""),ROW($A1)),1),"")</f>
        <v>Стрельбищенская ул., д.28, литера А</v>
      </c>
      <c r="B79" s="2">
        <f t="array" ref="B79">IFERROR(INDEX($A$3:$P$40,SMALL(IF((($N$3:$N$40&gt;0)*ROW($1:$38))&lt;&gt;0,($N$3:$N$40&gt;0)*ROW($1:$38),""),ROW($A1)),14),"")</f>
        <v>43925.925000000003</v>
      </c>
      <c r="C79" s="4">
        <f t="array" ref="C79">IFERROR(INDEX($A$3:$P$40,SMALL(IF((($N$3:$N$40&gt;0)*ROW($1:$38))&lt;&gt;0,($N$3:$N$40&gt;0)*ROW($1:$38),""),ROW($A1)),15),"")</f>
        <v>4.2699999999967986</v>
      </c>
      <c r="D79" s="2">
        <f t="array" ref="D79">IFERROR(INDEX($A$3:$P$40,SMALL(IF((($N$3:$N$40&gt;0)*ROW($1:$38))&lt;&gt;0,($N$3:$N$40&gt;0)*ROW($1:$38),""),ROW($A1)),16),"")</f>
        <v>43930.195</v>
      </c>
    </row>
    <row r="80" spans="1:4" x14ac:dyDescent="0.25">
      <c r="A80" s="2" t="str">
        <f t="array" ref="A80">IFERROR(INDEX($A$3:$P$40,SMALL(IF((($N$3:$N$40&gt;0)*ROW($1:$38))&lt;&gt;0,($N$3:$N$40&gt;0)*ROW($1:$38),""),ROW($A2)),1),"")</f>
        <v>Турку ул., д.12, корп.6, литера А</v>
      </c>
      <c r="B80" s="2">
        <f t="array" ref="B80">IFERROR(INDEX($A$3:$P$40,SMALL(IF((($N$3:$N$40&gt;0)*ROW($1:$38))&lt;&gt;0,($N$3:$N$40&gt;0)*ROW($1:$38),""),ROW($A2)),14),"")</f>
        <v>43931.195</v>
      </c>
      <c r="C80" s="4">
        <f t="array" ref="C80">IFERROR(INDEX($A$3:$P$40,SMALL(IF((($N$3:$N$40&gt;0)*ROW($1:$38))&lt;&gt;0,($N$3:$N$40&gt;0)*ROW($1:$38),""),ROW($A2)),15),"")</f>
        <v>5.055000000000291</v>
      </c>
      <c r="D80" s="2">
        <f t="array" ref="D80">IFERROR(INDEX($A$3:$P$40,SMALL(IF((($N$3:$N$40&gt;0)*ROW($1:$38))&lt;&gt;0,($N$3:$N$40&gt;0)*ROW($1:$38),""),ROW($A2)),16),"")</f>
        <v>43936.25</v>
      </c>
    </row>
    <row r="81" spans="1:4" x14ac:dyDescent="0.25">
      <c r="A81" s="2" t="str">
        <f t="array" ref="A81">IFERROR(INDEX($A$3:$P$40,SMALL(IF((($N$3:$N$40&gt;0)*ROW($1:$38))&lt;&gt;0,($N$3:$N$40&gt;0)*ROW($1:$38),""),ROW($A3)),1),"")</f>
        <v>Белградская ул., д.22, корп.2, литера А</v>
      </c>
      <c r="B81" s="2">
        <f t="array" ref="B81">IFERROR(INDEX($A$3:$P$40,SMALL(IF((($N$3:$N$40&gt;0)*ROW($1:$38))&lt;&gt;0,($N$3:$N$40&gt;0)*ROW($1:$38),""),ROW($A3)),14),"")</f>
        <v>43937.25</v>
      </c>
      <c r="C81" s="4">
        <f t="array" ref="C81">IFERROR(INDEX($A$3:$P$40,SMALL(IF((($N$3:$N$40&gt;0)*ROW($1:$38))&lt;&gt;0,($N$3:$N$40&gt;0)*ROW($1:$38),""),ROW($A3)),15),"")</f>
        <v>9.1200000000026193</v>
      </c>
      <c r="D81" s="2">
        <f t="array" ref="D81">IFERROR(INDEX($A$3:$P$40,SMALL(IF((($N$3:$N$40&gt;0)*ROW($1:$38))&lt;&gt;0,($N$3:$N$40&gt;0)*ROW($1:$38),""),ROW($A3)),16),"")</f>
        <v>43946.37</v>
      </c>
    </row>
    <row r="82" spans="1:4" x14ac:dyDescent="0.25">
      <c r="A82" s="2" t="str">
        <f t="array" ref="A82">IFERROR(INDEX($A$3:$P$40,SMALL(IF((($N$3:$N$40&gt;0)*ROW($1:$38))&lt;&gt;0,($N$3:$N$40&gt;0)*ROW($1:$38),""),ROW($A4)),1),"")</f>
        <v>Белградская ул., д.18, литера А</v>
      </c>
      <c r="B82" s="2">
        <f t="array" ref="B82">IFERROR(INDEX($A$3:$P$40,SMALL(IF((($N$3:$N$40&gt;0)*ROW($1:$38))&lt;&gt;0,($N$3:$N$40&gt;0)*ROW($1:$38),""),ROW($A4)),14),"")</f>
        <v>43947.37</v>
      </c>
      <c r="C82" s="4">
        <f t="array" ref="C82">IFERROR(INDEX($A$3:$P$40,SMALL(IF((($N$3:$N$40&gt;0)*ROW($1:$38))&lt;&gt;0,($N$3:$N$40&gt;0)*ROW($1:$38),""),ROW($A4)),15),"")</f>
        <v>12.672000000005937</v>
      </c>
      <c r="D82" s="2">
        <f t="array" ref="D82">IFERROR(INDEX($A$3:$P$40,SMALL(IF((($N$3:$N$40&gt;0)*ROW($1:$38))&lt;&gt;0,($N$3:$N$40&gt;0)*ROW($1:$38),""),ROW($A4)),16),"")</f>
        <v>43960.042000000009</v>
      </c>
    </row>
    <row r="83" spans="1:4" x14ac:dyDescent="0.25">
      <c r="A83" s="2" t="str">
        <f t="array" ref="A83">IFERROR(INDEX($A$3:$P$40,SMALL(IF((($N$3:$N$40&gt;0)*ROW($1:$38))&lt;&gt;0,($N$3:$N$40&gt;0)*ROW($1:$38),""),ROW($A5)),1),"")</f>
        <v>Софийская ул., д.33, корп.3, литера А</v>
      </c>
      <c r="B83" s="2">
        <f t="array" ref="B83">IFERROR(INDEX($A$3:$P$40,SMALL(IF((($N$3:$N$40&gt;0)*ROW($1:$38))&lt;&gt;0,($N$3:$N$40&gt;0)*ROW($1:$38),""),ROW($A5)),14),"")</f>
        <v>43961.042000000009</v>
      </c>
      <c r="C83" s="4">
        <f t="array" ref="C83">IFERROR(INDEX($A$3:$P$40,SMALL(IF((($N$3:$N$40&gt;0)*ROW($1:$38))&lt;&gt;0,($N$3:$N$40&gt;0)*ROW($1:$38),""),ROW($A5)),15),"")</f>
        <v>10.05000000000291</v>
      </c>
      <c r="D83" s="2">
        <f t="array" ref="D83">IFERROR(INDEX($A$3:$P$40,SMALL(IF((($N$3:$N$40&gt;0)*ROW($1:$38))&lt;&gt;0,($N$3:$N$40&gt;0)*ROW($1:$38),""),ROW($A5)),16),"")</f>
        <v>43971.092000000011</v>
      </c>
    </row>
    <row r="84" spans="1:4" x14ac:dyDescent="0.25">
      <c r="A84" s="2" t="str">
        <f t="array" ref="A84">IFERROR(INDEX($A$3:$P$40,SMALL(IF((($N$3:$N$40&gt;0)*ROW($1:$38))&lt;&gt;0,($N$3:$N$40&gt;0)*ROW($1:$38),""),ROW($A6)),1),"")</f>
        <v>Славы пр., д.22, литера А</v>
      </c>
      <c r="B84" s="2">
        <f t="array" ref="B84">IFERROR(INDEX($A$3:$P$40,SMALL(IF((($N$3:$N$40&gt;0)*ROW($1:$38))&lt;&gt;0,($N$3:$N$40&gt;0)*ROW($1:$38),""),ROW($A6)),14),"")</f>
        <v>43972.092000000011</v>
      </c>
      <c r="C84" s="4">
        <f t="array" ref="C84">IFERROR(INDEX($A$3:$P$40,SMALL(IF((($N$3:$N$40&gt;0)*ROW($1:$38))&lt;&gt;0,($N$3:$N$40&gt;0)*ROW($1:$38),""),ROW($A6)),15),"")</f>
        <v>9.8600000000005821</v>
      </c>
      <c r="D84" s="2">
        <f t="array" ref="D84">IFERROR(INDEX($A$3:$P$40,SMALL(IF((($N$3:$N$40&gt;0)*ROW($1:$38))&lt;&gt;0,($N$3:$N$40&gt;0)*ROW($1:$38),""),ROW($A6)),16),"")</f>
        <v>43981.952000000012</v>
      </c>
    </row>
    <row r="85" spans="1:4" x14ac:dyDescent="0.25">
      <c r="A85" s="2" t="str">
        <f t="array" ref="A85">IFERROR(INDEX($A$3:$P$40,SMALL(IF((($N$3:$N$40&gt;0)*ROW($1:$38))&lt;&gt;0,($N$3:$N$40&gt;0)*ROW($1:$38),""),ROW($A7)),1),"")</f>
        <v>Загребский бул., д.27/16, литера А</v>
      </c>
      <c r="B85" s="2">
        <f t="array" ref="B85">IFERROR(INDEX($A$3:$P$40,SMALL(IF((($N$3:$N$40&gt;0)*ROW($1:$38))&lt;&gt;0,($N$3:$N$40&gt;0)*ROW($1:$38),""),ROW($A7)),14),"")</f>
        <v>43982.952000000012</v>
      </c>
      <c r="C85" s="4">
        <f t="array" ref="C85">IFERROR(INDEX($A$3:$P$40,SMALL(IF((($N$3:$N$40&gt;0)*ROW($1:$38))&lt;&gt;0,($N$3:$N$40&gt;0)*ROW($1:$38),""),ROW($A7)),15),"")</f>
        <v>11.210250000003725</v>
      </c>
      <c r="D85" s="2">
        <f t="array" ref="D85">IFERROR(INDEX($A$3:$P$40,SMALL(IF((($N$3:$N$40&gt;0)*ROW($1:$38))&lt;&gt;0,($N$3:$N$40&gt;0)*ROW($1:$38),""),ROW($A7)),16),"")</f>
        <v>43994.162250000016</v>
      </c>
    </row>
    <row r="86" spans="1:4" x14ac:dyDescent="0.25">
      <c r="A86" s="2"/>
    </row>
    <row r="87" spans="1:4" x14ac:dyDescent="0.25">
      <c r="A87" s="2"/>
    </row>
    <row r="88" spans="1:4" x14ac:dyDescent="0.25">
      <c r="A88" s="2"/>
    </row>
    <row r="89" spans="1:4" x14ac:dyDescent="0.25">
      <c r="A89" s="2"/>
    </row>
    <row r="90" spans="1:4" x14ac:dyDescent="0.25">
      <c r="A90" s="2"/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Krasikov Anton</dc:creator>
  <cp:lastModifiedBy>Гриднёв Юрий Юрьевич</cp:lastModifiedBy>
  <dcterms:created xsi:type="dcterms:W3CDTF">2020-02-20T11:59:59Z</dcterms:created>
  <dcterms:modified xsi:type="dcterms:W3CDTF">2020-02-20T13:59:58Z</dcterms:modified>
</cp:coreProperties>
</file>