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E89E4984-2125-4E81-A41C-5D0DA394B1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externalReferences>
    <externalReference r:id="rId2"/>
  </externalReferenc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 a="1"/>
  <c r="C47" i="1" s="1"/>
  <c r="D47" i="1" s="1"/>
  <c r="C38" i="1" l="1"/>
  <c r="D38" i="1" s="1"/>
  <c r="C42" i="1"/>
  <c r="D42" i="1" s="1"/>
  <c r="C36" i="1"/>
  <c r="D36" i="1" s="1"/>
  <c r="C40" i="1"/>
  <c r="D40" i="1" s="1"/>
  <c r="C44" i="1"/>
  <c r="D44" i="1" s="1"/>
  <c r="C39" i="1"/>
  <c r="D39" i="1" s="1"/>
  <c r="C43" i="1"/>
  <c r="D43" i="1" s="1"/>
  <c r="C37" i="1"/>
  <c r="D37" i="1" s="1"/>
  <c r="C41" i="1"/>
  <c r="D41" i="1" s="1"/>
  <c r="C45" i="1"/>
  <c r="D45" i="1" s="1"/>
  <c r="C46" i="1"/>
  <c r="D46" i="1" s="1"/>
  <c r="G9" i="1" l="1"/>
  <c r="F46" i="1" s="1"/>
  <c r="F43" i="1" l="1"/>
  <c r="E43" i="1"/>
  <c r="F44" i="1"/>
  <c r="F36" i="1"/>
  <c r="F38" i="1"/>
  <c r="F39" i="1"/>
  <c r="E38" i="1"/>
  <c r="E39" i="1"/>
  <c r="F45" i="1"/>
  <c r="F42" i="1"/>
  <c r="E36" i="1"/>
  <c r="E42" i="1"/>
  <c r="E44" i="1"/>
  <c r="F47" i="1"/>
  <c r="E45" i="1"/>
  <c r="E47" i="1"/>
  <c r="F40" i="1"/>
  <c r="F41" i="1"/>
  <c r="E40" i="1"/>
  <c r="F37" i="1"/>
  <c r="E41" i="1"/>
  <c r="E37" i="1"/>
  <c r="E46" i="1"/>
</calcChain>
</file>

<file path=xl/sharedStrings.xml><?xml version="1.0" encoding="utf-8"?>
<sst xmlns="http://schemas.openxmlformats.org/spreadsheetml/2006/main" count="13" uniqueCount="13">
  <si>
    <t>Прогнозирование:</t>
  </si>
  <si>
    <t xml:space="preserve">Ниже в таблице представлена статистика по прибыли за прошлые периоды. </t>
  </si>
  <si>
    <t>1 Расчитать коэффициент сезонности</t>
  </si>
  <si>
    <t>2 Расчитать прогноз на 2018 год</t>
  </si>
  <si>
    <t>3 Расчитать пессимистический и оптимистический прогноз</t>
  </si>
  <si>
    <t>4 Показать наглядно</t>
  </si>
  <si>
    <t>Дата</t>
  </si>
  <si>
    <t>Прибыль</t>
  </si>
  <si>
    <t>Коэфициент сезонности</t>
  </si>
  <si>
    <t>Прогноз</t>
  </si>
  <si>
    <t>Писимистик</t>
  </si>
  <si>
    <t>Оптимистик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</si>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</sst>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" x14ac:knownFonts="1">
    <font>
      <sz val="11"/>
      <color indexed="8"/>
      <name val="Calibri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 applyAlignment="1">
      <alignment horizontal="left"/>
    </xf>
    <xf numFmtId="10" fontId="0" fillId="2" borderId="1" xfId="0" applyNumberFormat="1" applyFill="1" applyBorder="1"/>
    <xf numFmtId="0" fontId="0" fillId="2" borderId="1" xfId="0" applyFill="1" applyBorder="1"/>
    <xf numFmtId="9" fontId="3" fillId="3" borderId="1" xfId="1" applyFill="1" applyBorder="1"/>
    <xf numFmtId="3" fontId="0" fillId="4" borderId="1" xfId="0" applyNumberFormat="1" applyFill="1" applyBorder="1"/>
    <xf numFmtId="3" fontId="0" fillId="5" borderId="1" xfId="0" applyNumberForma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'12'!$A$36:$A$47</c:f>
              <c:numCache>
                <c:formatCode>mmmm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'12'!$D$36:$D$47</c:f>
              <c:numCache>
                <c:formatCode>#,##0</c:formatCode>
                <c:ptCount val="12"/>
                <c:pt idx="0">
                  <c:v>7153002.7771403212</c:v>
                </c:pt>
                <c:pt idx="1">
                  <c:v>7102684.4060285734</c:v>
                </c:pt>
                <c:pt idx="2">
                  <c:v>7062429.7089605322</c:v>
                </c:pt>
                <c:pt idx="3">
                  <c:v>7102684.4023499507</c:v>
                </c:pt>
                <c:pt idx="4">
                  <c:v>7193257.4649059717</c:v>
                </c:pt>
                <c:pt idx="5">
                  <c:v>6478736.6215562699</c:v>
                </c:pt>
                <c:pt idx="6">
                  <c:v>5764215.7786465529</c:v>
                </c:pt>
                <c:pt idx="7">
                  <c:v>6478736.6180875041</c:v>
                </c:pt>
                <c:pt idx="8">
                  <c:v>7193257.4571390543</c:v>
                </c:pt>
                <c:pt idx="9">
                  <c:v>6478736.6146187382</c:v>
                </c:pt>
                <c:pt idx="10">
                  <c:v>6790710.5009315377</c:v>
                </c:pt>
                <c:pt idx="11">
                  <c:v>7102684.3871366652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7-41E1-B44C-F69C9A1FE867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'12'!$A$36:$A$47</c:f>
              <c:numCache>
                <c:formatCode>mmmm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'12'!$E$36:$E$47</c:f>
              <c:numCache>
                <c:formatCode>#,##0</c:formatCode>
                <c:ptCount val="12"/>
                <c:pt idx="0">
                  <c:v>7403295.0157693429</c:v>
                </c:pt>
                <c:pt idx="1">
                  <c:v>7352976.6446575951</c:v>
                </c:pt>
                <c:pt idx="2">
                  <c:v>7312721.9475895539</c:v>
                </c:pt>
                <c:pt idx="3">
                  <c:v>7352976.6409789724</c:v>
                </c:pt>
                <c:pt idx="4">
                  <c:v>7443549.7035349933</c:v>
                </c:pt>
                <c:pt idx="5">
                  <c:v>6729028.8601852916</c:v>
                </c:pt>
                <c:pt idx="6">
                  <c:v>6014508.0172755746</c:v>
                </c:pt>
                <c:pt idx="7">
                  <c:v>6729028.8567165257</c:v>
                </c:pt>
                <c:pt idx="8">
                  <c:v>7443549.695768076</c:v>
                </c:pt>
                <c:pt idx="9">
                  <c:v>6729028.8532477599</c:v>
                </c:pt>
                <c:pt idx="10">
                  <c:v>7041002.7395605594</c:v>
                </c:pt>
                <c:pt idx="11">
                  <c:v>7352976.6257656869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C7-41E1-B44C-F69C9A1FE867}"/>
            </c:ext>
          </c:extLst>
        </c:ser>
        <c:ser>
          <c:idx val="1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'12'!$A$36:$A$47</c:f>
              <c:numCache>
                <c:formatCode>mmmm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'12'!$F$36:$F$47</c:f>
              <c:numCache>
                <c:formatCode>#,##0</c:formatCode>
                <c:ptCount val="12"/>
                <c:pt idx="0">
                  <c:v>6902710.5385112995</c:v>
                </c:pt>
                <c:pt idx="1">
                  <c:v>6852392.1673995517</c:v>
                </c:pt>
                <c:pt idx="2">
                  <c:v>6812137.4703315105</c:v>
                </c:pt>
                <c:pt idx="3">
                  <c:v>6852392.1637209291</c:v>
                </c:pt>
                <c:pt idx="4">
                  <c:v>6942965.22627695</c:v>
                </c:pt>
                <c:pt idx="5">
                  <c:v>6228444.3829272483</c:v>
                </c:pt>
                <c:pt idx="6">
                  <c:v>5513923.5400175313</c:v>
                </c:pt>
                <c:pt idx="7">
                  <c:v>6228444.3794584824</c:v>
                </c:pt>
                <c:pt idx="8">
                  <c:v>6942965.2185100326</c:v>
                </c:pt>
                <c:pt idx="9">
                  <c:v>6228444.3759897165</c:v>
                </c:pt>
                <c:pt idx="10">
                  <c:v>6540418.262302516</c:v>
                </c:pt>
                <c:pt idx="11">
                  <c:v>6852392.1485076435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C7-41E1-B44C-F69C9A1F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020960"/>
        <c:axId val="633017680"/>
      </c:lineChart>
      <c:dateAx>
        <c:axId val="633020960"/>
        <c:scaling>
          <c:orientation val="minMax"/>
        </c:scaling>
        <c:delete val="0"/>
        <c:axPos val="b"/>
        <c:numFmt formatCode="m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3017680"/>
        <c:crosses val="autoZero"/>
        <c:auto val="1"/>
        <c:lblOffset val="100"/>
        <c:baseTimeUnit val="months"/>
      </c:dateAx>
      <c:valAx>
        <c:axId val="633017680"/>
        <c:scaling>
          <c:orientation val="minMax"/>
          <c:max val="7500000"/>
          <c:min val="5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30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23</xdr:row>
      <xdr:rowOff>77857</xdr:rowOff>
    </xdr:from>
    <xdr:to>
      <xdr:col>13</xdr:col>
      <xdr:colOff>306456</xdr:colOff>
      <xdr:row>37</xdr:row>
      <xdr:rowOff>154057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CC107C2-0DB2-4456-9BCB-E2D442532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Gridnev/Desktop/&#1056;&#1072;&#1079;&#1088;&#1072;&#1073;&#1086;&#1090;&#1082;&#1080;.%20&#1070;&#1088;&#1080;&#1081;/&#1054;&#1090;&#1095;&#1077;&#1090;&#1099;/&#1055;&#1088;&#1086;&#1075;&#1085;&#1086;&#1079;%202020%20&#1075;&#1086;&#1076;/&#1054;&#1073;&#1098;&#1077;&#1084;,%20&#1084;&#1077;&#1085;&#1077;&#1076;&#1078;&#1077;&#1088;&#1099;/&#1042;&#1099;&#1089;&#1090;&#1072;&#1074;&#1083;&#1077;&#1085;&#1080;&#1077;%20&#1087;&#1083;&#1072;&#1085;&#1086;&#1074;/&#1056;&#1072;&#1089;&#1095;&#1077;&#1090;&#1085;&#1099;&#1077;%20&#1076;&#1072;&#1085;&#1085;&#1099;&#1077;/&#1055;&#1088;&#1086;&#1075;&#1085;&#1086;&#1079;%20&#1087;&#1083;&#1072;&#1085;&#1099;%20&#1084;&#1077;&#1085;&#1077;&#1076;&#1078;&#1077;&#1088;&#1099;%202020(&#1086;&#1090;%2009.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Прогнозирование 2020"/>
      <sheetName val="Прогноз 2020 с графико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Значения</v>
          </cell>
          <cell r="C1" t="str">
            <v>Прогноз</v>
          </cell>
        </row>
        <row r="2">
          <cell r="A2">
            <v>43160</v>
          </cell>
          <cell r="B2">
            <v>11544242.390000001</v>
          </cell>
        </row>
        <row r="3">
          <cell r="A3">
            <v>43191</v>
          </cell>
          <cell r="B3">
            <v>14491691.99</v>
          </cell>
        </row>
        <row r="4">
          <cell r="A4">
            <v>43221</v>
          </cell>
          <cell r="B4">
            <v>17418022.73</v>
          </cell>
        </row>
        <row r="5">
          <cell r="A5">
            <v>43252</v>
          </cell>
          <cell r="B5">
            <v>28913679.490000002</v>
          </cell>
        </row>
        <row r="6">
          <cell r="A6">
            <v>43282</v>
          </cell>
          <cell r="B6">
            <v>18704084.580000002</v>
          </cell>
        </row>
        <row r="7">
          <cell r="A7">
            <v>43313</v>
          </cell>
          <cell r="B7">
            <v>48266600.509999998</v>
          </cell>
        </row>
        <row r="8">
          <cell r="A8">
            <v>43344</v>
          </cell>
          <cell r="B8">
            <v>91432861.319999993</v>
          </cell>
        </row>
        <row r="9">
          <cell r="A9">
            <v>43374</v>
          </cell>
          <cell r="B9">
            <v>37047461.230000004</v>
          </cell>
        </row>
        <row r="10">
          <cell r="A10">
            <v>43405</v>
          </cell>
          <cell r="B10">
            <v>16826599.990000002</v>
          </cell>
        </row>
        <row r="11">
          <cell r="A11">
            <v>43435</v>
          </cell>
          <cell r="B11">
            <v>22149410.77</v>
          </cell>
        </row>
        <row r="12">
          <cell r="A12">
            <v>43466</v>
          </cell>
          <cell r="B12">
            <v>9595828.9499999974</v>
          </cell>
        </row>
        <row r="13">
          <cell r="A13">
            <v>43497</v>
          </cell>
          <cell r="B13">
            <v>14154532.380000003</v>
          </cell>
        </row>
        <row r="14">
          <cell r="A14">
            <v>43525</v>
          </cell>
          <cell r="B14">
            <v>10252348.66</v>
          </cell>
        </row>
        <row r="15">
          <cell r="A15">
            <v>43556</v>
          </cell>
          <cell r="B15">
            <v>18357454.559999999</v>
          </cell>
        </row>
        <row r="16">
          <cell r="A16">
            <v>43586</v>
          </cell>
          <cell r="B16">
            <v>19044547.199999999</v>
          </cell>
        </row>
        <row r="17">
          <cell r="A17">
            <v>43617</v>
          </cell>
          <cell r="B17">
            <v>40412837.980000004</v>
          </cell>
        </row>
        <row r="18">
          <cell r="A18">
            <v>43647</v>
          </cell>
          <cell r="B18">
            <v>25897598.98</v>
          </cell>
        </row>
        <row r="19">
          <cell r="A19">
            <v>43678</v>
          </cell>
          <cell r="B19">
            <v>49645926.450000003</v>
          </cell>
        </row>
        <row r="20">
          <cell r="A20">
            <v>43709</v>
          </cell>
          <cell r="B20">
            <v>87607254.329999998</v>
          </cell>
        </row>
        <row r="21">
          <cell r="A21">
            <v>43739</v>
          </cell>
          <cell r="B21">
            <v>48940608.809999995</v>
          </cell>
        </row>
        <row r="22">
          <cell r="A22">
            <v>43770</v>
          </cell>
          <cell r="B22">
            <v>15951104.580000002</v>
          </cell>
          <cell r="C22">
            <v>20474029.776421845</v>
          </cell>
          <cell r="D22">
            <v>6312053.5217832765</v>
          </cell>
        </row>
        <row r="23">
          <cell r="A23">
            <v>43800</v>
          </cell>
          <cell r="B23">
            <v>27264331.199999999</v>
          </cell>
          <cell r="C23">
            <v>25836716.855793852</v>
          </cell>
          <cell r="D23">
            <v>6509389.163236687</v>
          </cell>
        </row>
        <row r="24">
          <cell r="A24">
            <v>43831</v>
          </cell>
          <cell r="C24">
            <v>13001856.99351361</v>
          </cell>
          <cell r="D24">
            <v>6201765.732938597</v>
          </cell>
        </row>
        <row r="25">
          <cell r="A25">
            <v>43862</v>
          </cell>
          <cell r="C25">
            <v>17400367.678908326</v>
          </cell>
          <cell r="D25">
            <v>6395653.4138382776</v>
          </cell>
        </row>
        <row r="26">
          <cell r="A26">
            <v>43891</v>
          </cell>
          <cell r="C26">
            <v>13450053.206753407</v>
          </cell>
          <cell r="D26">
            <v>6585308.6664350946</v>
          </cell>
        </row>
        <row r="27">
          <cell r="A27">
            <v>43922</v>
          </cell>
          <cell r="C27">
            <v>20547398.292580567</v>
          </cell>
          <cell r="D27">
            <v>6771092.8258959558</v>
          </cell>
        </row>
        <row r="28">
          <cell r="A28">
            <v>43952</v>
          </cell>
          <cell r="C28">
            <v>21778920.271824799</v>
          </cell>
          <cell r="D28">
            <v>6953321.7233032715</v>
          </cell>
        </row>
        <row r="29">
          <cell r="A29">
            <v>43983</v>
          </cell>
          <cell r="C29">
            <v>41332348.910857432</v>
          </cell>
          <cell r="D29">
            <v>7132273.2665403439</v>
          </cell>
        </row>
        <row r="30">
          <cell r="A30">
            <v>44013</v>
          </cell>
          <cell r="C30">
            <v>27961773.148781441</v>
          </cell>
          <cell r="D30">
            <v>7308193.4746714765</v>
          </cell>
        </row>
        <row r="31">
          <cell r="A31">
            <v>44044</v>
          </cell>
          <cell r="C31">
            <v>53424343.218979701</v>
          </cell>
          <cell r="D31">
            <v>7481301.3343556542</v>
          </cell>
        </row>
        <row r="32">
          <cell r="A32">
            <v>44075</v>
          </cell>
          <cell r="C32">
            <v>93795236.227211297</v>
          </cell>
          <cell r="D32">
            <v>7651792.7473896751</v>
          </cell>
        </row>
        <row r="33">
          <cell r="A33">
            <v>44105</v>
          </cell>
          <cell r="C33">
            <v>47843749.713598967</v>
          </cell>
          <cell r="D33">
            <v>7819843.7687557312</v>
          </cell>
        </row>
        <row r="34">
          <cell r="A34">
            <v>44136</v>
          </cell>
          <cell r="C34">
            <v>20608392.739713021</v>
          </cell>
          <cell r="D34">
            <v>7985613.2848677235</v>
          </cell>
        </row>
        <row r="35">
          <cell r="A35">
            <v>44166</v>
          </cell>
          <cell r="C35">
            <v>29261008.121541873</v>
          </cell>
          <cell r="D35">
            <v>8149245.2457835516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G47"/>
  <sheetViews>
    <sheetView tabSelected="1" topLeftCell="A16" zoomScale="115" zoomScaleNormal="115" workbookViewId="0">
      <selection activeCell="P44" sqref="P44"/>
    </sheetView>
  </sheetViews>
  <sheetFormatPr defaultRowHeight="15" x14ac:dyDescent="0.25"/>
  <cols>
    <col min="1" max="1" width="9.5703125" bestFit="1" customWidth="1"/>
    <col min="3" max="3" width="23.28515625" bestFit="1" customWidth="1"/>
    <col min="4" max="4" width="12.28515625" customWidth="1"/>
    <col min="5" max="5" width="11.85546875" bestFit="1" customWidth="1"/>
    <col min="6" max="6" width="12" bestFit="1" customWidth="1"/>
    <col min="7" max="7" width="12.140625" customWidth="1"/>
  </cols>
  <sheetData>
    <row r="1" spans="1:7" x14ac:dyDescent="0.25">
      <c r="A1" s="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11</v>
      </c>
      <c r="F8" s="2" t="s">
        <v>10</v>
      </c>
      <c r="G8" s="3" t="s">
        <v>12</v>
      </c>
    </row>
    <row r="9" spans="1:7" x14ac:dyDescent="0.25">
      <c r="A9" s="4">
        <v>2016</v>
      </c>
      <c r="B9" s="5"/>
      <c r="C9" s="5"/>
      <c r="D9" s="5"/>
      <c r="E9" s="5"/>
      <c r="F9" s="5"/>
      <c r="G9">
        <f>CONFIDENCE(0.05,STDEV(D36:D47),COUNT(D36:D47))</f>
        <v>250292.23862902203</v>
      </c>
    </row>
    <row r="10" spans="1:7" x14ac:dyDescent="0.25">
      <c r="A10" s="6">
        <v>42370</v>
      </c>
      <c r="B10" s="5">
        <v>7088851</v>
      </c>
      <c r="C10" s="7"/>
      <c r="D10" s="5"/>
      <c r="E10" s="5"/>
      <c r="F10" s="5"/>
    </row>
    <row r="11" spans="1:7" x14ac:dyDescent="0.25">
      <c r="A11" s="6">
        <v>42401</v>
      </c>
      <c r="B11" s="5">
        <v>7038851</v>
      </c>
      <c r="C11" s="7"/>
      <c r="D11" s="5"/>
      <c r="E11" s="5"/>
      <c r="F11" s="5"/>
    </row>
    <row r="12" spans="1:7" x14ac:dyDescent="0.25">
      <c r="A12" s="6">
        <v>42430</v>
      </c>
      <c r="B12" s="5">
        <v>6998851</v>
      </c>
      <c r="C12" s="7"/>
      <c r="D12" s="5"/>
      <c r="E12" s="5"/>
      <c r="F12" s="5"/>
    </row>
    <row r="13" spans="1:7" x14ac:dyDescent="0.25">
      <c r="A13" s="6">
        <v>42461</v>
      </c>
      <c r="B13" s="5">
        <v>7038851</v>
      </c>
      <c r="C13" s="7"/>
      <c r="D13" s="5"/>
      <c r="E13" s="5"/>
      <c r="F13" s="5"/>
    </row>
    <row r="14" spans="1:7" x14ac:dyDescent="0.25">
      <c r="A14" s="6">
        <v>42491</v>
      </c>
      <c r="B14" s="5">
        <v>7128851</v>
      </c>
      <c r="C14" s="7"/>
      <c r="D14" s="5"/>
      <c r="E14" s="5"/>
      <c r="F14" s="5"/>
    </row>
    <row r="15" spans="1:7" x14ac:dyDescent="0.25">
      <c r="A15" s="6">
        <v>42522</v>
      </c>
      <c r="B15" s="5">
        <v>6418851</v>
      </c>
      <c r="C15" s="7"/>
      <c r="D15" s="5"/>
      <c r="E15" s="5"/>
      <c r="F15" s="5"/>
    </row>
    <row r="16" spans="1:7" x14ac:dyDescent="0.25">
      <c r="A16" s="6">
        <v>42552</v>
      </c>
      <c r="B16" s="5">
        <v>5708851</v>
      </c>
      <c r="C16" s="7"/>
      <c r="D16" s="5"/>
      <c r="E16" s="5"/>
      <c r="F16" s="5"/>
    </row>
    <row r="17" spans="1:6" x14ac:dyDescent="0.25">
      <c r="A17" s="6">
        <v>42583</v>
      </c>
      <c r="B17" s="5">
        <v>6418851</v>
      </c>
      <c r="C17" s="7"/>
      <c r="D17" s="5"/>
      <c r="E17" s="5"/>
      <c r="F17" s="5"/>
    </row>
    <row r="18" spans="1:6" x14ac:dyDescent="0.25">
      <c r="A18" s="6">
        <v>42614</v>
      </c>
      <c r="B18" s="5">
        <v>7128851</v>
      </c>
      <c r="C18" s="7"/>
      <c r="D18" s="5"/>
      <c r="E18" s="5"/>
      <c r="F18" s="5"/>
    </row>
    <row r="19" spans="1:6" x14ac:dyDescent="0.25">
      <c r="A19" s="6">
        <v>42644</v>
      </c>
      <c r="B19" s="5">
        <v>6418851</v>
      </c>
      <c r="C19" s="7"/>
      <c r="D19" s="5"/>
      <c r="E19" s="5"/>
      <c r="F19" s="5"/>
    </row>
    <row r="20" spans="1:6" x14ac:dyDescent="0.25">
      <c r="A20" s="6">
        <v>42675</v>
      </c>
      <c r="B20" s="5">
        <v>6728851</v>
      </c>
      <c r="C20" s="7"/>
      <c r="D20" s="5"/>
      <c r="E20" s="5"/>
      <c r="F20" s="5"/>
    </row>
    <row r="21" spans="1:6" x14ac:dyDescent="0.25">
      <c r="A21" s="6">
        <v>42705</v>
      </c>
      <c r="B21" s="5">
        <v>7038851</v>
      </c>
      <c r="C21" s="7"/>
      <c r="D21" s="5"/>
      <c r="E21" s="5"/>
      <c r="F21" s="5"/>
    </row>
    <row r="22" spans="1:6" x14ac:dyDescent="0.25">
      <c r="A22" s="4">
        <v>2017</v>
      </c>
      <c r="B22" s="5"/>
      <c r="C22" s="8"/>
      <c r="D22" s="5"/>
      <c r="E22" s="5"/>
      <c r="F22" s="5"/>
    </row>
    <row r="23" spans="1:6" x14ac:dyDescent="0.25">
      <c r="A23" s="6">
        <v>42736</v>
      </c>
      <c r="B23" s="5">
        <v>7107805</v>
      </c>
      <c r="C23" s="8"/>
      <c r="D23" s="5"/>
      <c r="E23" s="5"/>
      <c r="F23" s="5"/>
    </row>
    <row r="24" spans="1:6" x14ac:dyDescent="0.25">
      <c r="A24" s="6">
        <v>42767</v>
      </c>
      <c r="B24" s="5">
        <v>7057805</v>
      </c>
      <c r="C24" s="8"/>
      <c r="D24" s="5"/>
      <c r="E24" s="5"/>
      <c r="F24" s="5"/>
    </row>
    <row r="25" spans="1:6" x14ac:dyDescent="0.25">
      <c r="A25" s="6">
        <v>42795</v>
      </c>
      <c r="B25" s="5">
        <v>7017805</v>
      </c>
      <c r="C25" s="8"/>
      <c r="D25" s="5"/>
      <c r="E25" s="5"/>
      <c r="F25" s="5"/>
    </row>
    <row r="26" spans="1:6" x14ac:dyDescent="0.25">
      <c r="A26" s="6">
        <v>42826</v>
      </c>
      <c r="B26" s="5">
        <v>7057805</v>
      </c>
      <c r="C26" s="8"/>
      <c r="D26" s="5"/>
      <c r="E26" s="5"/>
      <c r="F26" s="5"/>
    </row>
    <row r="27" spans="1:6" x14ac:dyDescent="0.25">
      <c r="A27" s="6">
        <v>42856</v>
      </c>
      <c r="B27" s="5">
        <v>7147805</v>
      </c>
      <c r="C27" s="8"/>
      <c r="D27" s="5"/>
      <c r="E27" s="5"/>
      <c r="F27" s="5"/>
    </row>
    <row r="28" spans="1:6" x14ac:dyDescent="0.25">
      <c r="A28" s="6">
        <v>42887</v>
      </c>
      <c r="B28" s="5">
        <v>6437805</v>
      </c>
      <c r="C28" s="8"/>
      <c r="D28" s="5"/>
      <c r="E28" s="5"/>
      <c r="F28" s="5"/>
    </row>
    <row r="29" spans="1:6" x14ac:dyDescent="0.25">
      <c r="A29" s="6">
        <v>42917</v>
      </c>
      <c r="B29" s="5">
        <v>5727805</v>
      </c>
      <c r="C29" s="8"/>
      <c r="D29" s="5"/>
      <c r="E29" s="5"/>
      <c r="F29" s="5"/>
    </row>
    <row r="30" spans="1:6" x14ac:dyDescent="0.25">
      <c r="A30" s="6">
        <v>42948</v>
      </c>
      <c r="B30" s="5">
        <v>6437805</v>
      </c>
      <c r="C30" s="8"/>
      <c r="D30" s="5"/>
      <c r="E30" s="5"/>
      <c r="F30" s="5"/>
    </row>
    <row r="31" spans="1:6" x14ac:dyDescent="0.25">
      <c r="A31" s="6">
        <v>42979</v>
      </c>
      <c r="B31" s="5">
        <v>7147805</v>
      </c>
      <c r="C31" s="8"/>
      <c r="D31" s="5"/>
      <c r="E31" s="5"/>
      <c r="F31" s="5"/>
    </row>
    <row r="32" spans="1:6" x14ac:dyDescent="0.25">
      <c r="A32" s="6">
        <v>43009</v>
      </c>
      <c r="B32" s="5">
        <v>6437805</v>
      </c>
      <c r="C32" s="8"/>
      <c r="D32" s="5"/>
      <c r="E32" s="5"/>
      <c r="F32" s="5"/>
    </row>
    <row r="33" spans="1:6" x14ac:dyDescent="0.25">
      <c r="A33" s="6">
        <v>43040</v>
      </c>
      <c r="B33" s="5">
        <v>6747805</v>
      </c>
      <c r="C33" s="8"/>
      <c r="D33" s="5"/>
      <c r="E33" s="5"/>
      <c r="F33" s="5"/>
    </row>
    <row r="34" spans="1:6" x14ac:dyDescent="0.25">
      <c r="A34" s="6">
        <v>43070</v>
      </c>
      <c r="B34" s="5">
        <v>7057805</v>
      </c>
      <c r="C34" s="8"/>
      <c r="D34" s="5"/>
      <c r="E34" s="5"/>
      <c r="F34" s="5"/>
    </row>
    <row r="35" spans="1:6" x14ac:dyDescent="0.25">
      <c r="A35" s="4">
        <v>2018</v>
      </c>
      <c r="B35" s="5"/>
      <c r="C35" s="5"/>
      <c r="D35" s="5"/>
      <c r="E35" s="5"/>
      <c r="F35" s="5"/>
    </row>
    <row r="36" spans="1:6" x14ac:dyDescent="0.25">
      <c r="A36" s="6">
        <v>43101</v>
      </c>
      <c r="B36" s="5"/>
      <c r="C36" s="9">
        <f t="array" ref="C36:C47">((B10:B21+B23:B34)/SUM(B10:B34))*12</f>
        <v>1.0481112720452985</v>
      </c>
      <c r="D36" s="10">
        <f>FORECAST(A36,$A$10:$A$34,$B$10:$B$34)*INDEX($C$36:$C$47,MONTH(A36))+B23</f>
        <v>7153002.7771403212</v>
      </c>
      <c r="E36" s="11">
        <f>D36+$G$9</f>
        <v>7403295.0157693429</v>
      </c>
      <c r="F36" s="11">
        <f>D36-$G$9</f>
        <v>6902710.5385112995</v>
      </c>
    </row>
    <row r="37" spans="1:6" x14ac:dyDescent="0.25">
      <c r="A37" s="6">
        <v>43132</v>
      </c>
      <c r="B37" s="5"/>
      <c r="C37" s="9">
        <v>1.0407284681508793</v>
      </c>
      <c r="D37" s="10">
        <f t="shared" ref="D37:D47" si="0">FORECAST(A37,$A$10:$A$34,$B$10:$B$34)*INDEX($C$36:$C$47,MONTH(A37))+B24</f>
        <v>7102684.4060285734</v>
      </c>
      <c r="E37" s="11">
        <f t="shared" ref="E37:E47" si="1">D37+$G$9</f>
        <v>7352976.6446575951</v>
      </c>
      <c r="F37" s="11">
        <f t="shared" ref="F37:F47" si="2">D37-$G$9</f>
        <v>6852392.1673995517</v>
      </c>
    </row>
    <row r="38" spans="1:6" x14ac:dyDescent="0.25">
      <c r="A38" s="6">
        <v>43160</v>
      </c>
      <c r="B38" s="5"/>
      <c r="C38" s="9">
        <v>1.0348222250353438</v>
      </c>
      <c r="D38" s="10">
        <f t="shared" si="0"/>
        <v>7062429.7089605322</v>
      </c>
      <c r="E38" s="11">
        <f t="shared" si="1"/>
        <v>7312721.9475895539</v>
      </c>
      <c r="F38" s="11">
        <f t="shared" si="2"/>
        <v>6812137.4703315105</v>
      </c>
    </row>
    <row r="39" spans="1:6" x14ac:dyDescent="0.25">
      <c r="A39" s="6">
        <v>43191</v>
      </c>
      <c r="B39" s="5"/>
      <c r="C39" s="9">
        <v>1.0407284681508793</v>
      </c>
      <c r="D39" s="10">
        <f t="shared" si="0"/>
        <v>7102684.4023499507</v>
      </c>
      <c r="E39" s="11">
        <f t="shared" si="1"/>
        <v>7352976.6409789724</v>
      </c>
      <c r="F39" s="11">
        <f t="shared" si="2"/>
        <v>6852392.1637209291</v>
      </c>
    </row>
    <row r="40" spans="1:6" x14ac:dyDescent="0.25">
      <c r="A40" s="6">
        <v>43221</v>
      </c>
      <c r="B40" s="5"/>
      <c r="C40" s="9">
        <v>1.054017515160834</v>
      </c>
      <c r="D40" s="10">
        <f t="shared" si="0"/>
        <v>7193257.4649059717</v>
      </c>
      <c r="E40" s="11">
        <f t="shared" si="1"/>
        <v>7443549.7035349933</v>
      </c>
      <c r="F40" s="11">
        <f t="shared" si="2"/>
        <v>6942965.22627695</v>
      </c>
    </row>
    <row r="41" spans="1:6" x14ac:dyDescent="0.25">
      <c r="A41" s="6">
        <v>43252</v>
      </c>
      <c r="B41" s="5"/>
      <c r="C41" s="9">
        <v>0.94918169986008105</v>
      </c>
      <c r="D41" s="10">
        <f t="shared" si="0"/>
        <v>6478736.6215562699</v>
      </c>
      <c r="E41" s="11">
        <f t="shared" si="1"/>
        <v>6729028.8601852916</v>
      </c>
      <c r="F41" s="11">
        <f t="shared" si="2"/>
        <v>6228444.3829272483</v>
      </c>
    </row>
    <row r="42" spans="1:6" x14ac:dyDescent="0.25">
      <c r="A42" s="6">
        <v>43282</v>
      </c>
      <c r="B42" s="5"/>
      <c r="C42" s="9">
        <v>0.84434588455932835</v>
      </c>
      <c r="D42" s="10">
        <f t="shared" si="0"/>
        <v>5764215.7786465529</v>
      </c>
      <c r="E42" s="11">
        <f t="shared" si="1"/>
        <v>6014508.0172755746</v>
      </c>
      <c r="F42" s="11">
        <f t="shared" si="2"/>
        <v>5513923.5400175313</v>
      </c>
    </row>
    <row r="43" spans="1:6" x14ac:dyDescent="0.25">
      <c r="A43" s="6">
        <v>43313</v>
      </c>
      <c r="B43" s="5"/>
      <c r="C43" s="9">
        <v>0.94918169986008105</v>
      </c>
      <c r="D43" s="10">
        <f t="shared" si="0"/>
        <v>6478736.6180875041</v>
      </c>
      <c r="E43" s="11">
        <f t="shared" si="1"/>
        <v>6729028.8567165257</v>
      </c>
      <c r="F43" s="11">
        <f t="shared" si="2"/>
        <v>6228444.3794584824</v>
      </c>
    </row>
    <row r="44" spans="1:6" x14ac:dyDescent="0.25">
      <c r="A44" s="6">
        <v>43344</v>
      </c>
      <c r="B44" s="5"/>
      <c r="C44" s="9">
        <v>1.054017515160834</v>
      </c>
      <c r="D44" s="10">
        <f t="shared" si="0"/>
        <v>7193257.4571390543</v>
      </c>
      <c r="E44" s="11">
        <f t="shared" si="1"/>
        <v>7443549.695768076</v>
      </c>
      <c r="F44" s="11">
        <f t="shared" si="2"/>
        <v>6942965.2185100326</v>
      </c>
    </row>
    <row r="45" spans="1:6" x14ac:dyDescent="0.25">
      <c r="A45" s="6">
        <v>43374</v>
      </c>
      <c r="B45" s="5"/>
      <c r="C45" s="9">
        <v>0.94918169986008105</v>
      </c>
      <c r="D45" s="10">
        <f t="shared" si="0"/>
        <v>6478736.6146187382</v>
      </c>
      <c r="E45" s="11">
        <f t="shared" si="1"/>
        <v>6729028.8532477599</v>
      </c>
      <c r="F45" s="11">
        <f t="shared" si="2"/>
        <v>6228444.3759897165</v>
      </c>
    </row>
    <row r="46" spans="1:6" x14ac:dyDescent="0.25">
      <c r="A46" s="6">
        <v>43405</v>
      </c>
      <c r="B46" s="5"/>
      <c r="C46" s="9">
        <v>0.99495508400548027</v>
      </c>
      <c r="D46" s="10">
        <f t="shared" si="0"/>
        <v>6790710.5009315377</v>
      </c>
      <c r="E46" s="11">
        <f t="shared" si="1"/>
        <v>7041002.7395605594</v>
      </c>
      <c r="F46" s="11">
        <f t="shared" si="2"/>
        <v>6540418.262302516</v>
      </c>
    </row>
    <row r="47" spans="1:6" x14ac:dyDescent="0.25">
      <c r="A47" s="6">
        <v>43435</v>
      </c>
      <c r="B47" s="5"/>
      <c r="C47" s="9">
        <v>1.0407284681508793</v>
      </c>
      <c r="D47" s="10">
        <f t="shared" si="0"/>
        <v>7102684.3871366652</v>
      </c>
      <c r="E47" s="11">
        <f t="shared" si="1"/>
        <v>7352976.6257656869</v>
      </c>
      <c r="F47" s="11">
        <f t="shared" si="2"/>
        <v>6852392.1485076435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Гриднёв Юрий Юрьевич</cp:lastModifiedBy>
  <dcterms:created xsi:type="dcterms:W3CDTF">2020-02-20T09:52:10Z</dcterms:created>
  <dcterms:modified xsi:type="dcterms:W3CDTF">2020-02-20T10:49:43Z</dcterms:modified>
</cp:coreProperties>
</file>