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externalReferences>
    <externalReference r:id="rId5"/>
  </externalReferences>
  <definedNames>
    <definedName function="false" hidden="false" name="Currency_Selected" vbProcedure="false">'[1]Internal - Settings'!$A$3</definedName>
    <definedName function="false" hidden="false" name="end_date" vbProcedure="false">[1]Бюджет!$T$4</definedName>
    <definedName function="false" hidden="false" name="Flag_DRashod_sum_all" vbProcedure="false">Лист1!$T$4</definedName>
    <definedName function="false" hidden="false" name="Flag_DRashod_sum_CurrencyExchange" vbProcedure="false">Лист1!$T$3</definedName>
    <definedName function="false" hidden="false" name="prashod_count" vbProcedure="false">'[1]Internal - Справочник статей'!$C$4</definedName>
    <definedName function="false" hidden="false" name="scenario_pnames_" vbProcedure="false">'[1]Internal - Справочник статей'!$B$7:$B$34</definedName>
    <definedName function="false" hidden="false" name="start_date" vbProcedure="false">[1]Бюджет!$S$4</definedName>
    <definedName function="false" hidden="false" name="today" vbProcedure="false">[1]Бюджет!$D$41</definedName>
    <definedName function="false" hidden="false" name="VRashod_PlusCurrencyExchange" vbProcedure="false">'[1]Internal - Справочник расходов'!$B$12:$F$101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<sst xmlns="http://schemas.openxmlformats.org/spreadsheetml/2006/main" count="4" uniqueCount="4">
  <si>
    <t xml:space="preserve">Мин дата</t>
  </si>
  <si>
    <t xml:space="preserve">Макс дата</t>
  </si>
  <si>
    <t xml:space="preserve">Разн. Дат</t>
  </si>
  <si>
    <t xml:space="preserve">Сумма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</si>
</sst>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YY"/>
    <numFmt numFmtId="166" formatCode="DDD"/>
    <numFmt numFmtId="167" formatCode="@"/>
    <numFmt numFmtId="168" formatCode="0.0000"/>
    <numFmt numFmtId="169" formatCode="#,##0"/>
    <numFmt numFmtId="170" formatCode="General"/>
  </numFmts>
  <fonts count="7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2"/>
      <charset val="204"/>
    </font>
    <font>
      <i val="true"/>
      <sz val="10"/>
      <color rgb="FFFF0000"/>
      <name val="Arial Cyr"/>
      <family val="2"/>
      <charset val="204"/>
    </font>
    <font>
      <i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ont>
        <name val="Arial Cyr"/>
        <charset val="204"/>
        <family val="0"/>
        <b val="1"/>
        <i val="0"/>
        <color rgb="FFFF0000"/>
      </font>
    </dxf>
    <dxf>
      <font>
        <name val="Arial Cyr"/>
        <charset val="204"/>
        <family val="0"/>
        <b val="1"/>
        <i val="0"/>
      </font>
    </dxf>
    <dxf>
      <font>
        <name val="Arial Cyr"/>
        <charset val="204"/>
        <family val="0"/>
        <color rgb="FF3366FF"/>
      </font>
    </dxf>
    <dxf>
      <font>
        <name val="Arial Cyr"/>
        <charset val="204"/>
        <family val="0"/>
        <b val="1"/>
        <i val="0"/>
        <color rgb="FFFF0000"/>
      </font>
    </dxf>
    <dxf>
      <font>
        <name val="Arial Cyr"/>
        <charset val="204"/>
        <family val="0"/>
        <b val="1"/>
        <i val="0"/>
      </font>
    </dxf>
    <dxf>
      <font>
        <name val="Arial Cyr"/>
        <charset val="204"/>
        <family val="0"/>
        <color rgb="FF969696"/>
      </font>
    </dxf>
    <dxf>
      <font>
        <name val="Arial Cyr"/>
        <charset val="204"/>
        <family val="0"/>
        <color rgb="FF969696"/>
      </font>
    </dxf>
    <dxf>
      <font>
        <name val="Arial Cyr"/>
        <charset val="204"/>
        <family val="0"/>
        <b val="0"/>
        <i val="0"/>
        <color rgb="00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C:/Program%20Files/Budget/budget_31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ernal - Settings"/>
      <sheetName val="Internal - Расходы по дням"/>
      <sheetName val="Internal - Справочник статей"/>
      <sheetName val="Internal - Справочник доходов"/>
      <sheetName val="Internal - Справочник расходов"/>
      <sheetName val="Настройки"/>
      <sheetName val="Расходы"/>
      <sheetName val="Доходы"/>
      <sheetName val="Планирование расходов - записи"/>
      <sheetName val="Бюджет"/>
    </sheetNames>
    <sheetDataSet>
      <sheetData sheetId="0"/>
      <sheetData sheetId="1"/>
      <sheetData sheetId="2"/>
      <sheetData sheetId="3"/>
      <sheetData sheetId="4"/>
      <sheetData sheetId="5">
        <row r="8">
          <cell r="C8" t="str">
            <v>Рубли</v>
          </cell>
        </row>
        <row r="9">
          <cell r="C9" t="str">
            <v>Доллары</v>
          </cell>
        </row>
      </sheetData>
      <sheetData sheetId="6"/>
      <sheetData sheetId="7"/>
      <sheetData sheetId="8"/>
      <sheetData sheetId="9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BS41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G18" activeCellId="0" sqref="G18"/>
    </sheetView>
  </sheetViews>
  <sheetFormatPr defaultRowHeight="12.75" zeroHeight="false" outlineLevelRow="0" outlineLevelCol="0"/>
  <cols>
    <col collapsed="false" customWidth="true" hidden="false" outlineLevel="0" max="1" min="1" style="0" width="12.69"/>
    <col collapsed="false" customWidth="true" hidden="false" outlineLevel="0" max="2" min="2" style="0" width="6.13"/>
    <col collapsed="false" customWidth="true" hidden="false" outlineLevel="0" max="3" min="3" style="0" width="42.23"/>
    <col collapsed="false" customWidth="true" hidden="false" outlineLevel="0" max="4" min="4" style="0" width="23.26"/>
    <col collapsed="false" customWidth="true" hidden="false" outlineLevel="0" max="6" min="5" style="0" width="9.05"/>
    <col collapsed="false" customWidth="true" hidden="false" outlineLevel="0" max="7" min="7" style="0" width="14.72"/>
    <col collapsed="false" customWidth="true" hidden="false" outlineLevel="0" max="1025" min="8" style="0" width="9.05"/>
  </cols>
  <sheetData>
    <row r="3" s="12" customFormat="true" ht="12.75" hidden="false" customHeight="true" outlineLevel="0" collapsed="false">
      <c r="A3" s="1" t="n">
        <v>43892</v>
      </c>
      <c r="B3" s="2" t="n">
        <f aca="false">WEEKDAY(A3)</f>
        <v>2</v>
      </c>
      <c r="C3" s="3" t="str">
        <f aca="false">IF(D3&lt;&gt;0,D3&amp;IF(E3&lt;&gt;0," - "&amp;E3&amp;IF(F3&lt;&gt;0," - "&amp;F3,""),""),"")</f>
        <v>напитки - сок - </v>
      </c>
      <c r="D3" s="3" t="str">
        <f aca="false">VLOOKUP($T3,VRashod_PlusCurrencyExchange,3,FALSE())</f>
        <v>напитки</v>
      </c>
      <c r="E3" s="3" t="str">
        <f aca="false">VLOOKUP($T3,VRashod_PlusCurrencyExchange,4,FALSE())</f>
        <v>сок</v>
      </c>
      <c r="F3" s="3" t="str">
        <f aca="false">VLOOKUP($T3,VRashod_PlusCurrencyExchange,5,FALSE())</f>
        <v/>
      </c>
      <c r="G3" s="4" t="n">
        <f aca="false">IF(OR(Currency_Selected&lt;0,U3=Currency_Selected),AA3,0)</f>
        <v>13</v>
      </c>
      <c r="H3" s="5"/>
      <c r="I3" s="6" t="str">
        <f aca="false">INDEX(scenario_pnames_,$W3+1)</f>
        <v>напитки</v>
      </c>
      <c r="J3" s="7" t="n">
        <v>13</v>
      </c>
      <c r="K3" s="8" t="str">
        <f aca="false">IF(U3&gt;0,[1]Настройки!$C$9,[1]Настройки!$C$8)</f>
        <v>Рубли</v>
      </c>
      <c r="L3" s="8"/>
      <c r="M3" s="6"/>
      <c r="N3" s="9"/>
      <c r="O3" s="9"/>
      <c r="P3" s="9"/>
      <c r="Q3" s="10" t="n">
        <f aca="false">AND(A3&gt;=start_date,A3&lt;=end_date)</f>
        <v>0</v>
      </c>
      <c r="R3" s="11"/>
      <c r="T3" s="13" t="n">
        <v>77</v>
      </c>
      <c r="U3" s="13" t="n">
        <v>0</v>
      </c>
      <c r="V3" s="13" t="n">
        <f aca="false">$W3&gt;0</f>
        <v>1</v>
      </c>
      <c r="W3" s="10" t="n">
        <f aca="false">VLOOKUP($T3,VRashod_PlusCurrencyExchange,2,FALSE())</f>
        <v>16</v>
      </c>
      <c r="X3" s="13" t="n">
        <f aca="false">IF(OR(Flag_DRashod_sum_all,$V3),IF(Currency_Selected=$U3,IF(OR($T3&lt;&gt;1,Flag_DRashod_sum_CurrencyExchange),$J3,""),IF(Currency_Selected&lt;0,IF(OR($T3&lt;&gt;1,Flag_DRashod_sum_CurrencyExchange),$AA3,""),"")),"")</f>
        <v>13</v>
      </c>
      <c r="Y3" s="10" t="str">
        <f aca="false">IF($A3=today,$X3,"")</f>
        <v/>
      </c>
      <c r="Z3" s="10" t="str">
        <f aca="false">IF($Q3,$X3,"")</f>
        <v/>
      </c>
      <c r="AA3" s="7" t="n">
        <f aca="false">J3*IF(L3="",1,L3)</f>
        <v>13</v>
      </c>
      <c r="AB3" s="10" t="n">
        <f aca="false">IF($V3,$AA3,"")</f>
        <v>13</v>
      </c>
      <c r="AE3" s="13" t="e">
        <f aca="false">IF(OR(AE$8=$W3,AE$8=prashod_count+1),$AB3,0)</f>
        <v>#VALUE!</v>
      </c>
      <c r="AF3" s="13" t="e">
        <f aca="false">IF(OR(AF$8=$W3,AF$8=prashod_count+1),$AB3,0)</f>
        <v>#VALUE!</v>
      </c>
      <c r="AG3" s="13" t="e">
        <f aca="false">IF(OR(AG$8=$W3,AG$8=prashod_count+1),$AB3,0)</f>
        <v>#VALUE!</v>
      </c>
      <c r="AH3" s="13" t="e">
        <f aca="false">IF(OR(AH$8=$W3,AH$8=prashod_count+1),$AB3,0)</f>
        <v>#VALUE!</v>
      </c>
      <c r="AI3" s="13" t="e">
        <f aca="false">IF(OR(AI$8=$W3,AI$8=prashod_count+1),$AB3,0)</f>
        <v>#VALUE!</v>
      </c>
      <c r="AJ3" s="13" t="e">
        <f aca="false">IF(OR(AJ$8=$W3,AJ$8=prashod_count+1),$AB3,0)</f>
        <v>#VALUE!</v>
      </c>
      <c r="AK3" s="13" t="e">
        <f aca="false">IF(OR(AK$8=$W3,AK$8=prashod_count+1),$AB3,0)</f>
        <v>#VALUE!</v>
      </c>
      <c r="AL3" s="13" t="e">
        <f aca="false">IF(OR(AL$8=$W3,AL$8=prashod_count+1),$AB3,0)</f>
        <v>#VALUE!</v>
      </c>
      <c r="AM3" s="13" t="e">
        <f aca="false">IF(OR(AM$8=$W3,AM$8=prashod_count+1),$AB3,0)</f>
        <v>#VALUE!</v>
      </c>
      <c r="AN3" s="13" t="e">
        <f aca="false">IF(OR(AN$8=$W3,AN$8=prashod_count+1),$AB3,0)</f>
        <v>#VALUE!</v>
      </c>
      <c r="AO3" s="13" t="e">
        <f aca="false">IF(OR(AO$8=$W3,AO$8=prashod_count+1),$AB3,0)</f>
        <v>#VALUE!</v>
      </c>
      <c r="AP3" s="13" t="e">
        <f aca="false">IF(OR(AP$8=$W3,AP$8=prashod_count+1),$AB3,0)</f>
        <v>#VALUE!</v>
      </c>
      <c r="AQ3" s="13" t="e">
        <f aca="false">IF(OR(AQ$8=$W3,AQ$8=prashod_count+1),$AB3,0)</f>
        <v>#VALUE!</v>
      </c>
      <c r="AR3" s="13" t="e">
        <f aca="false">IF(OR(AR$8=$W3,AR$8=prashod_count+1),$AB3,0)</f>
        <v>#VALUE!</v>
      </c>
      <c r="AS3" s="13" t="e">
        <f aca="false">IF(OR(AS$8=$W3,AS$8=prashod_count+1),$AB3,0)</f>
        <v>#VALUE!</v>
      </c>
      <c r="AT3" s="13" t="e">
        <f aca="false">IF(OR(AT$8=$W3,AT$8=prashod_count+1),$AB3,0)</f>
        <v>#VALUE!</v>
      </c>
      <c r="AU3" s="13" t="e">
        <f aca="false">IF(OR(AU$8=$W3,AU$8=prashod_count+1),$AB3,0)</f>
        <v>#VALUE!</v>
      </c>
      <c r="AV3" s="13" t="e">
        <f aca="false">IF(OR(AV$8=$W3,AV$8=prashod_count+1),$AB3,0)</f>
        <v>#VALUE!</v>
      </c>
      <c r="AW3" s="13" t="e">
        <f aca="false">IF(OR(AW$8=$W3,AW$8=prashod_count+1),$AB3,0)</f>
        <v>#VALUE!</v>
      </c>
      <c r="AX3" s="13" t="e">
        <f aca="false">IF(OR(AX$8=$W3,AX$8=prashod_count+1),$AB3,0)</f>
        <v>#VALUE!</v>
      </c>
      <c r="AY3" s="13" t="e">
        <f aca="false">IF(OR(AY$8=$W3,AY$8=prashod_count+1),$AB3,0)</f>
        <v>#VALUE!</v>
      </c>
      <c r="AZ3" s="13" t="e">
        <f aca="false">IF(OR(AZ$8=$W3,AZ$8=prashod_count+1),$AB3,0)</f>
        <v>#VALUE!</v>
      </c>
      <c r="BA3" s="13" t="e">
        <f aca="false">IF(OR(BA$8=$W3,BA$8=prashod_count+1),$AB3,0)</f>
        <v>#VALUE!</v>
      </c>
      <c r="BB3" s="13" t="e">
        <f aca="false">IF(OR(BB$8=$W3,BB$8=prashod_count+1),$AB3,0)</f>
        <v>#VALUE!</v>
      </c>
      <c r="BC3" s="13" t="e">
        <f aca="false">IF(OR(BC$8=$W3,BC$8=prashod_count+1),$AB3,0)</f>
        <v>#VALUE!</v>
      </c>
      <c r="BD3" s="13" t="e">
        <f aca="false">IF(OR(BD$8=$W3,BD$8=prashod_count+1),$AB3,0)</f>
        <v>#VALUE!</v>
      </c>
      <c r="BE3" s="13" t="e">
        <f aca="false">IF(OR(BE$8=$W3,BE$8=prashod_count+1),$AB3,0)</f>
        <v>#VALUE!</v>
      </c>
      <c r="BF3" s="13" t="e">
        <f aca="false">IF(OR(BF$8=$W3,BF$8=prashod_count+1),$AB3,0)</f>
        <v>#VALUE!</v>
      </c>
      <c r="BG3" s="13" t="e">
        <f aca="false">IF(OR(BG$8=$W3,BG$8=prashod_count+1),$AB3,0)</f>
        <v>#VALUE!</v>
      </c>
      <c r="BH3" s="13" t="e">
        <f aca="false">IF(OR(BH$8=$W3,BH$8=prashod_count+1),$AB3,0)</f>
        <v>#VALUE!</v>
      </c>
      <c r="BI3" s="13" t="e">
        <f aca="false">IF(OR(BI$8=$W3,BI$8=prashod_count+1),$AB3,0)</f>
        <v>#VALUE!</v>
      </c>
      <c r="BJ3" s="13" t="e">
        <f aca="false">IF(OR(BJ$8=$W3,BJ$8=prashod_count+1),$AB3,0)</f>
        <v>#VALUE!</v>
      </c>
      <c r="BK3" s="13" t="e">
        <f aca="false">IF(OR(BK$8=$W3,BK$8=prashod_count+1),$AB3,0)</f>
        <v>#VALUE!</v>
      </c>
      <c r="BL3" s="13" t="e">
        <f aca="false">IF(OR(BL$8=$W3,BL$8=prashod_count+1),$AB3,0)</f>
        <v>#VALUE!</v>
      </c>
      <c r="BM3" s="13" t="e">
        <f aca="false">IF(OR(BM$8=$W3,BM$8=prashod_count+1),$AB3,0)</f>
        <v>#VALUE!</v>
      </c>
      <c r="BN3" s="13" t="e">
        <f aca="false">IF(OR(BN$8=$W3,BN$8=prashod_count+1),$AB3,0)</f>
        <v>#VALUE!</v>
      </c>
      <c r="BO3" s="13" t="e">
        <f aca="false">IF(OR(BO$8=$W3,BO$8=prashod_count+1),$AB3,0)</f>
        <v>#VALUE!</v>
      </c>
      <c r="BP3" s="13" t="e">
        <f aca="false">IF(OR(BP$8=$W3,BP$8=prashod_count+1),$AB3,0)</f>
        <v>#VALUE!</v>
      </c>
      <c r="BQ3" s="13" t="e">
        <f aca="false">IF(OR(BQ$8=$W3,BQ$8=prashod_count+1),$AB3,0)</f>
        <v>#VALUE!</v>
      </c>
      <c r="BR3" s="13" t="e">
        <f aca="false">IF(OR(BR$8=$W3,BR$8=prashod_count+1),$AB3,0)</f>
        <v>#VALUE!</v>
      </c>
      <c r="BS3" s="13" t="e">
        <f aca="false">IF(OR(BS$8=$W3,BS$8=prashod_count+1),$AB3,0)</f>
        <v>#VALUE!</v>
      </c>
    </row>
    <row r="4" s="12" customFormat="true" ht="12.75" hidden="false" customHeight="true" outlineLevel="0" collapsed="false">
      <c r="A4" s="1" t="n">
        <v>43892</v>
      </c>
      <c r="B4" s="2" t="n">
        <f aca="false">WEEKDAY(A4)</f>
        <v>2</v>
      </c>
      <c r="C4" s="3" t="str">
        <f aca="false">IF(D4&lt;&gt;0,D4&amp;IF(E4&lt;&gt;0," - "&amp;E4&amp;IF(F4&lt;&gt;0," - "&amp;F4,""),""),"")</f>
        <v>крупы,яйца,бакалея - приправа - </v>
      </c>
      <c r="D4" s="3" t="str">
        <f aca="false">VLOOKUP($T4,VRashod_PlusCurrencyExchange,3,FALSE())</f>
        <v>крупы,яйца,бакалея</v>
      </c>
      <c r="E4" s="3" t="str">
        <f aca="false">VLOOKUP($T4,VRashod_PlusCurrencyExchange,4,FALSE())</f>
        <v>приправа</v>
      </c>
      <c r="F4" s="3" t="str">
        <f aca="false">VLOOKUP($T4,VRashod_PlusCurrencyExchange,5,FALSE())</f>
        <v/>
      </c>
      <c r="G4" s="4" t="n">
        <f aca="false">IF(OR(Currency_Selected&lt;0,U4=Currency_Selected),AA4,0)</f>
        <v>8</v>
      </c>
      <c r="H4" s="5"/>
      <c r="I4" s="6" t="str">
        <f aca="false">INDEX(scenario_pnames_,$W4+1)</f>
        <v>крупы</v>
      </c>
      <c r="J4" s="7" t="n">
        <v>8</v>
      </c>
      <c r="K4" s="8" t="str">
        <f aca="false">IF(U4&gt;0,[1]Настройки!$C$9,[1]Настройки!$C$8)</f>
        <v>Рубли</v>
      </c>
      <c r="L4" s="8"/>
      <c r="M4" s="6"/>
      <c r="N4" s="9"/>
      <c r="O4" s="9"/>
      <c r="P4" s="9"/>
      <c r="Q4" s="10" t="n">
        <f aca="false">AND(A4&gt;=start_date,A4&lt;=end_date)</f>
        <v>0</v>
      </c>
      <c r="R4" s="11"/>
      <c r="T4" s="13" t="n">
        <v>48</v>
      </c>
      <c r="U4" s="13" t="n">
        <v>0</v>
      </c>
      <c r="V4" s="13" t="n">
        <f aca="false">$W4&gt;0</f>
        <v>1</v>
      </c>
      <c r="W4" s="10" t="n">
        <f aca="false">VLOOKUP($T4,VRashod_PlusCurrencyExchange,2,FALSE())</f>
        <v>14</v>
      </c>
      <c r="X4" s="13" t="n">
        <f aca="false">IF(OR(Flag_DRashod_sum_all,$V4),IF(Currency_Selected=$U4,IF(OR($T4&lt;&gt;1,Flag_DRashod_sum_CurrencyExchange),$J4,""),IF(Currency_Selected&lt;0,IF(OR($T4&lt;&gt;1,Flag_DRashod_sum_CurrencyExchange),$AA4,""),"")),"")</f>
        <v>8</v>
      </c>
      <c r="Y4" s="10" t="str">
        <f aca="false">IF($A4=today,$X4,"")</f>
        <v/>
      </c>
      <c r="Z4" s="10" t="str">
        <f aca="false">IF($Q4,$X4,"")</f>
        <v/>
      </c>
      <c r="AA4" s="7" t="n">
        <f aca="false">J4*IF(L4="",1,L4)</f>
        <v>8</v>
      </c>
      <c r="AB4" s="10" t="n">
        <f aca="false">IF($V4,$AA4,"")</f>
        <v>8</v>
      </c>
      <c r="AE4" s="13" t="e">
        <f aca="false">IF(OR(AE$8=$W4,AE$8=prashod_count+1),$AB4,0)</f>
        <v>#VALUE!</v>
      </c>
      <c r="AF4" s="13" t="e">
        <f aca="false">IF(OR(AF$8=$W4,AF$8=prashod_count+1),$AB4,0)</f>
        <v>#VALUE!</v>
      </c>
      <c r="AG4" s="13" t="e">
        <f aca="false">IF(OR(AG$8=$W4,AG$8=prashod_count+1),$AB4,0)</f>
        <v>#VALUE!</v>
      </c>
      <c r="AH4" s="13" t="e">
        <f aca="false">IF(OR(AH$8=$W4,AH$8=prashod_count+1),$AB4,0)</f>
        <v>#VALUE!</v>
      </c>
      <c r="AI4" s="13" t="e">
        <f aca="false">IF(OR(AI$8=$W4,AI$8=prashod_count+1),$AB4,0)</f>
        <v>#VALUE!</v>
      </c>
      <c r="AJ4" s="13" t="e">
        <f aca="false">IF(OR(AJ$8=$W4,AJ$8=prashod_count+1),$AB4,0)</f>
        <v>#VALUE!</v>
      </c>
      <c r="AK4" s="13" t="e">
        <f aca="false">IF(OR(AK$8=$W4,AK$8=prashod_count+1),$AB4,0)</f>
        <v>#VALUE!</v>
      </c>
      <c r="AL4" s="13" t="e">
        <f aca="false">IF(OR(AL$8=$W4,AL$8=prashod_count+1),$AB4,0)</f>
        <v>#VALUE!</v>
      </c>
      <c r="AM4" s="13" t="e">
        <f aca="false">IF(OR(AM$8=$W4,AM$8=prashod_count+1),$AB4,0)</f>
        <v>#VALUE!</v>
      </c>
      <c r="AN4" s="13" t="e">
        <f aca="false">IF(OR(AN$8=$W4,AN$8=prashod_count+1),$AB4,0)</f>
        <v>#VALUE!</v>
      </c>
      <c r="AO4" s="13" t="e">
        <f aca="false">IF(OR(AO$8=$W4,AO$8=prashod_count+1),$AB4,0)</f>
        <v>#VALUE!</v>
      </c>
      <c r="AP4" s="13" t="e">
        <f aca="false">IF(OR(AP$8=$W4,AP$8=prashod_count+1),$AB4,0)</f>
        <v>#VALUE!</v>
      </c>
      <c r="AQ4" s="13" t="e">
        <f aca="false">IF(OR(AQ$8=$W4,AQ$8=prashod_count+1),$AB4,0)</f>
        <v>#VALUE!</v>
      </c>
      <c r="AR4" s="13" t="e">
        <f aca="false">IF(OR(AR$8=$W4,AR$8=prashod_count+1),$AB4,0)</f>
        <v>#VALUE!</v>
      </c>
      <c r="AS4" s="13" t="e">
        <f aca="false">IF(OR(AS$8=$W4,AS$8=prashod_count+1),$AB4,0)</f>
        <v>#VALUE!</v>
      </c>
      <c r="AT4" s="13" t="e">
        <f aca="false">IF(OR(AT$8=$W4,AT$8=prashod_count+1),$AB4,0)</f>
        <v>#VALUE!</v>
      </c>
      <c r="AU4" s="13" t="e">
        <f aca="false">IF(OR(AU$8=$W4,AU$8=prashod_count+1),$AB4,0)</f>
        <v>#VALUE!</v>
      </c>
      <c r="AV4" s="13" t="e">
        <f aca="false">IF(OR(AV$8=$W4,AV$8=prashod_count+1),$AB4,0)</f>
        <v>#VALUE!</v>
      </c>
      <c r="AW4" s="13" t="e">
        <f aca="false">IF(OR(AW$8=$W4,AW$8=prashod_count+1),$AB4,0)</f>
        <v>#VALUE!</v>
      </c>
      <c r="AX4" s="13" t="e">
        <f aca="false">IF(OR(AX$8=$W4,AX$8=prashod_count+1),$AB4,0)</f>
        <v>#VALUE!</v>
      </c>
      <c r="AY4" s="13" t="e">
        <f aca="false">IF(OR(AY$8=$W4,AY$8=prashod_count+1),$AB4,0)</f>
        <v>#VALUE!</v>
      </c>
      <c r="AZ4" s="13" t="e">
        <f aca="false">IF(OR(AZ$8=$W4,AZ$8=prashod_count+1),$AB4,0)</f>
        <v>#VALUE!</v>
      </c>
      <c r="BA4" s="13" t="e">
        <f aca="false">IF(OR(BA$8=$W4,BA$8=prashod_count+1),$AB4,0)</f>
        <v>#VALUE!</v>
      </c>
      <c r="BB4" s="13" t="e">
        <f aca="false">IF(OR(BB$8=$W4,BB$8=prashod_count+1),$AB4,0)</f>
        <v>#VALUE!</v>
      </c>
      <c r="BC4" s="13" t="e">
        <f aca="false">IF(OR(BC$8=$W4,BC$8=prashod_count+1),$AB4,0)</f>
        <v>#VALUE!</v>
      </c>
      <c r="BD4" s="13" t="e">
        <f aca="false">IF(OR(BD$8=$W4,BD$8=prashod_count+1),$AB4,0)</f>
        <v>#VALUE!</v>
      </c>
      <c r="BE4" s="13" t="e">
        <f aca="false">IF(OR(BE$8=$W4,BE$8=prashod_count+1),$AB4,0)</f>
        <v>#VALUE!</v>
      </c>
      <c r="BF4" s="13" t="e">
        <f aca="false">IF(OR(BF$8=$W4,BF$8=prashod_count+1),$AB4,0)</f>
        <v>#VALUE!</v>
      </c>
      <c r="BG4" s="13" t="e">
        <f aca="false">IF(OR(BG$8=$W4,BG$8=prashod_count+1),$AB4,0)</f>
        <v>#VALUE!</v>
      </c>
      <c r="BH4" s="13" t="e">
        <f aca="false">IF(OR(BH$8=$W4,BH$8=prashod_count+1),$AB4,0)</f>
        <v>#VALUE!</v>
      </c>
      <c r="BI4" s="13" t="e">
        <f aca="false">IF(OR(BI$8=$W4,BI$8=prashod_count+1),$AB4,0)</f>
        <v>#VALUE!</v>
      </c>
      <c r="BJ4" s="13" t="e">
        <f aca="false">IF(OR(BJ$8=$W4,BJ$8=prashod_count+1),$AB4,0)</f>
        <v>#VALUE!</v>
      </c>
      <c r="BK4" s="13" t="e">
        <f aca="false">IF(OR(BK$8=$W4,BK$8=prashod_count+1),$AB4,0)</f>
        <v>#VALUE!</v>
      </c>
      <c r="BL4" s="13" t="e">
        <f aca="false">IF(OR(BL$8=$W4,BL$8=prashod_count+1),$AB4,0)</f>
        <v>#VALUE!</v>
      </c>
      <c r="BM4" s="13" t="e">
        <f aca="false">IF(OR(BM$8=$W4,BM$8=prashod_count+1),$AB4,0)</f>
        <v>#VALUE!</v>
      </c>
      <c r="BN4" s="13" t="e">
        <f aca="false">IF(OR(BN$8=$W4,BN$8=prashod_count+1),$AB4,0)</f>
        <v>#VALUE!</v>
      </c>
      <c r="BO4" s="13" t="e">
        <f aca="false">IF(OR(BO$8=$W4,BO$8=prashod_count+1),$AB4,0)</f>
        <v>#VALUE!</v>
      </c>
      <c r="BP4" s="13" t="e">
        <f aca="false">IF(OR(BP$8=$W4,BP$8=prashod_count+1),$AB4,0)</f>
        <v>#VALUE!</v>
      </c>
      <c r="BQ4" s="13" t="e">
        <f aca="false">IF(OR(BQ$8=$W4,BQ$8=prashod_count+1),$AB4,0)</f>
        <v>#VALUE!</v>
      </c>
      <c r="BR4" s="13" t="e">
        <f aca="false">IF(OR(BR$8=$W4,BR$8=prashod_count+1),$AB4,0)</f>
        <v>#VALUE!</v>
      </c>
      <c r="BS4" s="13" t="e">
        <f aca="false">IF(OR(BS$8=$W4,BS$8=prashod_count+1),$AB4,0)</f>
        <v>#VALUE!</v>
      </c>
    </row>
    <row r="5" s="12" customFormat="true" ht="12.75" hidden="false" customHeight="true" outlineLevel="0" collapsed="false">
      <c r="A5" s="1" t="n">
        <v>43892</v>
      </c>
      <c r="B5" s="2" t="n">
        <f aca="false">WEEKDAY(A5)</f>
        <v>2</v>
      </c>
      <c r="C5" s="3" t="str">
        <f aca="false">IF(D5&lt;&gt;0,D5&amp;IF(E5&lt;&gt;0," - "&amp;E5&amp;IF(F5&lt;&gt;0," - "&amp;F5,""),""),"")</f>
        <v>овощи и фрукты - семечки - </v>
      </c>
      <c r="D5" s="3" t="str">
        <f aca="false">VLOOKUP($T5,VRashod_PlusCurrencyExchange,3,FALSE())</f>
        <v>овощи и фрукты</v>
      </c>
      <c r="E5" s="3" t="str">
        <f aca="false">VLOOKUP($T5,VRashod_PlusCurrencyExchange,4,FALSE())</f>
        <v>семечки</v>
      </c>
      <c r="F5" s="3" t="str">
        <f aca="false">VLOOKUP($T5,VRashod_PlusCurrencyExchange,5,FALSE())</f>
        <v/>
      </c>
      <c r="G5" s="4" t="n">
        <f aca="false">IF(OR(Currency_Selected&lt;0,U5=Currency_Selected),AA5,0)</f>
        <v>15</v>
      </c>
      <c r="H5" s="5"/>
      <c r="I5" s="6" t="str">
        <f aca="false">INDEX(scenario_pnames_,$W5+1)</f>
        <v>овощи и фрукты</v>
      </c>
      <c r="J5" s="7" t="n">
        <v>15</v>
      </c>
      <c r="K5" s="8" t="str">
        <f aca="false">IF(U5&gt;0,[1]Настройки!$C$9,[1]Настройки!$C$8)</f>
        <v>Рубли</v>
      </c>
      <c r="L5" s="8"/>
      <c r="M5" s="6"/>
      <c r="N5" s="9"/>
      <c r="O5" s="9"/>
      <c r="P5" s="9"/>
      <c r="Q5" s="10" t="n">
        <f aca="false">AND(A5&gt;=start_date,A5&lt;=end_date)</f>
        <v>0</v>
      </c>
      <c r="R5" s="11"/>
      <c r="T5" s="13" t="n">
        <v>204</v>
      </c>
      <c r="U5" s="13" t="n">
        <v>0</v>
      </c>
      <c r="V5" s="13" t="n">
        <f aca="false">$W5&gt;0</f>
        <v>1</v>
      </c>
      <c r="W5" s="10" t="n">
        <f aca="false">VLOOKUP($T5,VRashod_PlusCurrencyExchange,2,FALSE())</f>
        <v>17</v>
      </c>
      <c r="X5" s="13" t="n">
        <f aca="false">IF(OR(Flag_DRashod_sum_all,$V5),IF(Currency_Selected=$U5,IF(OR($T5&lt;&gt;1,Flag_DRashod_sum_CurrencyExchange),$J5,""),IF(Currency_Selected&lt;0,IF(OR($T5&lt;&gt;1,Flag_DRashod_sum_CurrencyExchange),$AA5,""),"")),"")</f>
        <v>15</v>
      </c>
      <c r="Y5" s="10" t="str">
        <f aca="false">IF($A5=today,$X5,"")</f>
        <v/>
      </c>
      <c r="Z5" s="10" t="str">
        <f aca="false">IF($Q5,$X5,"")</f>
        <v/>
      </c>
      <c r="AA5" s="7" t="n">
        <f aca="false">J5*IF(L5="",1,L5)</f>
        <v>15</v>
      </c>
      <c r="AB5" s="10" t="n">
        <f aca="false">IF($V5,$AA5,"")</f>
        <v>15</v>
      </c>
      <c r="AE5" s="13" t="e">
        <f aca="false">IF(OR(AE$8=$W5,AE$8=prashod_count+1),$AB5,0)</f>
        <v>#VALUE!</v>
      </c>
      <c r="AF5" s="13" t="e">
        <f aca="false">IF(OR(AF$8=$W5,AF$8=prashod_count+1),$AB5,0)</f>
        <v>#VALUE!</v>
      </c>
      <c r="AG5" s="13" t="e">
        <f aca="false">IF(OR(AG$8=$W5,AG$8=prashod_count+1),$AB5,0)</f>
        <v>#VALUE!</v>
      </c>
      <c r="AH5" s="13" t="e">
        <f aca="false">IF(OR(AH$8=$W5,AH$8=prashod_count+1),$AB5,0)</f>
        <v>#VALUE!</v>
      </c>
      <c r="AI5" s="13" t="e">
        <f aca="false">IF(OR(AI$8=$W5,AI$8=prashod_count+1),$AB5,0)</f>
        <v>#VALUE!</v>
      </c>
      <c r="AJ5" s="13" t="e">
        <f aca="false">IF(OR(AJ$8=$W5,AJ$8=prashod_count+1),$AB5,0)</f>
        <v>#VALUE!</v>
      </c>
      <c r="AK5" s="13" t="e">
        <f aca="false">IF(OR(AK$8=$W5,AK$8=prashod_count+1),$AB5,0)</f>
        <v>#VALUE!</v>
      </c>
      <c r="AL5" s="13" t="e">
        <f aca="false">IF(OR(AL$8=$W5,AL$8=prashod_count+1),$AB5,0)</f>
        <v>#VALUE!</v>
      </c>
      <c r="AM5" s="13" t="e">
        <f aca="false">IF(OR(AM$8=$W5,AM$8=prashod_count+1),$AB5,0)</f>
        <v>#VALUE!</v>
      </c>
      <c r="AN5" s="13" t="e">
        <f aca="false">IF(OR(AN$8=$W5,AN$8=prashod_count+1),$AB5,0)</f>
        <v>#VALUE!</v>
      </c>
      <c r="AO5" s="13" t="e">
        <f aca="false">IF(OR(AO$8=$W5,AO$8=prashod_count+1),$AB5,0)</f>
        <v>#VALUE!</v>
      </c>
      <c r="AP5" s="13" t="e">
        <f aca="false">IF(OR(AP$8=$W5,AP$8=prashod_count+1),$AB5,0)</f>
        <v>#VALUE!</v>
      </c>
      <c r="AQ5" s="13" t="e">
        <f aca="false">IF(OR(AQ$8=$W5,AQ$8=prashod_count+1),$AB5,0)</f>
        <v>#VALUE!</v>
      </c>
      <c r="AR5" s="13" t="e">
        <f aca="false">IF(OR(AR$8=$W5,AR$8=prashod_count+1),$AB5,0)</f>
        <v>#VALUE!</v>
      </c>
      <c r="AS5" s="13" t="e">
        <f aca="false">IF(OR(AS$8=$W5,AS$8=prashod_count+1),$AB5,0)</f>
        <v>#VALUE!</v>
      </c>
      <c r="AT5" s="13" t="e">
        <f aca="false">IF(OR(AT$8=$W5,AT$8=prashod_count+1),$AB5,0)</f>
        <v>#VALUE!</v>
      </c>
      <c r="AU5" s="13" t="e">
        <f aca="false">IF(OR(AU$8=$W5,AU$8=prashod_count+1),$AB5,0)</f>
        <v>#VALUE!</v>
      </c>
      <c r="AV5" s="13" t="e">
        <f aca="false">IF(OR(AV$8=$W5,AV$8=prashod_count+1),$AB5,0)</f>
        <v>#VALUE!</v>
      </c>
      <c r="AW5" s="13" t="e">
        <f aca="false">IF(OR(AW$8=$W5,AW$8=prashod_count+1),$AB5,0)</f>
        <v>#VALUE!</v>
      </c>
      <c r="AX5" s="13" t="e">
        <f aca="false">IF(OR(AX$8=$W5,AX$8=prashod_count+1),$AB5,0)</f>
        <v>#VALUE!</v>
      </c>
      <c r="AY5" s="13" t="e">
        <f aca="false">IF(OR(AY$8=$W5,AY$8=prashod_count+1),$AB5,0)</f>
        <v>#VALUE!</v>
      </c>
      <c r="AZ5" s="13" t="e">
        <f aca="false">IF(OR(AZ$8=$W5,AZ$8=prashod_count+1),$AB5,0)</f>
        <v>#VALUE!</v>
      </c>
      <c r="BA5" s="13" t="e">
        <f aca="false">IF(OR(BA$8=$W5,BA$8=prashod_count+1),$AB5,0)</f>
        <v>#VALUE!</v>
      </c>
      <c r="BB5" s="13" t="e">
        <f aca="false">IF(OR(BB$8=$W5,BB$8=prashod_count+1),$AB5,0)</f>
        <v>#VALUE!</v>
      </c>
      <c r="BC5" s="13" t="e">
        <f aca="false">IF(OR(BC$8=$W5,BC$8=prashod_count+1),$AB5,0)</f>
        <v>#VALUE!</v>
      </c>
      <c r="BD5" s="13" t="e">
        <f aca="false">IF(OR(BD$8=$W5,BD$8=prashod_count+1),$AB5,0)</f>
        <v>#VALUE!</v>
      </c>
      <c r="BE5" s="13" t="e">
        <f aca="false">IF(OR(BE$8=$W5,BE$8=prashod_count+1),$AB5,0)</f>
        <v>#VALUE!</v>
      </c>
      <c r="BF5" s="13" t="e">
        <f aca="false">IF(OR(BF$8=$W5,BF$8=prashod_count+1),$AB5,0)</f>
        <v>#VALUE!</v>
      </c>
      <c r="BG5" s="13" t="e">
        <f aca="false">IF(OR(BG$8=$W5,BG$8=prashod_count+1),$AB5,0)</f>
        <v>#VALUE!</v>
      </c>
      <c r="BH5" s="13" t="e">
        <f aca="false">IF(OR(BH$8=$W5,BH$8=prashod_count+1),$AB5,0)</f>
        <v>#VALUE!</v>
      </c>
      <c r="BI5" s="13" t="e">
        <f aca="false">IF(OR(BI$8=$W5,BI$8=prashod_count+1),$AB5,0)</f>
        <v>#VALUE!</v>
      </c>
      <c r="BJ5" s="13" t="e">
        <f aca="false">IF(OR(BJ$8=$W5,BJ$8=prashod_count+1),$AB5,0)</f>
        <v>#VALUE!</v>
      </c>
      <c r="BK5" s="13" t="e">
        <f aca="false">IF(OR(BK$8=$W5,BK$8=prashod_count+1),$AB5,0)</f>
        <v>#VALUE!</v>
      </c>
      <c r="BL5" s="13" t="e">
        <f aca="false">IF(OR(BL$8=$W5,BL$8=prashod_count+1),$AB5,0)</f>
        <v>#VALUE!</v>
      </c>
      <c r="BM5" s="13" t="e">
        <f aca="false">IF(OR(BM$8=$W5,BM$8=prashod_count+1),$AB5,0)</f>
        <v>#VALUE!</v>
      </c>
      <c r="BN5" s="13" t="e">
        <f aca="false">IF(OR(BN$8=$W5,BN$8=prashod_count+1),$AB5,0)</f>
        <v>#VALUE!</v>
      </c>
      <c r="BO5" s="13" t="e">
        <f aca="false">IF(OR(BO$8=$W5,BO$8=prashod_count+1),$AB5,0)</f>
        <v>#VALUE!</v>
      </c>
      <c r="BP5" s="13" t="e">
        <f aca="false">IF(OR(BP$8=$W5,BP$8=prashod_count+1),$AB5,0)</f>
        <v>#VALUE!</v>
      </c>
      <c r="BQ5" s="13" t="e">
        <f aca="false">IF(OR(BQ$8=$W5,BQ$8=prashod_count+1),$AB5,0)</f>
        <v>#VALUE!</v>
      </c>
      <c r="BR5" s="13" t="e">
        <f aca="false">IF(OR(BR$8=$W5,BR$8=prashod_count+1),$AB5,0)</f>
        <v>#VALUE!</v>
      </c>
      <c r="BS5" s="13" t="e">
        <f aca="false">IF(OR(BS$8=$W5,BS$8=prashod_count+1),$AB5,0)</f>
        <v>#VALUE!</v>
      </c>
    </row>
    <row r="6" s="12" customFormat="true" ht="12.75" hidden="false" customHeight="true" outlineLevel="0" collapsed="false">
      <c r="A6" s="1" t="n">
        <v>43892</v>
      </c>
      <c r="B6" s="2" t="n">
        <f aca="false">WEEKDAY(A6)</f>
        <v>2</v>
      </c>
      <c r="C6" s="3" t="str">
        <f aca="false">IF(D6&lt;&gt;0,D6&amp;IF(E6&lt;&gt;0," - "&amp;E6&amp;IF(F6&lt;&gt;0," - "&amp;F6,""),""),"")</f>
        <v>продукты мучные - печенье - </v>
      </c>
      <c r="D6" s="3" t="str">
        <f aca="false">VLOOKUP($T6,VRashod_PlusCurrencyExchange,3,FALSE())</f>
        <v>продукты мучные</v>
      </c>
      <c r="E6" s="3" t="str">
        <f aca="false">VLOOKUP($T6,VRashod_PlusCurrencyExchange,4,FALSE())</f>
        <v>печенье</v>
      </c>
      <c r="F6" s="3" t="str">
        <f aca="false">VLOOKUP($T6,VRashod_PlusCurrencyExchange,5,FALSE())</f>
        <v/>
      </c>
      <c r="G6" s="4" t="n">
        <f aca="false">IF(OR(Currency_Selected&lt;0,U6=Currency_Selected),AA6,0)</f>
        <v>30</v>
      </c>
      <c r="H6" s="5"/>
      <c r="I6" s="6" t="str">
        <f aca="false">INDEX(scenario_pnames_,$W6+1)</f>
        <v>продукты мучные</v>
      </c>
      <c r="J6" s="7" t="n">
        <v>30</v>
      </c>
      <c r="K6" s="8" t="str">
        <f aca="false">IF(U6&gt;0,[1]Настройки!$C$9,[1]Настройки!$C$8)</f>
        <v>Рубли</v>
      </c>
      <c r="L6" s="8"/>
      <c r="M6" s="6"/>
      <c r="N6" s="9"/>
      <c r="O6" s="9"/>
      <c r="P6" s="9"/>
      <c r="Q6" s="10" t="n">
        <f aca="false">AND(A6&gt;=start_date,A6&lt;=end_date)</f>
        <v>0</v>
      </c>
      <c r="R6" s="11"/>
      <c r="T6" s="13" t="n">
        <v>160</v>
      </c>
      <c r="U6" s="13" t="n">
        <v>0</v>
      </c>
      <c r="V6" s="13" t="n">
        <f aca="false">$W6&gt;0</f>
        <v>1</v>
      </c>
      <c r="W6" s="10" t="n">
        <f aca="false">VLOOKUP($T6,VRashod_PlusCurrencyExchange,2,FALSE())</f>
        <v>19</v>
      </c>
      <c r="X6" s="13" t="n">
        <f aca="false">IF(OR(Flag_DRashod_sum_all,$V6),IF(Currency_Selected=$U6,IF(OR($T6&lt;&gt;1,Flag_DRashod_sum_CurrencyExchange),$J6,""),IF(Currency_Selected&lt;0,IF(OR($T6&lt;&gt;1,Flag_DRashod_sum_CurrencyExchange),$AA6,""),"")),"")</f>
        <v>30</v>
      </c>
      <c r="Y6" s="10" t="str">
        <f aca="false">IF($A6=today,$X6,"")</f>
        <v/>
      </c>
      <c r="Z6" s="10" t="str">
        <f aca="false">IF($Q6,$X6,"")</f>
        <v/>
      </c>
      <c r="AA6" s="7" t="n">
        <f aca="false">J6*IF(L6="",1,L6)</f>
        <v>30</v>
      </c>
      <c r="AB6" s="10" t="n">
        <f aca="false">IF($V6,$AA6,"")</f>
        <v>30</v>
      </c>
      <c r="AE6" s="13" t="e">
        <f aca="false">IF(OR(AE$8=$W6,AE$8=prashod_count+1),$AB6,0)</f>
        <v>#VALUE!</v>
      </c>
      <c r="AF6" s="13" t="e">
        <f aca="false">IF(OR(AF$8=$W6,AF$8=prashod_count+1),$AB6,0)</f>
        <v>#VALUE!</v>
      </c>
      <c r="AG6" s="13" t="e">
        <f aca="false">IF(OR(AG$8=$W6,AG$8=prashod_count+1),$AB6,0)</f>
        <v>#VALUE!</v>
      </c>
      <c r="AH6" s="13" t="e">
        <f aca="false">IF(OR(AH$8=$W6,AH$8=prashod_count+1),$AB6,0)</f>
        <v>#VALUE!</v>
      </c>
      <c r="AI6" s="13" t="e">
        <f aca="false">IF(OR(AI$8=$W6,AI$8=prashod_count+1),$AB6,0)</f>
        <v>#VALUE!</v>
      </c>
      <c r="AJ6" s="13" t="e">
        <f aca="false">IF(OR(AJ$8=$W6,AJ$8=prashod_count+1),$AB6,0)</f>
        <v>#VALUE!</v>
      </c>
      <c r="AK6" s="13" t="e">
        <f aca="false">IF(OR(AK$8=$W6,AK$8=prashod_count+1),$AB6,0)</f>
        <v>#VALUE!</v>
      </c>
      <c r="AL6" s="13" t="e">
        <f aca="false">IF(OR(AL$8=$W6,AL$8=prashod_count+1),$AB6,0)</f>
        <v>#VALUE!</v>
      </c>
      <c r="AM6" s="13" t="e">
        <f aca="false">IF(OR(AM$8=$W6,AM$8=prashod_count+1),$AB6,0)</f>
        <v>#VALUE!</v>
      </c>
      <c r="AN6" s="13" t="e">
        <f aca="false">IF(OR(AN$8=$W6,AN$8=prashod_count+1),$AB6,0)</f>
        <v>#VALUE!</v>
      </c>
      <c r="AO6" s="13" t="e">
        <f aca="false">IF(OR(AO$8=$W6,AO$8=prashod_count+1),$AB6,0)</f>
        <v>#VALUE!</v>
      </c>
      <c r="AP6" s="13" t="e">
        <f aca="false">IF(OR(AP$8=$W6,AP$8=prashod_count+1),$AB6,0)</f>
        <v>#VALUE!</v>
      </c>
      <c r="AQ6" s="13" t="e">
        <f aca="false">IF(OR(AQ$8=$W6,AQ$8=prashod_count+1),$AB6,0)</f>
        <v>#VALUE!</v>
      </c>
      <c r="AR6" s="13" t="e">
        <f aca="false">IF(OR(AR$8=$W6,AR$8=prashod_count+1),$AB6,0)</f>
        <v>#VALUE!</v>
      </c>
      <c r="AS6" s="13" t="e">
        <f aca="false">IF(OR(AS$8=$W6,AS$8=prashod_count+1),$AB6,0)</f>
        <v>#VALUE!</v>
      </c>
      <c r="AT6" s="13" t="e">
        <f aca="false">IF(OR(AT$8=$W6,AT$8=prashod_count+1),$AB6,0)</f>
        <v>#VALUE!</v>
      </c>
      <c r="AU6" s="13" t="e">
        <f aca="false">IF(OR(AU$8=$W6,AU$8=prashod_count+1),$AB6,0)</f>
        <v>#VALUE!</v>
      </c>
      <c r="AV6" s="13" t="e">
        <f aca="false">IF(OR(AV$8=$W6,AV$8=prashod_count+1),$AB6,0)</f>
        <v>#VALUE!</v>
      </c>
      <c r="AW6" s="13" t="e">
        <f aca="false">IF(OR(AW$8=$W6,AW$8=prashod_count+1),$AB6,0)</f>
        <v>#VALUE!</v>
      </c>
      <c r="AX6" s="13" t="e">
        <f aca="false">IF(OR(AX$8=$W6,AX$8=prashod_count+1),$AB6,0)</f>
        <v>#VALUE!</v>
      </c>
      <c r="AY6" s="13" t="e">
        <f aca="false">IF(OR(AY$8=$W6,AY$8=prashod_count+1),$AB6,0)</f>
        <v>#VALUE!</v>
      </c>
      <c r="AZ6" s="13" t="e">
        <f aca="false">IF(OR(AZ$8=$W6,AZ$8=prashod_count+1),$AB6,0)</f>
        <v>#VALUE!</v>
      </c>
      <c r="BA6" s="13" t="e">
        <f aca="false">IF(OR(BA$8=$W6,BA$8=prashod_count+1),$AB6,0)</f>
        <v>#VALUE!</v>
      </c>
      <c r="BB6" s="13" t="e">
        <f aca="false">IF(OR(BB$8=$W6,BB$8=prashod_count+1),$AB6,0)</f>
        <v>#VALUE!</v>
      </c>
      <c r="BC6" s="13" t="e">
        <f aca="false">IF(OR(BC$8=$W6,BC$8=prashod_count+1),$AB6,0)</f>
        <v>#VALUE!</v>
      </c>
      <c r="BD6" s="13" t="e">
        <f aca="false">IF(OR(BD$8=$W6,BD$8=prashod_count+1),$AB6,0)</f>
        <v>#VALUE!</v>
      </c>
      <c r="BE6" s="13" t="e">
        <f aca="false">IF(OR(BE$8=$W6,BE$8=prashod_count+1),$AB6,0)</f>
        <v>#VALUE!</v>
      </c>
      <c r="BF6" s="13" t="e">
        <f aca="false">IF(OR(BF$8=$W6,BF$8=prashod_count+1),$AB6,0)</f>
        <v>#VALUE!</v>
      </c>
      <c r="BG6" s="13" t="e">
        <f aca="false">IF(OR(BG$8=$W6,BG$8=prashod_count+1),$AB6,0)</f>
        <v>#VALUE!</v>
      </c>
      <c r="BH6" s="13" t="e">
        <f aca="false">IF(OR(BH$8=$W6,BH$8=prashod_count+1),$AB6,0)</f>
        <v>#VALUE!</v>
      </c>
      <c r="BI6" s="13" t="e">
        <f aca="false">IF(OR(BI$8=$W6,BI$8=prashod_count+1),$AB6,0)</f>
        <v>#VALUE!</v>
      </c>
      <c r="BJ6" s="13" t="e">
        <f aca="false">IF(OR(BJ$8=$W6,BJ$8=prashod_count+1),$AB6,0)</f>
        <v>#VALUE!</v>
      </c>
      <c r="BK6" s="13" t="e">
        <f aca="false">IF(OR(BK$8=$W6,BK$8=prashod_count+1),$AB6,0)</f>
        <v>#VALUE!</v>
      </c>
      <c r="BL6" s="13" t="e">
        <f aca="false">IF(OR(BL$8=$W6,BL$8=prashod_count+1),$AB6,0)</f>
        <v>#VALUE!</v>
      </c>
      <c r="BM6" s="13" t="e">
        <f aca="false">IF(OR(BM$8=$W6,BM$8=prashod_count+1),$AB6,0)</f>
        <v>#VALUE!</v>
      </c>
      <c r="BN6" s="13" t="e">
        <f aca="false">IF(OR(BN$8=$W6,BN$8=prashod_count+1),$AB6,0)</f>
        <v>#VALUE!</v>
      </c>
      <c r="BO6" s="13" t="e">
        <f aca="false">IF(OR(BO$8=$W6,BO$8=prashod_count+1),$AB6,0)</f>
        <v>#VALUE!</v>
      </c>
      <c r="BP6" s="13" t="e">
        <f aca="false">IF(OR(BP$8=$W6,BP$8=prashod_count+1),$AB6,0)</f>
        <v>#VALUE!</v>
      </c>
      <c r="BQ6" s="13" t="e">
        <f aca="false">IF(OR(BQ$8=$W6,BQ$8=prashod_count+1),$AB6,0)</f>
        <v>#VALUE!</v>
      </c>
      <c r="BR6" s="13" t="e">
        <f aca="false">IF(OR(BR$8=$W6,BR$8=prashod_count+1),$AB6,0)</f>
        <v>#VALUE!</v>
      </c>
      <c r="BS6" s="13" t="e">
        <f aca="false">IF(OR(BS$8=$W6,BS$8=prashod_count+1),$AB6,0)</f>
        <v>#VALUE!</v>
      </c>
    </row>
    <row r="7" s="12" customFormat="true" ht="12.75" hidden="false" customHeight="true" outlineLevel="0" collapsed="false">
      <c r="A7" s="1" t="n">
        <v>43891</v>
      </c>
      <c r="B7" s="2" t="n">
        <f aca="false">WEEKDAY(A7)</f>
        <v>1</v>
      </c>
      <c r="C7" s="3" t="str">
        <f aca="false">IF(D7&lt;&gt;0,D7&amp;IF(E7&lt;&gt;0," - "&amp;E7&amp;IF(F7&lt;&gt;0," - "&amp;F7,""),""),"")</f>
        <v>продукты молочные - мороженое - </v>
      </c>
      <c r="D7" s="3" t="str">
        <f aca="false">VLOOKUP($T7,VRashod_PlusCurrencyExchange,3,FALSE())</f>
        <v>продукты молочные</v>
      </c>
      <c r="E7" s="3" t="str">
        <f aca="false">VLOOKUP($T7,VRashod_PlusCurrencyExchange,4,FALSE())</f>
        <v>мороженое</v>
      </c>
      <c r="F7" s="3" t="str">
        <f aca="false">VLOOKUP($T7,VRashod_PlusCurrencyExchange,5,FALSE())</f>
        <v/>
      </c>
      <c r="G7" s="4" t="n">
        <f aca="false">IF(OR(Currency_Selected&lt;0,U7=Currency_Selected),AA7,0)</f>
        <v>14</v>
      </c>
      <c r="H7" s="5"/>
      <c r="I7" s="6" t="str">
        <f aca="false">INDEX(scenario_pnames_,$W7+1)</f>
        <v>продукты молочные</v>
      </c>
      <c r="J7" s="7" t="n">
        <v>14</v>
      </c>
      <c r="K7" s="8" t="str">
        <f aca="false">IF(U7&gt;0,[1]Настройки!$C$9,[1]Настройки!$C$8)</f>
        <v>Рубли</v>
      </c>
      <c r="L7" s="8"/>
      <c r="M7" s="6"/>
      <c r="N7" s="9"/>
      <c r="O7" s="9"/>
      <c r="P7" s="9"/>
      <c r="Q7" s="10" t="n">
        <f aca="false">AND(A7&gt;=start_date,A7&lt;=end_date)</f>
        <v>0</v>
      </c>
      <c r="R7" s="11"/>
      <c r="T7" s="13" t="n">
        <v>288</v>
      </c>
      <c r="U7" s="13" t="n">
        <v>0</v>
      </c>
      <c r="V7" s="13" t="n">
        <f aca="false">$W7&gt;0</f>
        <v>1</v>
      </c>
      <c r="W7" s="10" t="n">
        <f aca="false">VLOOKUP($T7,VRashod_PlusCurrencyExchange,2,FALSE())</f>
        <v>18</v>
      </c>
      <c r="X7" s="13" t="n">
        <f aca="false">IF(OR(Flag_DRashod_sum_all,$V7),IF(Currency_Selected=$U7,IF(OR($T7&lt;&gt;1,Flag_DRashod_sum_CurrencyExchange),$J7,""),IF(Currency_Selected&lt;0,IF(OR($T7&lt;&gt;1,Flag_DRashod_sum_CurrencyExchange),$AA7,""),"")),"")</f>
        <v>14</v>
      </c>
      <c r="Y7" s="10" t="str">
        <f aca="false">IF($A7=today,$X7,"")</f>
        <v/>
      </c>
      <c r="Z7" s="10" t="str">
        <f aca="false">IF($Q7,$X7,"")</f>
        <v/>
      </c>
      <c r="AA7" s="7" t="n">
        <f aca="false">J7*IF(L7="",1,L7)</f>
        <v>14</v>
      </c>
      <c r="AB7" s="10" t="n">
        <f aca="false">IF($V7,$AA7,"")</f>
        <v>14</v>
      </c>
      <c r="AE7" s="13" t="e">
        <f aca="false">IF(OR(AE$8=$W7,AE$8=prashod_count+1),$AB7,0)</f>
        <v>#VALUE!</v>
      </c>
      <c r="AF7" s="13" t="e">
        <f aca="false">IF(OR(AF$8=$W7,AF$8=prashod_count+1),$AB7,0)</f>
        <v>#VALUE!</v>
      </c>
      <c r="AG7" s="13" t="e">
        <f aca="false">IF(OR(AG$8=$W7,AG$8=prashod_count+1),$AB7,0)</f>
        <v>#VALUE!</v>
      </c>
      <c r="AH7" s="13" t="e">
        <f aca="false">IF(OR(AH$8=$W7,AH$8=prashod_count+1),$AB7,0)</f>
        <v>#VALUE!</v>
      </c>
      <c r="AI7" s="13" t="e">
        <f aca="false">IF(OR(AI$8=$W7,AI$8=prashod_count+1),$AB7,0)</f>
        <v>#VALUE!</v>
      </c>
      <c r="AJ7" s="13" t="e">
        <f aca="false">IF(OR(AJ$8=$W7,AJ$8=prashod_count+1),$AB7,0)</f>
        <v>#VALUE!</v>
      </c>
      <c r="AK7" s="13" t="e">
        <f aca="false">IF(OR(AK$8=$W7,AK$8=prashod_count+1),$AB7,0)</f>
        <v>#VALUE!</v>
      </c>
      <c r="AL7" s="13" t="e">
        <f aca="false">IF(OR(AL$8=$W7,AL$8=prashod_count+1),$AB7,0)</f>
        <v>#VALUE!</v>
      </c>
      <c r="AM7" s="13" t="e">
        <f aca="false">IF(OR(AM$8=$W7,AM$8=prashod_count+1),$AB7,0)</f>
        <v>#VALUE!</v>
      </c>
      <c r="AN7" s="13" t="e">
        <f aca="false">IF(OR(AN$8=$W7,AN$8=prashod_count+1),$AB7,0)</f>
        <v>#VALUE!</v>
      </c>
      <c r="AO7" s="13" t="e">
        <f aca="false">IF(OR(AO$8=$W7,AO$8=prashod_count+1),$AB7,0)</f>
        <v>#VALUE!</v>
      </c>
      <c r="AP7" s="13" t="e">
        <f aca="false">IF(OR(AP$8=$W7,AP$8=prashod_count+1),$AB7,0)</f>
        <v>#VALUE!</v>
      </c>
      <c r="AQ7" s="13" t="e">
        <f aca="false">IF(OR(AQ$8=$W7,AQ$8=prashod_count+1),$AB7,0)</f>
        <v>#VALUE!</v>
      </c>
      <c r="AR7" s="13" t="e">
        <f aca="false">IF(OR(AR$8=$W7,AR$8=prashod_count+1),$AB7,0)</f>
        <v>#VALUE!</v>
      </c>
      <c r="AS7" s="13" t="e">
        <f aca="false">IF(OR(AS$8=$W7,AS$8=prashod_count+1),$AB7,0)</f>
        <v>#VALUE!</v>
      </c>
      <c r="AT7" s="13" t="e">
        <f aca="false">IF(OR(AT$8=$W7,AT$8=prashod_count+1),$AB7,0)</f>
        <v>#VALUE!</v>
      </c>
      <c r="AU7" s="13" t="e">
        <f aca="false">IF(OR(AU$8=$W7,AU$8=prashod_count+1),$AB7,0)</f>
        <v>#VALUE!</v>
      </c>
      <c r="AV7" s="13" t="e">
        <f aca="false">IF(OR(AV$8=$W7,AV$8=prashod_count+1),$AB7,0)</f>
        <v>#VALUE!</v>
      </c>
      <c r="AW7" s="13" t="e">
        <f aca="false">IF(OR(AW$8=$W7,AW$8=prashod_count+1),$AB7,0)</f>
        <v>#VALUE!</v>
      </c>
      <c r="AX7" s="13" t="e">
        <f aca="false">IF(OR(AX$8=$W7,AX$8=prashod_count+1),$AB7,0)</f>
        <v>#VALUE!</v>
      </c>
      <c r="AY7" s="13" t="e">
        <f aca="false">IF(OR(AY$8=$W7,AY$8=prashod_count+1),$AB7,0)</f>
        <v>#VALUE!</v>
      </c>
      <c r="AZ7" s="13" t="e">
        <f aca="false">IF(OR(AZ$8=$W7,AZ$8=prashod_count+1),$AB7,0)</f>
        <v>#VALUE!</v>
      </c>
      <c r="BA7" s="13" t="e">
        <f aca="false">IF(OR(BA$8=$W7,BA$8=prashod_count+1),$AB7,0)</f>
        <v>#VALUE!</v>
      </c>
      <c r="BB7" s="13" t="e">
        <f aca="false">IF(OR(BB$8=$W7,BB$8=prashod_count+1),$AB7,0)</f>
        <v>#VALUE!</v>
      </c>
      <c r="BC7" s="13" t="e">
        <f aca="false">IF(OR(BC$8=$W7,BC$8=prashod_count+1),$AB7,0)</f>
        <v>#VALUE!</v>
      </c>
      <c r="BD7" s="13" t="e">
        <f aca="false">IF(OR(BD$8=$W7,BD$8=prashod_count+1),$AB7,0)</f>
        <v>#VALUE!</v>
      </c>
      <c r="BE7" s="13" t="e">
        <f aca="false">IF(OR(BE$8=$W7,BE$8=prashod_count+1),$AB7,0)</f>
        <v>#VALUE!</v>
      </c>
      <c r="BF7" s="13" t="e">
        <f aca="false">IF(OR(BF$8=$W7,BF$8=prashod_count+1),$AB7,0)</f>
        <v>#VALUE!</v>
      </c>
      <c r="BG7" s="13" t="e">
        <f aca="false">IF(OR(BG$8=$W7,BG$8=prashod_count+1),$AB7,0)</f>
        <v>#VALUE!</v>
      </c>
      <c r="BH7" s="13" t="e">
        <f aca="false">IF(OR(BH$8=$W7,BH$8=prashod_count+1),$AB7,0)</f>
        <v>#VALUE!</v>
      </c>
      <c r="BI7" s="13" t="e">
        <f aca="false">IF(OR(BI$8=$W7,BI$8=prashod_count+1),$AB7,0)</f>
        <v>#VALUE!</v>
      </c>
      <c r="BJ7" s="13" t="e">
        <f aca="false">IF(OR(BJ$8=$W7,BJ$8=prashod_count+1),$AB7,0)</f>
        <v>#VALUE!</v>
      </c>
      <c r="BK7" s="13" t="e">
        <f aca="false">IF(OR(BK$8=$W7,BK$8=prashod_count+1),$AB7,0)</f>
        <v>#VALUE!</v>
      </c>
      <c r="BL7" s="13" t="e">
        <f aca="false">IF(OR(BL$8=$W7,BL$8=prashod_count+1),$AB7,0)</f>
        <v>#VALUE!</v>
      </c>
      <c r="BM7" s="13" t="e">
        <f aca="false">IF(OR(BM$8=$W7,BM$8=prashod_count+1),$AB7,0)</f>
        <v>#VALUE!</v>
      </c>
      <c r="BN7" s="13" t="e">
        <f aca="false">IF(OR(BN$8=$W7,BN$8=prashod_count+1),$AB7,0)</f>
        <v>#VALUE!</v>
      </c>
      <c r="BO7" s="13" t="e">
        <f aca="false">IF(OR(BO$8=$W7,BO$8=prashod_count+1),$AB7,0)</f>
        <v>#VALUE!</v>
      </c>
      <c r="BP7" s="13" t="e">
        <f aca="false">IF(OR(BP$8=$W7,BP$8=prashod_count+1),$AB7,0)</f>
        <v>#VALUE!</v>
      </c>
      <c r="BQ7" s="13" t="e">
        <f aca="false">IF(OR(BQ$8=$W7,BQ$8=prashod_count+1),$AB7,0)</f>
        <v>#VALUE!</v>
      </c>
      <c r="BR7" s="13" t="e">
        <f aca="false">IF(OR(BR$8=$W7,BR$8=prashod_count+1),$AB7,0)</f>
        <v>#VALUE!</v>
      </c>
      <c r="BS7" s="13" t="e">
        <f aca="false">IF(OR(BS$8=$W7,BS$8=prashod_count+1),$AB7,0)</f>
        <v>#VALUE!</v>
      </c>
    </row>
    <row r="8" s="12" customFormat="true" ht="12.75" hidden="false" customHeight="true" outlineLevel="0" collapsed="false">
      <c r="A8" s="1" t="n">
        <v>43891</v>
      </c>
      <c r="B8" s="2" t="n">
        <f aca="false">WEEKDAY(A8)</f>
        <v>1</v>
      </c>
      <c r="C8" s="3" t="str">
        <f aca="false">IF(D8&lt;&gt;0,D8&amp;IF(E8&lt;&gt;0," - "&amp;E8&amp;IF(F8&lt;&gt;0," - "&amp;F8,""),""),"")</f>
        <v>продукты мучные - печенье - </v>
      </c>
      <c r="D8" s="3" t="str">
        <f aca="false">VLOOKUP($T8,VRashod_PlusCurrencyExchange,3,FALSE())</f>
        <v>продукты мучные</v>
      </c>
      <c r="E8" s="3" t="str">
        <f aca="false">VLOOKUP($T8,VRashod_PlusCurrencyExchange,4,FALSE())</f>
        <v>печенье</v>
      </c>
      <c r="F8" s="3" t="str">
        <f aca="false">VLOOKUP($T8,VRashod_PlusCurrencyExchange,5,FALSE())</f>
        <v/>
      </c>
      <c r="G8" s="4" t="n">
        <f aca="false">IF(OR(Currency_Selected&lt;0,U8=Currency_Selected),AA8,0)</f>
        <v>32</v>
      </c>
      <c r="H8" s="5"/>
      <c r="I8" s="6" t="str">
        <f aca="false">INDEX(scenario_pnames_,$W8+1)</f>
        <v>продукты мучные</v>
      </c>
      <c r="J8" s="7" t="n">
        <v>32</v>
      </c>
      <c r="K8" s="8" t="str">
        <f aca="false">IF(U8&gt;0,[1]Настройки!$C$9,[1]Настройки!$C$8)</f>
        <v>Рубли</v>
      </c>
      <c r="L8" s="8"/>
      <c r="M8" s="6"/>
      <c r="N8" s="9"/>
      <c r="O8" s="9"/>
      <c r="P8" s="9"/>
      <c r="Q8" s="10" t="n">
        <f aca="false">AND(A8&gt;=start_date,A8&lt;=end_date)</f>
        <v>0</v>
      </c>
      <c r="R8" s="11"/>
      <c r="T8" s="13" t="n">
        <v>160</v>
      </c>
      <c r="U8" s="13" t="n">
        <v>0</v>
      </c>
      <c r="V8" s="13" t="n">
        <f aca="false">$W8&gt;0</f>
        <v>1</v>
      </c>
      <c r="W8" s="10" t="n">
        <f aca="false">VLOOKUP($T8,VRashod_PlusCurrencyExchange,2,FALSE())</f>
        <v>19</v>
      </c>
      <c r="X8" s="13" t="n">
        <f aca="false">IF(OR(Flag_DRashod_sum_all,$V8),IF(Currency_Selected=$U8,IF(OR($T8&lt;&gt;1,Flag_DRashod_sum_CurrencyExchange),$J8,""),IF(Currency_Selected&lt;0,IF(OR($T8&lt;&gt;1,Flag_DRashod_sum_CurrencyExchange),$AA8,""),"")),"")</f>
        <v>32</v>
      </c>
      <c r="Y8" s="10" t="str">
        <f aca="false">IF($A8=today,$X8,"")</f>
        <v/>
      </c>
      <c r="Z8" s="10" t="str">
        <f aca="false">IF($Q8,$X8,"")</f>
        <v/>
      </c>
      <c r="AA8" s="7" t="n">
        <f aca="false">J8*IF(L8="",1,L8)</f>
        <v>32</v>
      </c>
      <c r="AB8" s="10" t="n">
        <f aca="false">IF($V8,$AA8,"")</f>
        <v>32</v>
      </c>
      <c r="AE8" s="13" t="e">
        <f aca="false">IF(OR(AE$8=$W8,AE$8=prashod_count+1),$AB8,0)</f>
        <v>#VALUE!</v>
      </c>
      <c r="AF8" s="13" t="e">
        <f aca="false">IF(OR(AF$8=$W8,AF$8=prashod_count+1),$AB8,0)</f>
        <v>#VALUE!</v>
      </c>
      <c r="AG8" s="13" t="e">
        <f aca="false">IF(OR(AG$8=$W8,AG$8=prashod_count+1),$AB8,0)</f>
        <v>#VALUE!</v>
      </c>
      <c r="AH8" s="13" t="e">
        <f aca="false">IF(OR(AH$8=$W8,AH$8=prashod_count+1),$AB8,0)</f>
        <v>#VALUE!</v>
      </c>
      <c r="AI8" s="13" t="e">
        <f aca="false">IF(OR(AI$8=$W8,AI$8=prashod_count+1),$AB8,0)</f>
        <v>#VALUE!</v>
      </c>
      <c r="AJ8" s="13" t="e">
        <f aca="false">IF(OR(AJ$8=$W8,AJ$8=prashod_count+1),$AB8,0)</f>
        <v>#VALUE!</v>
      </c>
      <c r="AK8" s="13" t="e">
        <f aca="false">IF(OR(AK$8=$W8,AK$8=prashod_count+1),$AB8,0)</f>
        <v>#VALUE!</v>
      </c>
      <c r="AL8" s="13" t="e">
        <f aca="false">IF(OR(AL$8=$W8,AL$8=prashod_count+1),$AB8,0)</f>
        <v>#VALUE!</v>
      </c>
      <c r="AM8" s="13" t="e">
        <f aca="false">IF(OR(AM$8=$W8,AM$8=prashod_count+1),$AB8,0)</f>
        <v>#VALUE!</v>
      </c>
      <c r="AN8" s="13" t="e">
        <f aca="false">IF(OR(AN$8=$W8,AN$8=prashod_count+1),$AB8,0)</f>
        <v>#VALUE!</v>
      </c>
      <c r="AO8" s="13" t="e">
        <f aca="false">IF(OR(AO$8=$W8,AO$8=prashod_count+1),$AB8,0)</f>
        <v>#VALUE!</v>
      </c>
      <c r="AP8" s="13" t="e">
        <f aca="false">IF(OR(AP$8=$W8,AP$8=prashod_count+1),$AB8,0)</f>
        <v>#VALUE!</v>
      </c>
      <c r="AQ8" s="13" t="e">
        <f aca="false">IF(OR(AQ$8=$W8,AQ$8=prashod_count+1),$AB8,0)</f>
        <v>#VALUE!</v>
      </c>
      <c r="AR8" s="13" t="e">
        <f aca="false">IF(OR(AR$8=$W8,AR$8=prashod_count+1),$AB8,0)</f>
        <v>#VALUE!</v>
      </c>
      <c r="AS8" s="13" t="e">
        <f aca="false">IF(OR(AS$8=$W8,AS$8=prashod_count+1),$AB8,0)</f>
        <v>#VALUE!</v>
      </c>
      <c r="AT8" s="13" t="e">
        <f aca="false">IF(OR(AT$8=$W8,AT$8=prashod_count+1),$AB8,0)</f>
        <v>#VALUE!</v>
      </c>
      <c r="AU8" s="13" t="e">
        <f aca="false">IF(OR(AU$8=$W8,AU$8=prashod_count+1),$AB8,0)</f>
        <v>#VALUE!</v>
      </c>
      <c r="AV8" s="13" t="e">
        <f aca="false">IF(OR(AV$8=$W8,AV$8=prashod_count+1),$AB8,0)</f>
        <v>#VALUE!</v>
      </c>
      <c r="AW8" s="13" t="e">
        <f aca="false">IF(OR(AW$8=$W8,AW$8=prashod_count+1),$AB8,0)</f>
        <v>#VALUE!</v>
      </c>
      <c r="AX8" s="13" t="e">
        <f aca="false">IF(OR(AX$8=$W8,AX$8=prashod_count+1),$AB8,0)</f>
        <v>#VALUE!</v>
      </c>
      <c r="AY8" s="13" t="e">
        <f aca="false">IF(OR(AY$8=$W8,AY$8=prashod_count+1),$AB8,0)</f>
        <v>#VALUE!</v>
      </c>
      <c r="AZ8" s="13" t="e">
        <f aca="false">IF(OR(AZ$8=$W8,AZ$8=prashod_count+1),$AB8,0)</f>
        <v>#VALUE!</v>
      </c>
      <c r="BA8" s="13" t="e">
        <f aca="false">IF(OR(BA$8=$W8,BA$8=prashod_count+1),$AB8,0)</f>
        <v>#VALUE!</v>
      </c>
      <c r="BB8" s="13" t="e">
        <f aca="false">IF(OR(BB$8=$W8,BB$8=prashod_count+1),$AB8,0)</f>
        <v>#VALUE!</v>
      </c>
      <c r="BC8" s="13" t="e">
        <f aca="false">IF(OR(BC$8=$W8,BC$8=prashod_count+1),$AB8,0)</f>
        <v>#VALUE!</v>
      </c>
      <c r="BD8" s="13" t="e">
        <f aca="false">IF(OR(BD$8=$W8,BD$8=prashod_count+1),$AB8,0)</f>
        <v>#VALUE!</v>
      </c>
      <c r="BE8" s="13" t="e">
        <f aca="false">IF(OR(BE$8=$W8,BE$8=prashod_count+1),$AB8,0)</f>
        <v>#VALUE!</v>
      </c>
      <c r="BF8" s="13" t="e">
        <f aca="false">IF(OR(BF$8=$W8,BF$8=prashod_count+1),$AB8,0)</f>
        <v>#VALUE!</v>
      </c>
      <c r="BG8" s="13" t="e">
        <f aca="false">IF(OR(BG$8=$W8,BG$8=prashod_count+1),$AB8,0)</f>
        <v>#VALUE!</v>
      </c>
      <c r="BH8" s="13" t="e">
        <f aca="false">IF(OR(BH$8=$W8,BH$8=prashod_count+1),$AB8,0)</f>
        <v>#VALUE!</v>
      </c>
      <c r="BI8" s="13" t="e">
        <f aca="false">IF(OR(BI$8=$W8,BI$8=prashod_count+1),$AB8,0)</f>
        <v>#VALUE!</v>
      </c>
      <c r="BJ8" s="13" t="e">
        <f aca="false">IF(OR(BJ$8=$W8,BJ$8=prashod_count+1),$AB8,0)</f>
        <v>#VALUE!</v>
      </c>
      <c r="BK8" s="13" t="e">
        <f aca="false">IF(OR(BK$8=$W8,BK$8=prashod_count+1),$AB8,0)</f>
        <v>#VALUE!</v>
      </c>
      <c r="BL8" s="13" t="e">
        <f aca="false">IF(OR(BL$8=$W8,BL$8=prashod_count+1),$AB8,0)</f>
        <v>#VALUE!</v>
      </c>
      <c r="BM8" s="13" t="e">
        <f aca="false">IF(OR(BM$8=$W8,BM$8=prashod_count+1),$AB8,0)</f>
        <v>#VALUE!</v>
      </c>
      <c r="BN8" s="13" t="e">
        <f aca="false">IF(OR(BN$8=$W8,BN$8=prashod_count+1),$AB8,0)</f>
        <v>#VALUE!</v>
      </c>
      <c r="BO8" s="13" t="e">
        <f aca="false">IF(OR(BO$8=$W8,BO$8=prashod_count+1),$AB8,0)</f>
        <v>#VALUE!</v>
      </c>
      <c r="BP8" s="13" t="e">
        <f aca="false">IF(OR(BP$8=$W8,BP$8=prashod_count+1),$AB8,0)</f>
        <v>#VALUE!</v>
      </c>
      <c r="BQ8" s="13" t="e">
        <f aca="false">IF(OR(BQ$8=$W8,BQ$8=prashod_count+1),$AB8,0)</f>
        <v>#VALUE!</v>
      </c>
      <c r="BR8" s="13" t="e">
        <f aca="false">IF(OR(BR$8=$W8,BR$8=prashod_count+1),$AB8,0)</f>
        <v>#VALUE!</v>
      </c>
      <c r="BS8" s="13" t="e">
        <f aca="false">IF(OR(BS$8=$W8,BS$8=prashod_count+1),$AB8,0)</f>
        <v>#VALUE!</v>
      </c>
    </row>
    <row r="9" s="12" customFormat="true" ht="12.75" hidden="false" customHeight="true" outlineLevel="0" collapsed="false">
      <c r="A9" s="1" t="n">
        <v>43891</v>
      </c>
      <c r="B9" s="2" t="n">
        <f aca="false">WEEKDAY(A9)</f>
        <v>1</v>
      </c>
      <c r="C9" s="3" t="str">
        <f aca="false">IF(D9&lt;&gt;0,D9&amp;IF(E9&lt;&gt;0," - "&amp;E9&amp;IF(F9&lt;&gt;0," - "&amp;F9,""),""),"")</f>
        <v>продукты мучные - хлеб - </v>
      </c>
      <c r="D9" s="3" t="str">
        <f aca="false">VLOOKUP($T9,VRashod_PlusCurrencyExchange,3,FALSE())</f>
        <v>продукты мучные</v>
      </c>
      <c r="E9" s="3" t="str">
        <f aca="false">VLOOKUP($T9,VRashod_PlusCurrencyExchange,4,FALSE())</f>
        <v>хлеб</v>
      </c>
      <c r="F9" s="3" t="str">
        <f aca="false">VLOOKUP($T9,VRashod_PlusCurrencyExchange,5,FALSE())</f>
        <v/>
      </c>
      <c r="G9" s="4" t="n">
        <f aca="false">IF(OR(Currency_Selected&lt;0,U9=Currency_Selected),AA9,0)</f>
        <v>12</v>
      </c>
      <c r="H9" s="5"/>
      <c r="I9" s="6" t="str">
        <f aca="false">INDEX(scenario_pnames_,$W9+1)</f>
        <v>продукты мучные</v>
      </c>
      <c r="J9" s="7" t="n">
        <v>12</v>
      </c>
      <c r="K9" s="8" t="str">
        <f aca="false">IF(U9&gt;0,[1]Настройки!$C$9,[1]Настройки!$C$8)</f>
        <v>Рубли</v>
      </c>
      <c r="L9" s="8"/>
      <c r="M9" s="6"/>
      <c r="N9" s="9"/>
      <c r="O9" s="9"/>
      <c r="P9" s="9"/>
      <c r="Q9" s="10" t="n">
        <f aca="false">AND(A9&gt;=start_date,A9&lt;=end_date)</f>
        <v>0</v>
      </c>
      <c r="R9" s="11"/>
      <c r="T9" s="13" t="n">
        <v>123</v>
      </c>
      <c r="U9" s="13" t="n">
        <v>0</v>
      </c>
      <c r="V9" s="13" t="n">
        <f aca="false">$W9&gt;0</f>
        <v>1</v>
      </c>
      <c r="W9" s="10" t="n">
        <f aca="false">VLOOKUP($T9,VRashod_PlusCurrencyExchange,2,FALSE())</f>
        <v>19</v>
      </c>
      <c r="X9" s="13" t="n">
        <f aca="false">IF(OR(Flag_DRashod_sum_all,$V9),IF(Currency_Selected=$U9,IF(OR($T9&lt;&gt;1,Flag_DRashod_sum_CurrencyExchange),$J9,""),IF(Currency_Selected&lt;0,IF(OR($T9&lt;&gt;1,Flag_DRashod_sum_CurrencyExchange),$AA9,""),"")),"")</f>
        <v>12</v>
      </c>
      <c r="Y9" s="10" t="str">
        <f aca="false">IF($A9=today,$X9,"")</f>
        <v/>
      </c>
      <c r="Z9" s="10" t="str">
        <f aca="false">IF($Q9,$X9,"")</f>
        <v/>
      </c>
      <c r="AA9" s="7" t="n">
        <f aca="false">J9*IF(L9="",1,L9)</f>
        <v>12</v>
      </c>
      <c r="AB9" s="10" t="n">
        <f aca="false">IF($V9,$AA9,"")</f>
        <v>12</v>
      </c>
      <c r="AE9" s="13" t="e">
        <f aca="false">IF(OR(AE$8=$W9,AE$8=prashod_count+1),$AB9,0)</f>
        <v>#VALUE!</v>
      </c>
      <c r="AF9" s="13" t="e">
        <f aca="false">IF(OR(AF$8=$W9,AF$8=prashod_count+1),$AB9,0)</f>
        <v>#VALUE!</v>
      </c>
      <c r="AG9" s="13" t="e">
        <f aca="false">IF(OR(AG$8=$W9,AG$8=prashod_count+1),$AB9,0)</f>
        <v>#VALUE!</v>
      </c>
      <c r="AH9" s="13" t="e">
        <f aca="false">IF(OR(AH$8=$W9,AH$8=prashod_count+1),$AB9,0)</f>
        <v>#VALUE!</v>
      </c>
      <c r="AI9" s="13" t="e">
        <f aca="false">IF(OR(AI$8=$W9,AI$8=prashod_count+1),$AB9,0)</f>
        <v>#VALUE!</v>
      </c>
      <c r="AJ9" s="13" t="e">
        <f aca="false">IF(OR(AJ$8=$W9,AJ$8=prashod_count+1),$AB9,0)</f>
        <v>#VALUE!</v>
      </c>
      <c r="AK9" s="13" t="e">
        <f aca="false">IF(OR(AK$8=$W9,AK$8=prashod_count+1),$AB9,0)</f>
        <v>#VALUE!</v>
      </c>
      <c r="AL9" s="13" t="e">
        <f aca="false">IF(OR(AL$8=$W9,AL$8=prashod_count+1),$AB9,0)</f>
        <v>#VALUE!</v>
      </c>
      <c r="AM9" s="13" t="e">
        <f aca="false">IF(OR(AM$8=$W9,AM$8=prashod_count+1),$AB9,0)</f>
        <v>#VALUE!</v>
      </c>
      <c r="AN9" s="13" t="e">
        <f aca="false">IF(OR(AN$8=$W9,AN$8=prashod_count+1),$AB9,0)</f>
        <v>#VALUE!</v>
      </c>
      <c r="AO9" s="13" t="e">
        <f aca="false">IF(OR(AO$8=$W9,AO$8=prashod_count+1),$AB9,0)</f>
        <v>#VALUE!</v>
      </c>
      <c r="AP9" s="13" t="e">
        <f aca="false">IF(OR(AP$8=$W9,AP$8=prashod_count+1),$AB9,0)</f>
        <v>#VALUE!</v>
      </c>
      <c r="AQ9" s="13" t="e">
        <f aca="false">IF(OR(AQ$8=$W9,AQ$8=prashod_count+1),$AB9,0)</f>
        <v>#VALUE!</v>
      </c>
      <c r="AR9" s="13" t="e">
        <f aca="false">IF(OR(AR$8=$W9,AR$8=prashod_count+1),$AB9,0)</f>
        <v>#VALUE!</v>
      </c>
      <c r="AS9" s="13" t="e">
        <f aca="false">IF(OR(AS$8=$W9,AS$8=prashod_count+1),$AB9,0)</f>
        <v>#VALUE!</v>
      </c>
      <c r="AT9" s="13" t="e">
        <f aca="false">IF(OR(AT$8=$W9,AT$8=prashod_count+1),$AB9,0)</f>
        <v>#VALUE!</v>
      </c>
      <c r="AU9" s="13" t="e">
        <f aca="false">IF(OR(AU$8=$W9,AU$8=prashod_count+1),$AB9,0)</f>
        <v>#VALUE!</v>
      </c>
      <c r="AV9" s="13" t="e">
        <f aca="false">IF(OR(AV$8=$W9,AV$8=prashod_count+1),$AB9,0)</f>
        <v>#VALUE!</v>
      </c>
      <c r="AW9" s="13" t="e">
        <f aca="false">IF(OR(AW$8=$W9,AW$8=prashod_count+1),$AB9,0)</f>
        <v>#VALUE!</v>
      </c>
      <c r="AX9" s="13" t="e">
        <f aca="false">IF(OR(AX$8=$W9,AX$8=prashod_count+1),$AB9,0)</f>
        <v>#VALUE!</v>
      </c>
      <c r="AY9" s="13" t="e">
        <f aca="false">IF(OR(AY$8=$W9,AY$8=prashod_count+1),$AB9,0)</f>
        <v>#VALUE!</v>
      </c>
      <c r="AZ9" s="13" t="e">
        <f aca="false">IF(OR(AZ$8=$W9,AZ$8=prashod_count+1),$AB9,0)</f>
        <v>#VALUE!</v>
      </c>
      <c r="BA9" s="13" t="e">
        <f aca="false">IF(OR(BA$8=$W9,BA$8=prashod_count+1),$AB9,0)</f>
        <v>#VALUE!</v>
      </c>
      <c r="BB9" s="13" t="e">
        <f aca="false">IF(OR(BB$8=$W9,BB$8=prashod_count+1),$AB9,0)</f>
        <v>#VALUE!</v>
      </c>
      <c r="BC9" s="13" t="e">
        <f aca="false">IF(OR(BC$8=$W9,BC$8=prashod_count+1),$AB9,0)</f>
        <v>#VALUE!</v>
      </c>
      <c r="BD9" s="13" t="e">
        <f aca="false">IF(OR(BD$8=$W9,BD$8=prashod_count+1),$AB9,0)</f>
        <v>#VALUE!</v>
      </c>
      <c r="BE9" s="13" t="e">
        <f aca="false">IF(OR(BE$8=$W9,BE$8=prashod_count+1),$AB9,0)</f>
        <v>#VALUE!</v>
      </c>
      <c r="BF9" s="13" t="e">
        <f aca="false">IF(OR(BF$8=$W9,BF$8=prashod_count+1),$AB9,0)</f>
        <v>#VALUE!</v>
      </c>
      <c r="BG9" s="13" t="e">
        <f aca="false">IF(OR(BG$8=$W9,BG$8=prashod_count+1),$AB9,0)</f>
        <v>#VALUE!</v>
      </c>
      <c r="BH9" s="13" t="e">
        <f aca="false">IF(OR(BH$8=$W9,BH$8=prashod_count+1),$AB9,0)</f>
        <v>#VALUE!</v>
      </c>
      <c r="BI9" s="13" t="e">
        <f aca="false">IF(OR(BI$8=$W9,BI$8=prashod_count+1),$AB9,0)</f>
        <v>#VALUE!</v>
      </c>
      <c r="BJ9" s="13" t="e">
        <f aca="false">IF(OR(BJ$8=$W9,BJ$8=prashod_count+1),$AB9,0)</f>
        <v>#VALUE!</v>
      </c>
      <c r="BK9" s="13" t="e">
        <f aca="false">IF(OR(BK$8=$W9,BK$8=prashod_count+1),$AB9,0)</f>
        <v>#VALUE!</v>
      </c>
      <c r="BL9" s="13" t="e">
        <f aca="false">IF(OR(BL$8=$W9,BL$8=prashod_count+1),$AB9,0)</f>
        <v>#VALUE!</v>
      </c>
      <c r="BM9" s="13" t="e">
        <f aca="false">IF(OR(BM$8=$W9,BM$8=prashod_count+1),$AB9,0)</f>
        <v>#VALUE!</v>
      </c>
      <c r="BN9" s="13" t="e">
        <f aca="false">IF(OR(BN$8=$W9,BN$8=prashod_count+1),$AB9,0)</f>
        <v>#VALUE!</v>
      </c>
      <c r="BO9" s="13" t="e">
        <f aca="false">IF(OR(BO$8=$W9,BO$8=prashod_count+1),$AB9,0)</f>
        <v>#VALUE!</v>
      </c>
      <c r="BP9" s="13" t="e">
        <f aca="false">IF(OR(BP$8=$W9,BP$8=prashod_count+1),$AB9,0)</f>
        <v>#VALUE!</v>
      </c>
      <c r="BQ9" s="13" t="e">
        <f aca="false">IF(OR(BQ$8=$W9,BQ$8=prashod_count+1),$AB9,0)</f>
        <v>#VALUE!</v>
      </c>
      <c r="BR9" s="13" t="e">
        <f aca="false">IF(OR(BR$8=$W9,BR$8=prashod_count+1),$AB9,0)</f>
        <v>#VALUE!</v>
      </c>
      <c r="BS9" s="13" t="e">
        <f aca="false">IF(OR(BS$8=$W9,BS$8=prashod_count+1),$AB9,0)</f>
        <v>#VALUE!</v>
      </c>
    </row>
    <row r="10" s="12" customFormat="true" ht="12.75" hidden="false" customHeight="true" outlineLevel="0" collapsed="false">
      <c r="A10" s="1" t="n">
        <v>43891</v>
      </c>
      <c r="B10" s="2" t="n">
        <f aca="false">WEEKDAY(A10)</f>
        <v>1</v>
      </c>
      <c r="C10" s="3" t="str">
        <f aca="false">IF(D10&lt;&gt;0,D10&amp;IF(E10&lt;&gt;0," - "&amp;E10&amp;IF(F10&lt;&gt;0," - "&amp;F10,""),""),"")</f>
        <v>овощи и фрукты - банан - </v>
      </c>
      <c r="D10" s="3" t="str">
        <f aca="false">VLOOKUP($T10,VRashod_PlusCurrencyExchange,3,FALSE())</f>
        <v>овощи и фрукты</v>
      </c>
      <c r="E10" s="3" t="str">
        <f aca="false">VLOOKUP($T10,VRashod_PlusCurrencyExchange,4,FALSE())</f>
        <v>банан</v>
      </c>
      <c r="F10" s="3" t="str">
        <f aca="false">VLOOKUP($T10,VRashod_PlusCurrencyExchange,5,FALSE())</f>
        <v/>
      </c>
      <c r="G10" s="4" t="n">
        <f aca="false">IF(OR(Currency_Selected&lt;0,U10=Currency_Selected),AA10,0)</f>
        <v>44.044</v>
      </c>
      <c r="H10" s="5" t="n">
        <v>0.572</v>
      </c>
      <c r="I10" s="6" t="str">
        <f aca="false">INDEX(scenario_pnames_,$W10+1)</f>
        <v>овощи и фрукты</v>
      </c>
      <c r="J10" s="7" t="n">
        <v>44.044</v>
      </c>
      <c r="K10" s="8" t="str">
        <f aca="false">IF(U10&gt;0,[1]Настройки!$C$9,[1]Настройки!$C$8)</f>
        <v>Рубли</v>
      </c>
      <c r="L10" s="8"/>
      <c r="M10" s="6"/>
      <c r="N10" s="9"/>
      <c r="O10" s="9"/>
      <c r="P10" s="9"/>
      <c r="Q10" s="10" t="n">
        <f aca="false">AND(A10&gt;=start_date,A10&lt;=end_date)</f>
        <v>0</v>
      </c>
      <c r="R10" s="11"/>
      <c r="T10" s="13" t="n">
        <v>84</v>
      </c>
      <c r="U10" s="13" t="n">
        <v>0</v>
      </c>
      <c r="V10" s="13" t="n">
        <f aca="false">$W10&gt;0</f>
        <v>1</v>
      </c>
      <c r="W10" s="10" t="n">
        <f aca="false">VLOOKUP($T10,VRashod_PlusCurrencyExchange,2,FALSE())</f>
        <v>17</v>
      </c>
      <c r="X10" s="13" t="n">
        <f aca="false">IF(OR(Flag_DRashod_sum_all,$V10),IF(Currency_Selected=$U10,IF(OR($T10&lt;&gt;1,Flag_DRashod_sum_CurrencyExchange),$J10,""),IF(Currency_Selected&lt;0,IF(OR($T10&lt;&gt;1,Flag_DRashod_sum_CurrencyExchange),$AA10,""),"")),"")</f>
        <v>44.044</v>
      </c>
      <c r="Y10" s="10" t="str">
        <f aca="false">IF($A10=today,$X10,"")</f>
        <v/>
      </c>
      <c r="Z10" s="10" t="str">
        <f aca="false">IF($Q10,$X10,"")</f>
        <v/>
      </c>
      <c r="AA10" s="7" t="n">
        <f aca="false">J10*IF(L10="",1,L10)</f>
        <v>44.044</v>
      </c>
      <c r="AB10" s="10" t="n">
        <f aca="false">IF($V10,$AA10,"")</f>
        <v>44.044</v>
      </c>
      <c r="AE10" s="13" t="e">
        <f aca="false">IF(OR(AE$8=$W10,AE$8=prashod_count+1),$AB10,0)</f>
        <v>#VALUE!</v>
      </c>
      <c r="AF10" s="13" t="e">
        <f aca="false">IF(OR(AF$8=$W10,AF$8=prashod_count+1),$AB10,0)</f>
        <v>#VALUE!</v>
      </c>
      <c r="AG10" s="13" t="e">
        <f aca="false">IF(OR(AG$8=$W10,AG$8=prashod_count+1),$AB10,0)</f>
        <v>#VALUE!</v>
      </c>
      <c r="AH10" s="13" t="e">
        <f aca="false">IF(OR(AH$8=$W10,AH$8=prashod_count+1),$AB10,0)</f>
        <v>#VALUE!</v>
      </c>
      <c r="AI10" s="13" t="e">
        <f aca="false">IF(OR(AI$8=$W10,AI$8=prashod_count+1),$AB10,0)</f>
        <v>#VALUE!</v>
      </c>
      <c r="AJ10" s="13" t="e">
        <f aca="false">IF(OR(AJ$8=$W10,AJ$8=prashod_count+1),$AB10,0)</f>
        <v>#VALUE!</v>
      </c>
      <c r="AK10" s="13" t="e">
        <f aca="false">IF(OR(AK$8=$W10,AK$8=prashod_count+1),$AB10,0)</f>
        <v>#VALUE!</v>
      </c>
      <c r="AL10" s="13" t="e">
        <f aca="false">IF(OR(AL$8=$W10,AL$8=prashod_count+1),$AB10,0)</f>
        <v>#VALUE!</v>
      </c>
      <c r="AM10" s="13" t="e">
        <f aca="false">IF(OR(AM$8=$W10,AM$8=prashod_count+1),$AB10,0)</f>
        <v>#VALUE!</v>
      </c>
      <c r="AN10" s="13" t="e">
        <f aca="false">IF(OR(AN$8=$W10,AN$8=prashod_count+1),$AB10,0)</f>
        <v>#VALUE!</v>
      </c>
      <c r="AO10" s="13" t="e">
        <f aca="false">IF(OR(AO$8=$W10,AO$8=prashod_count+1),$AB10,0)</f>
        <v>#VALUE!</v>
      </c>
      <c r="AP10" s="13" t="e">
        <f aca="false">IF(OR(AP$8=$W10,AP$8=prashod_count+1),$AB10,0)</f>
        <v>#VALUE!</v>
      </c>
      <c r="AQ10" s="13" t="e">
        <f aca="false">IF(OR(AQ$8=$W10,AQ$8=prashod_count+1),$AB10,0)</f>
        <v>#VALUE!</v>
      </c>
      <c r="AR10" s="13" t="e">
        <f aca="false">IF(OR(AR$8=$W10,AR$8=prashod_count+1),$AB10,0)</f>
        <v>#VALUE!</v>
      </c>
      <c r="AS10" s="13" t="e">
        <f aca="false">IF(OR(AS$8=$W10,AS$8=prashod_count+1),$AB10,0)</f>
        <v>#VALUE!</v>
      </c>
      <c r="AT10" s="13" t="e">
        <f aca="false">IF(OR(AT$8=$W10,AT$8=prashod_count+1),$AB10,0)</f>
        <v>#VALUE!</v>
      </c>
      <c r="AU10" s="13" t="e">
        <f aca="false">IF(OR(AU$8=$W10,AU$8=prashod_count+1),$AB10,0)</f>
        <v>#VALUE!</v>
      </c>
      <c r="AV10" s="13" t="e">
        <f aca="false">IF(OR(AV$8=$W10,AV$8=prashod_count+1),$AB10,0)</f>
        <v>#VALUE!</v>
      </c>
      <c r="AW10" s="13" t="e">
        <f aca="false">IF(OR(AW$8=$W10,AW$8=prashod_count+1),$AB10,0)</f>
        <v>#VALUE!</v>
      </c>
      <c r="AX10" s="13" t="e">
        <f aca="false">IF(OR(AX$8=$W10,AX$8=prashod_count+1),$AB10,0)</f>
        <v>#VALUE!</v>
      </c>
      <c r="AY10" s="13" t="e">
        <f aca="false">IF(OR(AY$8=$W10,AY$8=prashod_count+1),$AB10,0)</f>
        <v>#VALUE!</v>
      </c>
      <c r="AZ10" s="13" t="e">
        <f aca="false">IF(OR(AZ$8=$W10,AZ$8=prashod_count+1),$AB10,0)</f>
        <v>#VALUE!</v>
      </c>
      <c r="BA10" s="13" t="e">
        <f aca="false">IF(OR(BA$8=$W10,BA$8=prashod_count+1),$AB10,0)</f>
        <v>#VALUE!</v>
      </c>
      <c r="BB10" s="13" t="e">
        <f aca="false">IF(OR(BB$8=$W10,BB$8=prashod_count+1),$AB10,0)</f>
        <v>#VALUE!</v>
      </c>
      <c r="BC10" s="13" t="e">
        <f aca="false">IF(OR(BC$8=$W10,BC$8=prashod_count+1),$AB10,0)</f>
        <v>#VALUE!</v>
      </c>
      <c r="BD10" s="13" t="e">
        <f aca="false">IF(OR(BD$8=$W10,BD$8=prashod_count+1),$AB10,0)</f>
        <v>#VALUE!</v>
      </c>
      <c r="BE10" s="13" t="e">
        <f aca="false">IF(OR(BE$8=$W10,BE$8=prashod_count+1),$AB10,0)</f>
        <v>#VALUE!</v>
      </c>
      <c r="BF10" s="13" t="e">
        <f aca="false">IF(OR(BF$8=$W10,BF$8=prashod_count+1),$AB10,0)</f>
        <v>#VALUE!</v>
      </c>
      <c r="BG10" s="13" t="e">
        <f aca="false">IF(OR(BG$8=$W10,BG$8=prashod_count+1),$AB10,0)</f>
        <v>#VALUE!</v>
      </c>
      <c r="BH10" s="13" t="e">
        <f aca="false">IF(OR(BH$8=$W10,BH$8=prashod_count+1),$AB10,0)</f>
        <v>#VALUE!</v>
      </c>
      <c r="BI10" s="13" t="e">
        <f aca="false">IF(OR(BI$8=$W10,BI$8=prashod_count+1),$AB10,0)</f>
        <v>#VALUE!</v>
      </c>
      <c r="BJ10" s="13" t="e">
        <f aca="false">IF(OR(BJ$8=$W10,BJ$8=prashod_count+1),$AB10,0)</f>
        <v>#VALUE!</v>
      </c>
      <c r="BK10" s="13" t="e">
        <f aca="false">IF(OR(BK$8=$W10,BK$8=prashod_count+1),$AB10,0)</f>
        <v>#VALUE!</v>
      </c>
      <c r="BL10" s="13" t="e">
        <f aca="false">IF(OR(BL$8=$W10,BL$8=prashod_count+1),$AB10,0)</f>
        <v>#VALUE!</v>
      </c>
      <c r="BM10" s="13" t="e">
        <f aca="false">IF(OR(BM$8=$W10,BM$8=prashod_count+1),$AB10,0)</f>
        <v>#VALUE!</v>
      </c>
      <c r="BN10" s="13" t="e">
        <f aca="false">IF(OR(BN$8=$W10,BN$8=prashod_count+1),$AB10,0)</f>
        <v>#VALUE!</v>
      </c>
      <c r="BO10" s="13" t="e">
        <f aca="false">IF(OR(BO$8=$W10,BO$8=prashod_count+1),$AB10,0)</f>
        <v>#VALUE!</v>
      </c>
      <c r="BP10" s="13" t="e">
        <f aca="false">IF(OR(BP$8=$W10,BP$8=prashod_count+1),$AB10,0)</f>
        <v>#VALUE!</v>
      </c>
      <c r="BQ10" s="13" t="e">
        <f aca="false">IF(OR(BQ$8=$W10,BQ$8=prashod_count+1),$AB10,0)</f>
        <v>#VALUE!</v>
      </c>
      <c r="BR10" s="13" t="e">
        <f aca="false">IF(OR(BR$8=$W10,BR$8=prashod_count+1),$AB10,0)</f>
        <v>#VALUE!</v>
      </c>
      <c r="BS10" s="13" t="e">
        <f aca="false">IF(OR(BS$8=$W10,BS$8=prashod_count+1),$AB10,0)</f>
        <v>#VALUE!</v>
      </c>
    </row>
    <row r="11" s="12" customFormat="true" ht="12.75" hidden="false" customHeight="true" outlineLevel="0" collapsed="false">
      <c r="A11" s="1" t="n">
        <v>43891</v>
      </c>
      <c r="B11" s="2" t="n">
        <f aca="false">WEEKDAY(A11)</f>
        <v>1</v>
      </c>
      <c r="C11" s="3" t="str">
        <f aca="false">IF(D11&lt;&gt;0,D11&amp;IF(E11&lt;&gt;0," - "&amp;E11&amp;IF(F11&lt;&gt;0," - "&amp;F11,""),""),"")</f>
        <v>напитки - сок - </v>
      </c>
      <c r="D11" s="3" t="str">
        <f aca="false">VLOOKUP($T11,VRashod_PlusCurrencyExchange,3,FALSE())</f>
        <v>напитки</v>
      </c>
      <c r="E11" s="3" t="str">
        <f aca="false">VLOOKUP($T11,VRashod_PlusCurrencyExchange,4,FALSE())</f>
        <v>сок</v>
      </c>
      <c r="F11" s="3" t="str">
        <f aca="false">VLOOKUP($T11,VRashod_PlusCurrencyExchange,5,FALSE())</f>
        <v/>
      </c>
      <c r="G11" s="4" t="n">
        <f aca="false">IF(OR(Currency_Selected&lt;0,U11=Currency_Selected),AA11,0)</f>
        <v>14</v>
      </c>
      <c r="H11" s="5"/>
      <c r="I11" s="6" t="str">
        <f aca="false">INDEX(scenario_pnames_,$W11+1)</f>
        <v>напитки</v>
      </c>
      <c r="J11" s="7" t="n">
        <v>14</v>
      </c>
      <c r="K11" s="8" t="str">
        <f aca="false">IF(U11&gt;0,[1]Настройки!$C$9,[1]Настройки!$C$8)</f>
        <v>Рубли</v>
      </c>
      <c r="L11" s="8"/>
      <c r="M11" s="6"/>
      <c r="N11" s="9"/>
      <c r="O11" s="9"/>
      <c r="P11" s="9"/>
      <c r="Q11" s="10" t="n">
        <f aca="false">AND(A11&gt;=start_date,A11&lt;=end_date)</f>
        <v>0</v>
      </c>
      <c r="R11" s="11"/>
      <c r="T11" s="13" t="n">
        <v>77</v>
      </c>
      <c r="U11" s="13" t="n">
        <v>0</v>
      </c>
      <c r="V11" s="13" t="n">
        <f aca="false">$W11&gt;0</f>
        <v>1</v>
      </c>
      <c r="W11" s="10" t="n">
        <f aca="false">VLOOKUP($T11,VRashod_PlusCurrencyExchange,2,FALSE())</f>
        <v>16</v>
      </c>
      <c r="X11" s="13" t="n">
        <f aca="false">IF(OR(Flag_DRashod_sum_all,$V11),IF(Currency_Selected=$U11,IF(OR($T11&lt;&gt;1,Flag_DRashod_sum_CurrencyExchange),$J11,""),IF(Currency_Selected&lt;0,IF(OR($T11&lt;&gt;1,Flag_DRashod_sum_CurrencyExchange),$AA11,""),"")),"")</f>
        <v>14</v>
      </c>
      <c r="Y11" s="10" t="str">
        <f aca="false">IF($A11=today,$X11,"")</f>
        <v/>
      </c>
      <c r="Z11" s="10" t="str">
        <f aca="false">IF($Q11,$X11,"")</f>
        <v/>
      </c>
      <c r="AA11" s="7" t="n">
        <f aca="false">J11*IF(L11="",1,L11)</f>
        <v>14</v>
      </c>
      <c r="AB11" s="10" t="n">
        <f aca="false">IF($V11,$AA11,"")</f>
        <v>14</v>
      </c>
      <c r="AE11" s="13" t="e">
        <f aca="false">IF(OR(AE$8=$W11,AE$8=prashod_count+1),$AB11,0)</f>
        <v>#VALUE!</v>
      </c>
      <c r="AF11" s="13" t="e">
        <f aca="false">IF(OR(AF$8=$W11,AF$8=prashod_count+1),$AB11,0)</f>
        <v>#VALUE!</v>
      </c>
      <c r="AG11" s="13" t="e">
        <f aca="false">IF(OR(AG$8=$W11,AG$8=prashod_count+1),$AB11,0)</f>
        <v>#VALUE!</v>
      </c>
      <c r="AH11" s="13" t="e">
        <f aca="false">IF(OR(AH$8=$W11,AH$8=prashod_count+1),$AB11,0)</f>
        <v>#VALUE!</v>
      </c>
      <c r="AI11" s="13" t="e">
        <f aca="false">IF(OR(AI$8=$W11,AI$8=prashod_count+1),$AB11,0)</f>
        <v>#VALUE!</v>
      </c>
      <c r="AJ11" s="13" t="e">
        <f aca="false">IF(OR(AJ$8=$W11,AJ$8=prashod_count+1),$AB11,0)</f>
        <v>#VALUE!</v>
      </c>
      <c r="AK11" s="13" t="e">
        <f aca="false">IF(OR(AK$8=$W11,AK$8=prashod_count+1),$AB11,0)</f>
        <v>#VALUE!</v>
      </c>
      <c r="AL11" s="13" t="e">
        <f aca="false">IF(OR(AL$8=$W11,AL$8=prashod_count+1),$AB11,0)</f>
        <v>#VALUE!</v>
      </c>
      <c r="AM11" s="13" t="e">
        <f aca="false">IF(OR(AM$8=$W11,AM$8=prashod_count+1),$AB11,0)</f>
        <v>#VALUE!</v>
      </c>
      <c r="AN11" s="13" t="e">
        <f aca="false">IF(OR(AN$8=$W11,AN$8=prashod_count+1),$AB11,0)</f>
        <v>#VALUE!</v>
      </c>
      <c r="AO11" s="13" t="e">
        <f aca="false">IF(OR(AO$8=$W11,AO$8=prashod_count+1),$AB11,0)</f>
        <v>#VALUE!</v>
      </c>
      <c r="AP11" s="13" t="e">
        <f aca="false">IF(OR(AP$8=$W11,AP$8=prashod_count+1),$AB11,0)</f>
        <v>#VALUE!</v>
      </c>
      <c r="AQ11" s="13" t="e">
        <f aca="false">IF(OR(AQ$8=$W11,AQ$8=prashod_count+1),$AB11,0)</f>
        <v>#VALUE!</v>
      </c>
      <c r="AR11" s="13" t="e">
        <f aca="false">IF(OR(AR$8=$W11,AR$8=prashod_count+1),$AB11,0)</f>
        <v>#VALUE!</v>
      </c>
      <c r="AS11" s="13" t="e">
        <f aca="false">IF(OR(AS$8=$W11,AS$8=prashod_count+1),$AB11,0)</f>
        <v>#VALUE!</v>
      </c>
      <c r="AT11" s="13" t="e">
        <f aca="false">IF(OR(AT$8=$W11,AT$8=prashod_count+1),$AB11,0)</f>
        <v>#VALUE!</v>
      </c>
      <c r="AU11" s="13" t="e">
        <f aca="false">IF(OR(AU$8=$W11,AU$8=prashod_count+1),$AB11,0)</f>
        <v>#VALUE!</v>
      </c>
      <c r="AV11" s="13" t="e">
        <f aca="false">IF(OR(AV$8=$W11,AV$8=prashod_count+1),$AB11,0)</f>
        <v>#VALUE!</v>
      </c>
      <c r="AW11" s="13" t="e">
        <f aca="false">IF(OR(AW$8=$W11,AW$8=prashod_count+1),$AB11,0)</f>
        <v>#VALUE!</v>
      </c>
      <c r="AX11" s="13" t="e">
        <f aca="false">IF(OR(AX$8=$W11,AX$8=prashod_count+1),$AB11,0)</f>
        <v>#VALUE!</v>
      </c>
      <c r="AY11" s="13" t="e">
        <f aca="false">IF(OR(AY$8=$W11,AY$8=prashod_count+1),$AB11,0)</f>
        <v>#VALUE!</v>
      </c>
      <c r="AZ11" s="13" t="e">
        <f aca="false">IF(OR(AZ$8=$W11,AZ$8=prashod_count+1),$AB11,0)</f>
        <v>#VALUE!</v>
      </c>
      <c r="BA11" s="13" t="e">
        <f aca="false">IF(OR(BA$8=$W11,BA$8=prashod_count+1),$AB11,0)</f>
        <v>#VALUE!</v>
      </c>
      <c r="BB11" s="13" t="e">
        <f aca="false">IF(OR(BB$8=$W11,BB$8=prashod_count+1),$AB11,0)</f>
        <v>#VALUE!</v>
      </c>
      <c r="BC11" s="13" t="e">
        <f aca="false">IF(OR(BC$8=$W11,BC$8=prashod_count+1),$AB11,0)</f>
        <v>#VALUE!</v>
      </c>
      <c r="BD11" s="13" t="e">
        <f aca="false">IF(OR(BD$8=$W11,BD$8=prashod_count+1),$AB11,0)</f>
        <v>#VALUE!</v>
      </c>
      <c r="BE11" s="13" t="e">
        <f aca="false">IF(OR(BE$8=$W11,BE$8=prashod_count+1),$AB11,0)</f>
        <v>#VALUE!</v>
      </c>
      <c r="BF11" s="13" t="e">
        <f aca="false">IF(OR(BF$8=$W11,BF$8=prashod_count+1),$AB11,0)</f>
        <v>#VALUE!</v>
      </c>
      <c r="BG11" s="13" t="e">
        <f aca="false">IF(OR(BG$8=$W11,BG$8=prashod_count+1),$AB11,0)</f>
        <v>#VALUE!</v>
      </c>
      <c r="BH11" s="13" t="e">
        <f aca="false">IF(OR(BH$8=$W11,BH$8=prashod_count+1),$AB11,0)</f>
        <v>#VALUE!</v>
      </c>
      <c r="BI11" s="13" t="e">
        <f aca="false">IF(OR(BI$8=$W11,BI$8=prashod_count+1),$AB11,0)</f>
        <v>#VALUE!</v>
      </c>
      <c r="BJ11" s="13" t="e">
        <f aca="false">IF(OR(BJ$8=$W11,BJ$8=prashod_count+1),$AB11,0)</f>
        <v>#VALUE!</v>
      </c>
      <c r="BK11" s="13" t="e">
        <f aca="false">IF(OR(BK$8=$W11,BK$8=prashod_count+1),$AB11,0)</f>
        <v>#VALUE!</v>
      </c>
      <c r="BL11" s="13" t="e">
        <f aca="false">IF(OR(BL$8=$W11,BL$8=prashod_count+1),$AB11,0)</f>
        <v>#VALUE!</v>
      </c>
      <c r="BM11" s="13" t="e">
        <f aca="false">IF(OR(BM$8=$W11,BM$8=prashod_count+1),$AB11,0)</f>
        <v>#VALUE!</v>
      </c>
      <c r="BN11" s="13" t="e">
        <f aca="false">IF(OR(BN$8=$W11,BN$8=prashod_count+1),$AB11,0)</f>
        <v>#VALUE!</v>
      </c>
      <c r="BO11" s="13" t="e">
        <f aca="false">IF(OR(BO$8=$W11,BO$8=prashod_count+1),$AB11,0)</f>
        <v>#VALUE!</v>
      </c>
      <c r="BP11" s="13" t="e">
        <f aca="false">IF(OR(BP$8=$W11,BP$8=prashod_count+1),$AB11,0)</f>
        <v>#VALUE!</v>
      </c>
      <c r="BQ11" s="13" t="e">
        <f aca="false">IF(OR(BQ$8=$W11,BQ$8=prashod_count+1),$AB11,0)</f>
        <v>#VALUE!</v>
      </c>
      <c r="BR11" s="13" t="e">
        <f aca="false">IF(OR(BR$8=$W11,BR$8=prashod_count+1),$AB11,0)</f>
        <v>#VALUE!</v>
      </c>
      <c r="BS11" s="13" t="e">
        <f aca="false">IF(OR(BS$8=$W11,BS$8=prashod_count+1),$AB11,0)</f>
        <v>#VALUE!</v>
      </c>
    </row>
    <row r="12" s="12" customFormat="true" ht="12.75" hidden="false" customHeight="true" outlineLevel="0" collapsed="false">
      <c r="A12" s="1" t="n">
        <v>43890</v>
      </c>
      <c r="B12" s="2" t="n">
        <f aca="false">WEEKDAY(A12)</f>
        <v>7</v>
      </c>
      <c r="C12" s="3" t="str">
        <f aca="false">IF(D12&lt;&gt;0,D12&amp;IF(E12&lt;&gt;0," - "&amp;E12&amp;IF(F12&lt;&gt;0," - "&amp;F12,""),""),"")</f>
        <v>крупы,яйца,бакалея - плавленные сырки - </v>
      </c>
      <c r="D12" s="3" t="str">
        <f aca="false">VLOOKUP($T12,VRashod_PlusCurrencyExchange,3,FALSE())</f>
        <v>крупы,яйца,бакалея</v>
      </c>
      <c r="E12" s="3" t="str">
        <f aca="false">VLOOKUP($T12,VRashod_PlusCurrencyExchange,4,FALSE())</f>
        <v>плавленные сырки</v>
      </c>
      <c r="F12" s="3" t="str">
        <f aca="false">VLOOKUP($T12,VRashod_PlusCurrencyExchange,5,FALSE())</f>
        <v/>
      </c>
      <c r="G12" s="4" t="n">
        <f aca="false">IF(OR(Currency_Selected&lt;0,U12=Currency_Selected),AA12,0)</f>
        <v>35</v>
      </c>
      <c r="H12" s="5" t="n">
        <v>4</v>
      </c>
      <c r="I12" s="6" t="str">
        <f aca="false">INDEX(scenario_pnames_,$W12+1)</f>
        <v>крупы</v>
      </c>
      <c r="J12" s="7" t="n">
        <v>35</v>
      </c>
      <c r="K12" s="8" t="str">
        <f aca="false">IF(U12&gt;0,[1]Настройки!$C$9,[1]Настройки!$C$8)</f>
        <v>Рубли</v>
      </c>
      <c r="L12" s="8"/>
      <c r="M12" s="6"/>
      <c r="N12" s="9"/>
      <c r="O12" s="9"/>
      <c r="P12" s="9"/>
      <c r="Q12" s="10" t="n">
        <f aca="false">AND(A12&gt;=start_date,A12&lt;=end_date)</f>
        <v>0</v>
      </c>
      <c r="R12" s="11"/>
      <c r="T12" s="13" t="n">
        <v>293</v>
      </c>
      <c r="U12" s="13" t="n">
        <v>0</v>
      </c>
      <c r="V12" s="13" t="n">
        <f aca="false">$W12&gt;0</f>
        <v>1</v>
      </c>
      <c r="W12" s="10" t="n">
        <f aca="false">VLOOKUP($T12,VRashod_PlusCurrencyExchange,2,FALSE())</f>
        <v>14</v>
      </c>
      <c r="X12" s="13" t="n">
        <f aca="false">IF(OR(Flag_DRashod_sum_all,$V12),IF(Currency_Selected=$U12,IF(OR($T12&lt;&gt;1,Flag_DRashod_sum_CurrencyExchange),$J12,""),IF(Currency_Selected&lt;0,IF(OR($T12&lt;&gt;1,Flag_DRashod_sum_CurrencyExchange),$AA12,""),"")),"")</f>
        <v>35</v>
      </c>
      <c r="Y12" s="10" t="str">
        <f aca="false">IF($A12=today,$X12,"")</f>
        <v/>
      </c>
      <c r="Z12" s="10" t="str">
        <f aca="false">IF($Q12,$X12,"")</f>
        <v/>
      </c>
      <c r="AA12" s="7" t="n">
        <f aca="false">J12*IF(L12="",1,L12)</f>
        <v>35</v>
      </c>
      <c r="AB12" s="10" t="n">
        <f aca="false">IF($V12,$AA12,"")</f>
        <v>35</v>
      </c>
      <c r="AE12" s="13" t="e">
        <f aca="false">IF(OR(AE$8=$W12,AE$8=prashod_count+1),$AB12,0)</f>
        <v>#VALUE!</v>
      </c>
      <c r="AF12" s="13" t="e">
        <f aca="false">IF(OR(AF$8=$W12,AF$8=prashod_count+1),$AB12,0)</f>
        <v>#VALUE!</v>
      </c>
      <c r="AG12" s="13" t="e">
        <f aca="false">IF(OR(AG$8=$W12,AG$8=prashod_count+1),$AB12,0)</f>
        <v>#VALUE!</v>
      </c>
      <c r="AH12" s="13" t="e">
        <f aca="false">IF(OR(AH$8=$W12,AH$8=prashod_count+1),$AB12,0)</f>
        <v>#VALUE!</v>
      </c>
      <c r="AI12" s="13" t="e">
        <f aca="false">IF(OR(AI$8=$W12,AI$8=prashod_count+1),$AB12,0)</f>
        <v>#VALUE!</v>
      </c>
      <c r="AJ12" s="13" t="e">
        <f aca="false">IF(OR(AJ$8=$W12,AJ$8=prashod_count+1),$AB12,0)</f>
        <v>#VALUE!</v>
      </c>
      <c r="AK12" s="13" t="e">
        <f aca="false">IF(OR(AK$8=$W12,AK$8=prashod_count+1),$AB12,0)</f>
        <v>#VALUE!</v>
      </c>
      <c r="AL12" s="13" t="e">
        <f aca="false">IF(OR(AL$8=$W12,AL$8=prashod_count+1),$AB12,0)</f>
        <v>#VALUE!</v>
      </c>
      <c r="AM12" s="13" t="e">
        <f aca="false">IF(OR(AM$8=$W12,AM$8=prashod_count+1),$AB12,0)</f>
        <v>#VALUE!</v>
      </c>
      <c r="AN12" s="13" t="e">
        <f aca="false">IF(OR(AN$8=$W12,AN$8=prashod_count+1),$AB12,0)</f>
        <v>#VALUE!</v>
      </c>
      <c r="AO12" s="13" t="e">
        <f aca="false">IF(OR(AO$8=$W12,AO$8=prashod_count+1),$AB12,0)</f>
        <v>#VALUE!</v>
      </c>
      <c r="AP12" s="13" t="e">
        <f aca="false">IF(OR(AP$8=$W12,AP$8=prashod_count+1),$AB12,0)</f>
        <v>#VALUE!</v>
      </c>
      <c r="AQ12" s="13" t="e">
        <f aca="false">IF(OR(AQ$8=$W12,AQ$8=prashod_count+1),$AB12,0)</f>
        <v>#VALUE!</v>
      </c>
      <c r="AR12" s="13" t="e">
        <f aca="false">IF(OR(AR$8=$W12,AR$8=prashod_count+1),$AB12,0)</f>
        <v>#VALUE!</v>
      </c>
      <c r="AS12" s="13" t="e">
        <f aca="false">IF(OR(AS$8=$W12,AS$8=prashod_count+1),$AB12,0)</f>
        <v>#VALUE!</v>
      </c>
      <c r="AT12" s="13" t="e">
        <f aca="false">IF(OR(AT$8=$W12,AT$8=prashod_count+1),$AB12,0)</f>
        <v>#VALUE!</v>
      </c>
      <c r="AU12" s="13" t="e">
        <f aca="false">IF(OR(AU$8=$W12,AU$8=prashod_count+1),$AB12,0)</f>
        <v>#VALUE!</v>
      </c>
      <c r="AV12" s="13" t="e">
        <f aca="false">IF(OR(AV$8=$W12,AV$8=prashod_count+1),$AB12,0)</f>
        <v>#VALUE!</v>
      </c>
      <c r="AW12" s="13" t="e">
        <f aca="false">IF(OR(AW$8=$W12,AW$8=prashod_count+1),$AB12,0)</f>
        <v>#VALUE!</v>
      </c>
      <c r="AX12" s="13" t="e">
        <f aca="false">IF(OR(AX$8=$W12,AX$8=prashod_count+1),$AB12,0)</f>
        <v>#VALUE!</v>
      </c>
      <c r="AY12" s="13" t="e">
        <f aca="false">IF(OR(AY$8=$W12,AY$8=prashod_count+1),$AB12,0)</f>
        <v>#VALUE!</v>
      </c>
      <c r="AZ12" s="13" t="e">
        <f aca="false">IF(OR(AZ$8=$W12,AZ$8=prashod_count+1),$AB12,0)</f>
        <v>#VALUE!</v>
      </c>
      <c r="BA12" s="13" t="e">
        <f aca="false">IF(OR(BA$8=$W12,BA$8=prashod_count+1),$AB12,0)</f>
        <v>#VALUE!</v>
      </c>
      <c r="BB12" s="13" t="e">
        <f aca="false">IF(OR(BB$8=$W12,BB$8=prashod_count+1),$AB12,0)</f>
        <v>#VALUE!</v>
      </c>
      <c r="BC12" s="13" t="e">
        <f aca="false">IF(OR(BC$8=$W12,BC$8=prashod_count+1),$AB12,0)</f>
        <v>#VALUE!</v>
      </c>
      <c r="BD12" s="13" t="e">
        <f aca="false">IF(OR(BD$8=$W12,BD$8=prashod_count+1),$AB12,0)</f>
        <v>#VALUE!</v>
      </c>
      <c r="BE12" s="13" t="e">
        <f aca="false">IF(OR(BE$8=$W12,BE$8=prashod_count+1),$AB12,0)</f>
        <v>#VALUE!</v>
      </c>
      <c r="BF12" s="13" t="e">
        <f aca="false">IF(OR(BF$8=$W12,BF$8=prashod_count+1),$AB12,0)</f>
        <v>#VALUE!</v>
      </c>
      <c r="BG12" s="13" t="e">
        <f aca="false">IF(OR(BG$8=$W12,BG$8=prashod_count+1),$AB12,0)</f>
        <v>#VALUE!</v>
      </c>
      <c r="BH12" s="13" t="e">
        <f aca="false">IF(OR(BH$8=$W12,BH$8=prashod_count+1),$AB12,0)</f>
        <v>#VALUE!</v>
      </c>
      <c r="BI12" s="13" t="e">
        <f aca="false">IF(OR(BI$8=$W12,BI$8=prashod_count+1),$AB12,0)</f>
        <v>#VALUE!</v>
      </c>
      <c r="BJ12" s="13" t="e">
        <f aca="false">IF(OR(BJ$8=$W12,BJ$8=prashod_count+1),$AB12,0)</f>
        <v>#VALUE!</v>
      </c>
      <c r="BK12" s="13" t="e">
        <f aca="false">IF(OR(BK$8=$W12,BK$8=prashod_count+1),$AB12,0)</f>
        <v>#VALUE!</v>
      </c>
      <c r="BL12" s="13" t="e">
        <f aca="false">IF(OR(BL$8=$W12,BL$8=prashod_count+1),$AB12,0)</f>
        <v>#VALUE!</v>
      </c>
      <c r="BM12" s="13" t="e">
        <f aca="false">IF(OR(BM$8=$W12,BM$8=prashod_count+1),$AB12,0)</f>
        <v>#VALUE!</v>
      </c>
      <c r="BN12" s="13" t="e">
        <f aca="false">IF(OR(BN$8=$W12,BN$8=prashod_count+1),$AB12,0)</f>
        <v>#VALUE!</v>
      </c>
      <c r="BO12" s="13" t="e">
        <f aca="false">IF(OR(BO$8=$W12,BO$8=prashod_count+1),$AB12,0)</f>
        <v>#VALUE!</v>
      </c>
      <c r="BP12" s="13" t="e">
        <f aca="false">IF(OR(BP$8=$W12,BP$8=prashod_count+1),$AB12,0)</f>
        <v>#VALUE!</v>
      </c>
      <c r="BQ12" s="13" t="e">
        <f aca="false">IF(OR(BQ$8=$W12,BQ$8=prashod_count+1),$AB12,0)</f>
        <v>#VALUE!</v>
      </c>
      <c r="BR12" s="13" t="e">
        <f aca="false">IF(OR(BR$8=$W12,BR$8=prashod_count+1),$AB12,0)</f>
        <v>#VALUE!</v>
      </c>
      <c r="BS12" s="13" t="e">
        <f aca="false">IF(OR(BS$8=$W12,BS$8=prashod_count+1),$AB12,0)</f>
        <v>#VALUE!</v>
      </c>
    </row>
    <row r="13" s="12" customFormat="true" ht="12.75" hidden="false" customHeight="true" outlineLevel="0" collapsed="false">
      <c r="A13" s="1" t="n">
        <v>43890</v>
      </c>
      <c r="B13" s="2" t="n">
        <f aca="false">WEEKDAY(A13)</f>
        <v>7</v>
      </c>
      <c r="C13" s="3" t="str">
        <f aca="false">IF(D13&lt;&gt;0,D13&amp;IF(E13&lt;&gt;0," - "&amp;E13&amp;IF(F13&lt;&gt;0," - "&amp;F13,""),""),"")</f>
        <v>крупы,яйца,бакалея - мука - </v>
      </c>
      <c r="D13" s="3" t="str">
        <f aca="false">VLOOKUP($T13,VRashod_PlusCurrencyExchange,3,FALSE())</f>
        <v>крупы,яйца,бакалея</v>
      </c>
      <c r="E13" s="3" t="str">
        <f aca="false">VLOOKUP($T13,VRashod_PlusCurrencyExchange,4,FALSE())</f>
        <v>мука</v>
      </c>
      <c r="F13" s="3" t="str">
        <f aca="false">VLOOKUP($T13,VRashod_PlusCurrencyExchange,5,FALSE())</f>
        <v/>
      </c>
      <c r="G13" s="4" t="n">
        <f aca="false">IF(OR(Currency_Selected&lt;0,U13=Currency_Selected),AA13,0)</f>
        <v>33.4866</v>
      </c>
      <c r="H13" s="5" t="n">
        <v>1.876</v>
      </c>
      <c r="I13" s="6" t="str">
        <f aca="false">INDEX(scenario_pnames_,$W13+1)</f>
        <v>крупы</v>
      </c>
      <c r="J13" s="7" t="n">
        <v>33.4866</v>
      </c>
      <c r="K13" s="8" t="str">
        <f aca="false">IF(U13&gt;0,[1]Настройки!$C$9,[1]Настройки!$C$8)</f>
        <v>Рубли</v>
      </c>
      <c r="L13" s="8"/>
      <c r="M13" s="6"/>
      <c r="N13" s="9"/>
      <c r="O13" s="9"/>
      <c r="P13" s="9"/>
      <c r="Q13" s="10" t="n">
        <f aca="false">AND(A13&gt;=start_date,A13&lt;=end_date)</f>
        <v>0</v>
      </c>
      <c r="R13" s="11"/>
      <c r="T13" s="13" t="n">
        <v>45</v>
      </c>
      <c r="U13" s="13" t="n">
        <v>0</v>
      </c>
      <c r="V13" s="13" t="n">
        <f aca="false">$W13&gt;0</f>
        <v>1</v>
      </c>
      <c r="W13" s="10" t="n">
        <f aca="false">VLOOKUP($T13,VRashod_PlusCurrencyExchange,2,FALSE())</f>
        <v>14</v>
      </c>
      <c r="X13" s="13" t="n">
        <f aca="false">IF(OR(Flag_DRashod_sum_all,$V13),IF(Currency_Selected=$U13,IF(OR($T13&lt;&gt;1,Flag_DRashod_sum_CurrencyExchange),$J13,""),IF(Currency_Selected&lt;0,IF(OR($T13&lt;&gt;1,Flag_DRashod_sum_CurrencyExchange),$AA13,""),"")),"")</f>
        <v>33.4866</v>
      </c>
      <c r="Y13" s="10" t="str">
        <f aca="false">IF($A13=today,$X13,"")</f>
        <v/>
      </c>
      <c r="Z13" s="10" t="str">
        <f aca="false">IF($Q13,$X13,"")</f>
        <v/>
      </c>
      <c r="AA13" s="7" t="n">
        <f aca="false">J13*IF(L13="",1,L13)</f>
        <v>33.4866</v>
      </c>
      <c r="AB13" s="10" t="n">
        <f aca="false">IF($V13,$AA13,"")</f>
        <v>33.4866</v>
      </c>
      <c r="AE13" s="13" t="e">
        <f aca="false">IF(OR(AE$8=$W13,AE$8=prashod_count+1),$AB13,0)</f>
        <v>#VALUE!</v>
      </c>
      <c r="AF13" s="13" t="e">
        <f aca="false">IF(OR(AF$8=$W13,AF$8=prashod_count+1),$AB13,0)</f>
        <v>#VALUE!</v>
      </c>
      <c r="AG13" s="13" t="e">
        <f aca="false">IF(OR(AG$8=$W13,AG$8=prashod_count+1),$AB13,0)</f>
        <v>#VALUE!</v>
      </c>
      <c r="AH13" s="13" t="e">
        <f aca="false">IF(OR(AH$8=$W13,AH$8=prashod_count+1),$AB13,0)</f>
        <v>#VALUE!</v>
      </c>
      <c r="AI13" s="13" t="e">
        <f aca="false">IF(OR(AI$8=$W13,AI$8=prashod_count+1),$AB13,0)</f>
        <v>#VALUE!</v>
      </c>
      <c r="AJ13" s="13" t="e">
        <f aca="false">IF(OR(AJ$8=$W13,AJ$8=prashod_count+1),$AB13,0)</f>
        <v>#VALUE!</v>
      </c>
      <c r="AK13" s="13" t="e">
        <f aca="false">IF(OR(AK$8=$W13,AK$8=prashod_count+1),$AB13,0)</f>
        <v>#VALUE!</v>
      </c>
      <c r="AL13" s="13" t="e">
        <f aca="false">IF(OR(AL$8=$W13,AL$8=prashod_count+1),$AB13,0)</f>
        <v>#VALUE!</v>
      </c>
      <c r="AM13" s="13" t="e">
        <f aca="false">IF(OR(AM$8=$W13,AM$8=prashod_count+1),$AB13,0)</f>
        <v>#VALUE!</v>
      </c>
      <c r="AN13" s="13" t="e">
        <f aca="false">IF(OR(AN$8=$W13,AN$8=prashod_count+1),$AB13,0)</f>
        <v>#VALUE!</v>
      </c>
      <c r="AO13" s="13" t="e">
        <f aca="false">IF(OR(AO$8=$W13,AO$8=prashod_count+1),$AB13,0)</f>
        <v>#VALUE!</v>
      </c>
      <c r="AP13" s="13" t="e">
        <f aca="false">IF(OR(AP$8=$W13,AP$8=prashod_count+1),$AB13,0)</f>
        <v>#VALUE!</v>
      </c>
      <c r="AQ13" s="13" t="e">
        <f aca="false">IF(OR(AQ$8=$W13,AQ$8=prashod_count+1),$AB13,0)</f>
        <v>#VALUE!</v>
      </c>
      <c r="AR13" s="13" t="e">
        <f aca="false">IF(OR(AR$8=$W13,AR$8=prashod_count+1),$AB13,0)</f>
        <v>#VALUE!</v>
      </c>
      <c r="AS13" s="13" t="e">
        <f aca="false">IF(OR(AS$8=$W13,AS$8=prashod_count+1),$AB13,0)</f>
        <v>#VALUE!</v>
      </c>
      <c r="AT13" s="13" t="e">
        <f aca="false">IF(OR(AT$8=$W13,AT$8=prashod_count+1),$AB13,0)</f>
        <v>#VALUE!</v>
      </c>
      <c r="AU13" s="13" t="e">
        <f aca="false">IF(OR(AU$8=$W13,AU$8=prashod_count+1),$AB13,0)</f>
        <v>#VALUE!</v>
      </c>
      <c r="AV13" s="13" t="e">
        <f aca="false">IF(OR(AV$8=$W13,AV$8=prashod_count+1),$AB13,0)</f>
        <v>#VALUE!</v>
      </c>
      <c r="AW13" s="13" t="e">
        <f aca="false">IF(OR(AW$8=$W13,AW$8=prashod_count+1),$AB13,0)</f>
        <v>#VALUE!</v>
      </c>
      <c r="AX13" s="13" t="e">
        <f aca="false">IF(OR(AX$8=$W13,AX$8=prashod_count+1),$AB13,0)</f>
        <v>#VALUE!</v>
      </c>
      <c r="AY13" s="13" t="e">
        <f aca="false">IF(OR(AY$8=$W13,AY$8=prashod_count+1),$AB13,0)</f>
        <v>#VALUE!</v>
      </c>
      <c r="AZ13" s="13" t="e">
        <f aca="false">IF(OR(AZ$8=$W13,AZ$8=prashod_count+1),$AB13,0)</f>
        <v>#VALUE!</v>
      </c>
      <c r="BA13" s="13" t="e">
        <f aca="false">IF(OR(BA$8=$W13,BA$8=prashod_count+1),$AB13,0)</f>
        <v>#VALUE!</v>
      </c>
      <c r="BB13" s="13" t="e">
        <f aca="false">IF(OR(BB$8=$W13,BB$8=prashod_count+1),$AB13,0)</f>
        <v>#VALUE!</v>
      </c>
      <c r="BC13" s="13" t="e">
        <f aca="false">IF(OR(BC$8=$W13,BC$8=prashod_count+1),$AB13,0)</f>
        <v>#VALUE!</v>
      </c>
      <c r="BD13" s="13" t="e">
        <f aca="false">IF(OR(BD$8=$W13,BD$8=prashod_count+1),$AB13,0)</f>
        <v>#VALUE!</v>
      </c>
      <c r="BE13" s="13" t="e">
        <f aca="false">IF(OR(BE$8=$W13,BE$8=prashod_count+1),$AB13,0)</f>
        <v>#VALUE!</v>
      </c>
      <c r="BF13" s="13" t="e">
        <f aca="false">IF(OR(BF$8=$W13,BF$8=prashod_count+1),$AB13,0)</f>
        <v>#VALUE!</v>
      </c>
      <c r="BG13" s="13" t="e">
        <f aca="false">IF(OR(BG$8=$W13,BG$8=prashod_count+1),$AB13,0)</f>
        <v>#VALUE!</v>
      </c>
      <c r="BH13" s="13" t="e">
        <f aca="false">IF(OR(BH$8=$W13,BH$8=prashod_count+1),$AB13,0)</f>
        <v>#VALUE!</v>
      </c>
      <c r="BI13" s="13" t="e">
        <f aca="false">IF(OR(BI$8=$W13,BI$8=prashod_count+1),$AB13,0)</f>
        <v>#VALUE!</v>
      </c>
      <c r="BJ13" s="13" t="e">
        <f aca="false">IF(OR(BJ$8=$W13,BJ$8=prashod_count+1),$AB13,0)</f>
        <v>#VALUE!</v>
      </c>
      <c r="BK13" s="13" t="e">
        <f aca="false">IF(OR(BK$8=$W13,BK$8=prashod_count+1),$AB13,0)</f>
        <v>#VALUE!</v>
      </c>
      <c r="BL13" s="13" t="e">
        <f aca="false">IF(OR(BL$8=$W13,BL$8=prashod_count+1),$AB13,0)</f>
        <v>#VALUE!</v>
      </c>
      <c r="BM13" s="13" t="e">
        <f aca="false">IF(OR(BM$8=$W13,BM$8=prashod_count+1),$AB13,0)</f>
        <v>#VALUE!</v>
      </c>
      <c r="BN13" s="13" t="e">
        <f aca="false">IF(OR(BN$8=$W13,BN$8=prashod_count+1),$AB13,0)</f>
        <v>#VALUE!</v>
      </c>
      <c r="BO13" s="13" t="e">
        <f aca="false">IF(OR(BO$8=$W13,BO$8=prashod_count+1),$AB13,0)</f>
        <v>#VALUE!</v>
      </c>
      <c r="BP13" s="13" t="e">
        <f aca="false">IF(OR(BP$8=$W13,BP$8=prashod_count+1),$AB13,0)</f>
        <v>#VALUE!</v>
      </c>
      <c r="BQ13" s="13" t="e">
        <f aca="false">IF(OR(BQ$8=$W13,BQ$8=prashod_count+1),$AB13,0)</f>
        <v>#VALUE!</v>
      </c>
      <c r="BR13" s="13" t="e">
        <f aca="false">IF(OR(BR$8=$W13,BR$8=prashod_count+1),$AB13,0)</f>
        <v>#VALUE!</v>
      </c>
      <c r="BS13" s="13" t="e">
        <f aca="false">IF(OR(BS$8=$W13,BS$8=prashod_count+1),$AB13,0)</f>
        <v>#VALUE!</v>
      </c>
    </row>
    <row r="14" s="12" customFormat="true" ht="12.75" hidden="false" customHeight="true" outlineLevel="0" collapsed="false">
      <c r="A14" s="1" t="n">
        <v>43890</v>
      </c>
      <c r="B14" s="2" t="n">
        <f aca="false">WEEKDAY(A14)</f>
        <v>7</v>
      </c>
      <c r="C14" s="3" t="str">
        <f aca="false">IF(D14&lt;&gt;0,D14&amp;IF(E14&lt;&gt;0," - "&amp;E14&amp;IF(F14&lt;&gt;0," - "&amp;F14,""),""),"")</f>
        <v>крупы,яйца,бакалея - закуска - </v>
      </c>
      <c r="D14" s="3" t="str">
        <f aca="false">VLOOKUP($T14,VRashod_PlusCurrencyExchange,3,FALSE())</f>
        <v>крупы,яйца,бакалея</v>
      </c>
      <c r="E14" s="3" t="str">
        <f aca="false">VLOOKUP($T14,VRashod_PlusCurrencyExchange,4,FALSE())</f>
        <v>закуска</v>
      </c>
      <c r="F14" s="3" t="str">
        <f aca="false">VLOOKUP($T14,VRashod_PlusCurrencyExchange,5,FALSE())</f>
        <v/>
      </c>
      <c r="G14" s="4" t="n">
        <f aca="false">IF(OR(Currency_Selected&lt;0,U14=Currency_Selected),AA14,0)</f>
        <v>23</v>
      </c>
      <c r="H14" s="5"/>
      <c r="I14" s="6" t="str">
        <f aca="false">INDEX(scenario_pnames_,$W14+1)</f>
        <v>крупы</v>
      </c>
      <c r="J14" s="7" t="n">
        <v>23</v>
      </c>
      <c r="K14" s="8" t="str">
        <f aca="false">IF(U14&gt;0,[1]Настройки!$C$9,[1]Настройки!$C$8)</f>
        <v>Рубли</v>
      </c>
      <c r="L14" s="8"/>
      <c r="M14" s="6"/>
      <c r="N14" s="9"/>
      <c r="O14" s="9"/>
      <c r="P14" s="9"/>
      <c r="Q14" s="10" t="n">
        <f aca="false">AND(A14&gt;=start_date,A14&lt;=end_date)</f>
        <v>0</v>
      </c>
      <c r="R14" s="11"/>
      <c r="T14" s="13" t="n">
        <v>283</v>
      </c>
      <c r="U14" s="13" t="n">
        <v>0</v>
      </c>
      <c r="V14" s="13" t="n">
        <f aca="false">$W14&gt;0</f>
        <v>1</v>
      </c>
      <c r="W14" s="10" t="n">
        <f aca="false">VLOOKUP($T14,VRashod_PlusCurrencyExchange,2,FALSE())</f>
        <v>14</v>
      </c>
      <c r="X14" s="13" t="n">
        <f aca="false">IF(OR(Flag_DRashod_sum_all,$V14),IF(Currency_Selected=$U14,IF(OR($T14&lt;&gt;1,Flag_DRashod_sum_CurrencyExchange),$J14,""),IF(Currency_Selected&lt;0,IF(OR($T14&lt;&gt;1,Flag_DRashod_sum_CurrencyExchange),$AA14,""),"")),"")</f>
        <v>23</v>
      </c>
      <c r="Y14" s="10" t="str">
        <f aca="false">IF($A14=today,$X14,"")</f>
        <v/>
      </c>
      <c r="Z14" s="10" t="str">
        <f aca="false">IF($Q14,$X14,"")</f>
        <v/>
      </c>
      <c r="AA14" s="7" t="n">
        <f aca="false">J14*IF(L14="",1,L14)</f>
        <v>23</v>
      </c>
      <c r="AB14" s="10" t="n">
        <f aca="false">IF($V14,$AA14,"")</f>
        <v>23</v>
      </c>
      <c r="AE14" s="13" t="e">
        <f aca="false">IF(OR(AE$8=$W14,AE$8=prashod_count+1),$AB14,0)</f>
        <v>#VALUE!</v>
      </c>
      <c r="AF14" s="13" t="e">
        <f aca="false">IF(OR(AF$8=$W14,AF$8=prashod_count+1),$AB14,0)</f>
        <v>#VALUE!</v>
      </c>
      <c r="AG14" s="13" t="e">
        <f aca="false">IF(OR(AG$8=$W14,AG$8=prashod_count+1),$AB14,0)</f>
        <v>#VALUE!</v>
      </c>
      <c r="AH14" s="13" t="e">
        <f aca="false">IF(OR(AH$8=$W14,AH$8=prashod_count+1),$AB14,0)</f>
        <v>#VALUE!</v>
      </c>
      <c r="AI14" s="13" t="e">
        <f aca="false">IF(OR(AI$8=$W14,AI$8=prashod_count+1),$AB14,0)</f>
        <v>#VALUE!</v>
      </c>
      <c r="AJ14" s="13" t="e">
        <f aca="false">IF(OR(AJ$8=$W14,AJ$8=prashod_count+1),$AB14,0)</f>
        <v>#VALUE!</v>
      </c>
      <c r="AK14" s="13" t="e">
        <f aca="false">IF(OR(AK$8=$W14,AK$8=prashod_count+1),$AB14,0)</f>
        <v>#VALUE!</v>
      </c>
      <c r="AL14" s="13" t="e">
        <f aca="false">IF(OR(AL$8=$W14,AL$8=prashod_count+1),$AB14,0)</f>
        <v>#VALUE!</v>
      </c>
      <c r="AM14" s="13" t="e">
        <f aca="false">IF(OR(AM$8=$W14,AM$8=prashod_count+1),$AB14,0)</f>
        <v>#VALUE!</v>
      </c>
      <c r="AN14" s="13" t="e">
        <f aca="false">IF(OR(AN$8=$W14,AN$8=prashod_count+1),$AB14,0)</f>
        <v>#VALUE!</v>
      </c>
      <c r="AO14" s="13" t="e">
        <f aca="false">IF(OR(AO$8=$W14,AO$8=prashod_count+1),$AB14,0)</f>
        <v>#VALUE!</v>
      </c>
      <c r="AP14" s="13" t="e">
        <f aca="false">IF(OR(AP$8=$W14,AP$8=prashod_count+1),$AB14,0)</f>
        <v>#VALUE!</v>
      </c>
      <c r="AQ14" s="13" t="e">
        <f aca="false">IF(OR(AQ$8=$W14,AQ$8=prashod_count+1),$AB14,0)</f>
        <v>#VALUE!</v>
      </c>
      <c r="AR14" s="13" t="e">
        <f aca="false">IF(OR(AR$8=$W14,AR$8=prashod_count+1),$AB14,0)</f>
        <v>#VALUE!</v>
      </c>
      <c r="AS14" s="13" t="e">
        <f aca="false">IF(OR(AS$8=$W14,AS$8=prashod_count+1),$AB14,0)</f>
        <v>#VALUE!</v>
      </c>
      <c r="AT14" s="13" t="e">
        <f aca="false">IF(OR(AT$8=$W14,AT$8=prashod_count+1),$AB14,0)</f>
        <v>#VALUE!</v>
      </c>
      <c r="AU14" s="13" t="e">
        <f aca="false">IF(OR(AU$8=$W14,AU$8=prashod_count+1),$AB14,0)</f>
        <v>#VALUE!</v>
      </c>
      <c r="AV14" s="13" t="e">
        <f aca="false">IF(OR(AV$8=$W14,AV$8=prashod_count+1),$AB14,0)</f>
        <v>#VALUE!</v>
      </c>
      <c r="AW14" s="13" t="e">
        <f aca="false">IF(OR(AW$8=$W14,AW$8=prashod_count+1),$AB14,0)</f>
        <v>#VALUE!</v>
      </c>
      <c r="AX14" s="13" t="e">
        <f aca="false">IF(OR(AX$8=$W14,AX$8=prashod_count+1),$AB14,0)</f>
        <v>#VALUE!</v>
      </c>
      <c r="AY14" s="13" t="e">
        <f aca="false">IF(OR(AY$8=$W14,AY$8=prashod_count+1),$AB14,0)</f>
        <v>#VALUE!</v>
      </c>
      <c r="AZ14" s="13" t="e">
        <f aca="false">IF(OR(AZ$8=$W14,AZ$8=prashod_count+1),$AB14,0)</f>
        <v>#VALUE!</v>
      </c>
      <c r="BA14" s="13" t="e">
        <f aca="false">IF(OR(BA$8=$W14,BA$8=prashod_count+1),$AB14,0)</f>
        <v>#VALUE!</v>
      </c>
      <c r="BB14" s="13" t="e">
        <f aca="false">IF(OR(BB$8=$W14,BB$8=prashod_count+1),$AB14,0)</f>
        <v>#VALUE!</v>
      </c>
      <c r="BC14" s="13" t="e">
        <f aca="false">IF(OR(BC$8=$W14,BC$8=prashod_count+1),$AB14,0)</f>
        <v>#VALUE!</v>
      </c>
      <c r="BD14" s="13" t="e">
        <f aca="false">IF(OR(BD$8=$W14,BD$8=prashod_count+1),$AB14,0)</f>
        <v>#VALUE!</v>
      </c>
      <c r="BE14" s="13" t="e">
        <f aca="false">IF(OR(BE$8=$W14,BE$8=prashod_count+1),$AB14,0)</f>
        <v>#VALUE!</v>
      </c>
      <c r="BF14" s="13" t="e">
        <f aca="false">IF(OR(BF$8=$W14,BF$8=prashod_count+1),$AB14,0)</f>
        <v>#VALUE!</v>
      </c>
      <c r="BG14" s="13" t="e">
        <f aca="false">IF(OR(BG$8=$W14,BG$8=prashod_count+1),$AB14,0)</f>
        <v>#VALUE!</v>
      </c>
      <c r="BH14" s="13" t="e">
        <f aca="false">IF(OR(BH$8=$W14,BH$8=prashod_count+1),$AB14,0)</f>
        <v>#VALUE!</v>
      </c>
      <c r="BI14" s="13" t="e">
        <f aca="false">IF(OR(BI$8=$W14,BI$8=prashod_count+1),$AB14,0)</f>
        <v>#VALUE!</v>
      </c>
      <c r="BJ14" s="13" t="e">
        <f aca="false">IF(OR(BJ$8=$W14,BJ$8=prashod_count+1),$AB14,0)</f>
        <v>#VALUE!</v>
      </c>
      <c r="BK14" s="13" t="e">
        <f aca="false">IF(OR(BK$8=$W14,BK$8=prashod_count+1),$AB14,0)</f>
        <v>#VALUE!</v>
      </c>
      <c r="BL14" s="13" t="e">
        <f aca="false">IF(OR(BL$8=$W14,BL$8=prashod_count+1),$AB14,0)</f>
        <v>#VALUE!</v>
      </c>
      <c r="BM14" s="13" t="e">
        <f aca="false">IF(OR(BM$8=$W14,BM$8=prashod_count+1),$AB14,0)</f>
        <v>#VALUE!</v>
      </c>
      <c r="BN14" s="13" t="e">
        <f aca="false">IF(OR(BN$8=$W14,BN$8=prashod_count+1),$AB14,0)</f>
        <v>#VALUE!</v>
      </c>
      <c r="BO14" s="13" t="e">
        <f aca="false">IF(OR(BO$8=$W14,BO$8=prashod_count+1),$AB14,0)</f>
        <v>#VALUE!</v>
      </c>
      <c r="BP14" s="13" t="e">
        <f aca="false">IF(OR(BP$8=$W14,BP$8=prashod_count+1),$AB14,0)</f>
        <v>#VALUE!</v>
      </c>
      <c r="BQ14" s="13" t="e">
        <f aca="false">IF(OR(BQ$8=$W14,BQ$8=prashod_count+1),$AB14,0)</f>
        <v>#VALUE!</v>
      </c>
      <c r="BR14" s="13" t="e">
        <f aca="false">IF(OR(BR$8=$W14,BR$8=prashod_count+1),$AB14,0)</f>
        <v>#VALUE!</v>
      </c>
      <c r="BS14" s="13" t="e">
        <f aca="false">IF(OR(BS$8=$W14,BS$8=prashod_count+1),$AB14,0)</f>
        <v>#VALUE!</v>
      </c>
    </row>
    <row r="15" s="12" customFormat="true" ht="12.75" hidden="false" customHeight="true" outlineLevel="0" collapsed="false">
      <c r="A15" s="1" t="n">
        <v>43890</v>
      </c>
      <c r="B15" s="2" t="n">
        <f aca="false">WEEKDAY(A15)</f>
        <v>7</v>
      </c>
      <c r="C15" s="3" t="str">
        <f aca="false">IF(D15&lt;&gt;0,D15&amp;IF(E15&lt;&gt;0," - "&amp;E15&amp;IF(F15&lt;&gt;0," - "&amp;F15,""),""),"")</f>
        <v>крупы,яйца,бакалея - майонез - </v>
      </c>
      <c r="D15" s="3" t="str">
        <f aca="false">VLOOKUP($T15,VRashod_PlusCurrencyExchange,3,FALSE())</f>
        <v>крупы,яйца,бакалея</v>
      </c>
      <c r="E15" s="3" t="str">
        <f aca="false">VLOOKUP($T15,VRashod_PlusCurrencyExchange,4,FALSE())</f>
        <v>майонез</v>
      </c>
      <c r="F15" s="3" t="str">
        <f aca="false">VLOOKUP($T15,VRashod_PlusCurrencyExchange,5,FALSE())</f>
        <v/>
      </c>
      <c r="G15" s="4" t="n">
        <f aca="false">IF(OR(Currency_Selected&lt;0,U15=Currency_Selected),AA15,0)</f>
        <v>23</v>
      </c>
      <c r="H15" s="5" t="n">
        <v>2</v>
      </c>
      <c r="I15" s="6" t="str">
        <f aca="false">INDEX(scenario_pnames_,$W15+1)</f>
        <v>крупы</v>
      </c>
      <c r="J15" s="7" t="n">
        <v>23</v>
      </c>
      <c r="K15" s="8" t="str">
        <f aca="false">IF(U15&gt;0,[1]Настройки!$C$9,[1]Настройки!$C$8)</f>
        <v>Рубли</v>
      </c>
      <c r="L15" s="8"/>
      <c r="M15" s="6"/>
      <c r="N15" s="9"/>
      <c r="O15" s="9"/>
      <c r="P15" s="9"/>
      <c r="Q15" s="10" t="n">
        <f aca="false">AND(A15&gt;=start_date,A15&lt;=end_date)</f>
        <v>0</v>
      </c>
      <c r="R15" s="11"/>
      <c r="T15" s="13" t="n">
        <v>292</v>
      </c>
      <c r="U15" s="13" t="n">
        <v>0</v>
      </c>
      <c r="V15" s="13" t="n">
        <f aca="false">$W15&gt;0</f>
        <v>1</v>
      </c>
      <c r="W15" s="10" t="n">
        <f aca="false">VLOOKUP($T15,VRashod_PlusCurrencyExchange,2,FALSE())</f>
        <v>14</v>
      </c>
      <c r="X15" s="13" t="n">
        <f aca="false">IF(OR(Flag_DRashod_sum_all,$V15),IF(Currency_Selected=$U15,IF(OR($T15&lt;&gt;1,Flag_DRashod_sum_CurrencyExchange),$J15,""),IF(Currency_Selected&lt;0,IF(OR($T15&lt;&gt;1,Flag_DRashod_sum_CurrencyExchange),$AA15,""),"")),"")</f>
        <v>23</v>
      </c>
      <c r="Y15" s="10" t="str">
        <f aca="false">IF($A15=today,$X15,"")</f>
        <v/>
      </c>
      <c r="Z15" s="10" t="str">
        <f aca="false">IF($Q15,$X15,"")</f>
        <v/>
      </c>
      <c r="AA15" s="7" t="n">
        <f aca="false">J15*IF(L15="",1,L15)</f>
        <v>23</v>
      </c>
      <c r="AB15" s="10" t="n">
        <f aca="false">IF($V15,$AA15,"")</f>
        <v>23</v>
      </c>
      <c r="AE15" s="13" t="e">
        <f aca="false">IF(OR(AE$8=$W15,AE$8=prashod_count+1),$AB15,0)</f>
        <v>#VALUE!</v>
      </c>
      <c r="AF15" s="13" t="e">
        <f aca="false">IF(OR(AF$8=$W15,AF$8=prashod_count+1),$AB15,0)</f>
        <v>#VALUE!</v>
      </c>
      <c r="AG15" s="13" t="e">
        <f aca="false">IF(OR(AG$8=$W15,AG$8=prashod_count+1),$AB15,0)</f>
        <v>#VALUE!</v>
      </c>
      <c r="AH15" s="13" t="e">
        <f aca="false">IF(OR(AH$8=$W15,AH$8=prashod_count+1),$AB15,0)</f>
        <v>#VALUE!</v>
      </c>
      <c r="AI15" s="13" t="e">
        <f aca="false">IF(OR(AI$8=$W15,AI$8=prashod_count+1),$AB15,0)</f>
        <v>#VALUE!</v>
      </c>
      <c r="AJ15" s="13" t="e">
        <f aca="false">IF(OR(AJ$8=$W15,AJ$8=prashod_count+1),$AB15,0)</f>
        <v>#VALUE!</v>
      </c>
      <c r="AK15" s="13" t="e">
        <f aca="false">IF(OR(AK$8=$W15,AK$8=prashod_count+1),$AB15,0)</f>
        <v>#VALUE!</v>
      </c>
      <c r="AL15" s="13" t="e">
        <f aca="false">IF(OR(AL$8=$W15,AL$8=prashod_count+1),$AB15,0)</f>
        <v>#VALUE!</v>
      </c>
      <c r="AM15" s="13" t="e">
        <f aca="false">IF(OR(AM$8=$W15,AM$8=prashod_count+1),$AB15,0)</f>
        <v>#VALUE!</v>
      </c>
      <c r="AN15" s="13" t="e">
        <f aca="false">IF(OR(AN$8=$W15,AN$8=prashod_count+1),$AB15,0)</f>
        <v>#VALUE!</v>
      </c>
      <c r="AO15" s="13" t="e">
        <f aca="false">IF(OR(AO$8=$W15,AO$8=prashod_count+1),$AB15,0)</f>
        <v>#VALUE!</v>
      </c>
      <c r="AP15" s="13" t="e">
        <f aca="false">IF(OR(AP$8=$W15,AP$8=prashod_count+1),$AB15,0)</f>
        <v>#VALUE!</v>
      </c>
      <c r="AQ15" s="13" t="e">
        <f aca="false">IF(OR(AQ$8=$W15,AQ$8=prashod_count+1),$AB15,0)</f>
        <v>#VALUE!</v>
      </c>
      <c r="AR15" s="13" t="e">
        <f aca="false">IF(OR(AR$8=$W15,AR$8=prashod_count+1),$AB15,0)</f>
        <v>#VALUE!</v>
      </c>
      <c r="AS15" s="13" t="e">
        <f aca="false">IF(OR(AS$8=$W15,AS$8=prashod_count+1),$AB15,0)</f>
        <v>#VALUE!</v>
      </c>
      <c r="AT15" s="13" t="e">
        <f aca="false">IF(OR(AT$8=$W15,AT$8=prashod_count+1),$AB15,0)</f>
        <v>#VALUE!</v>
      </c>
      <c r="AU15" s="13" t="e">
        <f aca="false">IF(OR(AU$8=$W15,AU$8=prashod_count+1),$AB15,0)</f>
        <v>#VALUE!</v>
      </c>
      <c r="AV15" s="13" t="e">
        <f aca="false">IF(OR(AV$8=$W15,AV$8=prashod_count+1),$AB15,0)</f>
        <v>#VALUE!</v>
      </c>
      <c r="AW15" s="13" t="e">
        <f aca="false">IF(OR(AW$8=$W15,AW$8=prashod_count+1),$AB15,0)</f>
        <v>#VALUE!</v>
      </c>
      <c r="AX15" s="13" t="e">
        <f aca="false">IF(OR(AX$8=$W15,AX$8=prashod_count+1),$AB15,0)</f>
        <v>#VALUE!</v>
      </c>
      <c r="AY15" s="13" t="e">
        <f aca="false">IF(OR(AY$8=$W15,AY$8=prashod_count+1),$AB15,0)</f>
        <v>#VALUE!</v>
      </c>
      <c r="AZ15" s="13" t="e">
        <f aca="false">IF(OR(AZ$8=$W15,AZ$8=prashod_count+1),$AB15,0)</f>
        <v>#VALUE!</v>
      </c>
      <c r="BA15" s="13" t="e">
        <f aca="false">IF(OR(BA$8=$W15,BA$8=prashod_count+1),$AB15,0)</f>
        <v>#VALUE!</v>
      </c>
      <c r="BB15" s="13" t="e">
        <f aca="false">IF(OR(BB$8=$W15,BB$8=prashod_count+1),$AB15,0)</f>
        <v>#VALUE!</v>
      </c>
      <c r="BC15" s="13" t="e">
        <f aca="false">IF(OR(BC$8=$W15,BC$8=prashod_count+1),$AB15,0)</f>
        <v>#VALUE!</v>
      </c>
      <c r="BD15" s="13" t="e">
        <f aca="false">IF(OR(BD$8=$W15,BD$8=prashod_count+1),$AB15,0)</f>
        <v>#VALUE!</v>
      </c>
      <c r="BE15" s="13" t="e">
        <f aca="false">IF(OR(BE$8=$W15,BE$8=prashod_count+1),$AB15,0)</f>
        <v>#VALUE!</v>
      </c>
      <c r="BF15" s="13" t="e">
        <f aca="false">IF(OR(BF$8=$W15,BF$8=prashod_count+1),$AB15,0)</f>
        <v>#VALUE!</v>
      </c>
      <c r="BG15" s="13" t="e">
        <f aca="false">IF(OR(BG$8=$W15,BG$8=prashod_count+1),$AB15,0)</f>
        <v>#VALUE!</v>
      </c>
      <c r="BH15" s="13" t="e">
        <f aca="false">IF(OR(BH$8=$W15,BH$8=prashod_count+1),$AB15,0)</f>
        <v>#VALUE!</v>
      </c>
      <c r="BI15" s="13" t="e">
        <f aca="false">IF(OR(BI$8=$W15,BI$8=prashod_count+1),$AB15,0)</f>
        <v>#VALUE!</v>
      </c>
      <c r="BJ15" s="13" t="e">
        <f aca="false">IF(OR(BJ$8=$W15,BJ$8=prashod_count+1),$AB15,0)</f>
        <v>#VALUE!</v>
      </c>
      <c r="BK15" s="13" t="e">
        <f aca="false">IF(OR(BK$8=$W15,BK$8=prashod_count+1),$AB15,0)</f>
        <v>#VALUE!</v>
      </c>
      <c r="BL15" s="13" t="e">
        <f aca="false">IF(OR(BL$8=$W15,BL$8=prashod_count+1),$AB15,0)</f>
        <v>#VALUE!</v>
      </c>
      <c r="BM15" s="13" t="e">
        <f aca="false">IF(OR(BM$8=$W15,BM$8=prashod_count+1),$AB15,0)</f>
        <v>#VALUE!</v>
      </c>
      <c r="BN15" s="13" t="e">
        <f aca="false">IF(OR(BN$8=$W15,BN$8=prashod_count+1),$AB15,0)</f>
        <v>#VALUE!</v>
      </c>
      <c r="BO15" s="13" t="e">
        <f aca="false">IF(OR(BO$8=$W15,BO$8=prashod_count+1),$AB15,0)</f>
        <v>#VALUE!</v>
      </c>
      <c r="BP15" s="13" t="e">
        <f aca="false">IF(OR(BP$8=$W15,BP$8=prashod_count+1),$AB15,0)</f>
        <v>#VALUE!</v>
      </c>
      <c r="BQ15" s="13" t="e">
        <f aca="false">IF(OR(BQ$8=$W15,BQ$8=prashod_count+1),$AB15,0)</f>
        <v>#VALUE!</v>
      </c>
      <c r="BR15" s="13" t="e">
        <f aca="false">IF(OR(BR$8=$W15,BR$8=prashod_count+1),$AB15,0)</f>
        <v>#VALUE!</v>
      </c>
      <c r="BS15" s="13" t="e">
        <f aca="false">IF(OR(BS$8=$W15,BS$8=prashod_count+1),$AB15,0)</f>
        <v>#VALUE!</v>
      </c>
    </row>
    <row r="16" s="12" customFormat="true" ht="12.75" hidden="false" customHeight="true" outlineLevel="0" collapsed="false">
      <c r="A16" s="1" t="n">
        <v>43890</v>
      </c>
      <c r="B16" s="2" t="n">
        <f aca="false">WEEKDAY(A16)</f>
        <v>7</v>
      </c>
      <c r="C16" s="3" t="str">
        <f aca="false">IF(D16&lt;&gt;0,D16&amp;IF(E16&lt;&gt;0," - "&amp;E16&amp;IF(F16&lt;&gt;0," - "&amp;F16,""),""),"")</f>
        <v>овощи и фрукты - банан - </v>
      </c>
      <c r="D16" s="3" t="str">
        <f aca="false">VLOOKUP($T16,VRashod_PlusCurrencyExchange,3,FALSE())</f>
        <v>овощи и фрукты</v>
      </c>
      <c r="E16" s="3" t="str">
        <f aca="false">VLOOKUP($T16,VRashod_PlusCurrencyExchange,4,FALSE())</f>
        <v>банан</v>
      </c>
      <c r="F16" s="3" t="str">
        <f aca="false">VLOOKUP($T16,VRashod_PlusCurrencyExchange,5,FALSE())</f>
        <v/>
      </c>
      <c r="G16" s="4" t="n">
        <f aca="false">IF(OR(Currency_Selected&lt;0,U16=Currency_Selected),AA16,0)</f>
        <v>34.95</v>
      </c>
      <c r="H16" s="5" t="n">
        <v>0.466</v>
      </c>
      <c r="I16" s="6" t="str">
        <f aca="false">INDEX(scenario_pnames_,$W16+1)</f>
        <v>овощи и фрукты</v>
      </c>
      <c r="J16" s="7" t="n">
        <v>34.95</v>
      </c>
      <c r="K16" s="8" t="str">
        <f aca="false">IF(U16&gt;0,[1]Настройки!$C$9,[1]Настройки!$C$8)</f>
        <v>Рубли</v>
      </c>
      <c r="L16" s="8"/>
      <c r="M16" s="6"/>
      <c r="N16" s="9"/>
      <c r="O16" s="9"/>
      <c r="P16" s="9"/>
      <c r="Q16" s="10" t="n">
        <f aca="false">AND(A16&gt;=start_date,A16&lt;=end_date)</f>
        <v>0</v>
      </c>
      <c r="R16" s="11"/>
      <c r="T16" s="13" t="n">
        <v>84</v>
      </c>
      <c r="U16" s="13" t="n">
        <v>0</v>
      </c>
      <c r="V16" s="13" t="n">
        <f aca="false">$W16&gt;0</f>
        <v>1</v>
      </c>
      <c r="W16" s="10" t="n">
        <f aca="false">VLOOKUP($T16,VRashod_PlusCurrencyExchange,2,FALSE())</f>
        <v>17</v>
      </c>
      <c r="X16" s="13" t="n">
        <f aca="false">IF(OR(Flag_DRashod_sum_all,$V16),IF(Currency_Selected=$U16,IF(OR($T16&lt;&gt;1,Flag_DRashod_sum_CurrencyExchange),$J16,""),IF(Currency_Selected&lt;0,IF(OR($T16&lt;&gt;1,Flag_DRashod_sum_CurrencyExchange),$AA16,""),"")),"")</f>
        <v>34.95</v>
      </c>
      <c r="Y16" s="10" t="str">
        <f aca="false">IF($A16=today,$X16,"")</f>
        <v/>
      </c>
      <c r="Z16" s="10" t="str">
        <f aca="false">IF($Q16,$X16,"")</f>
        <v/>
      </c>
      <c r="AA16" s="7" t="n">
        <f aca="false">J16*IF(L16="",1,L16)</f>
        <v>34.95</v>
      </c>
      <c r="AB16" s="10" t="n">
        <f aca="false">IF($V16,$AA16,"")</f>
        <v>34.95</v>
      </c>
      <c r="AE16" s="13" t="e">
        <f aca="false">IF(OR(AE$8=$W16,AE$8=prashod_count+1),$AB16,0)</f>
        <v>#VALUE!</v>
      </c>
      <c r="AF16" s="13" t="e">
        <f aca="false">IF(OR(AF$8=$W16,AF$8=prashod_count+1),$AB16,0)</f>
        <v>#VALUE!</v>
      </c>
      <c r="AG16" s="13" t="e">
        <f aca="false">IF(OR(AG$8=$W16,AG$8=prashod_count+1),$AB16,0)</f>
        <v>#VALUE!</v>
      </c>
      <c r="AH16" s="13" t="e">
        <f aca="false">IF(OR(AH$8=$W16,AH$8=prashod_count+1),$AB16,0)</f>
        <v>#VALUE!</v>
      </c>
      <c r="AI16" s="13" t="e">
        <f aca="false">IF(OR(AI$8=$W16,AI$8=prashod_count+1),$AB16,0)</f>
        <v>#VALUE!</v>
      </c>
      <c r="AJ16" s="13" t="e">
        <f aca="false">IF(OR(AJ$8=$W16,AJ$8=prashod_count+1),$AB16,0)</f>
        <v>#VALUE!</v>
      </c>
      <c r="AK16" s="13" t="e">
        <f aca="false">IF(OR(AK$8=$W16,AK$8=prashod_count+1),$AB16,0)</f>
        <v>#VALUE!</v>
      </c>
      <c r="AL16" s="13" t="e">
        <f aca="false">IF(OR(AL$8=$W16,AL$8=prashod_count+1),$AB16,0)</f>
        <v>#VALUE!</v>
      </c>
      <c r="AM16" s="13" t="e">
        <f aca="false">IF(OR(AM$8=$W16,AM$8=prashod_count+1),$AB16,0)</f>
        <v>#VALUE!</v>
      </c>
      <c r="AN16" s="13" t="e">
        <f aca="false">IF(OR(AN$8=$W16,AN$8=prashod_count+1),$AB16,0)</f>
        <v>#VALUE!</v>
      </c>
      <c r="AO16" s="13" t="e">
        <f aca="false">IF(OR(AO$8=$W16,AO$8=prashod_count+1),$AB16,0)</f>
        <v>#VALUE!</v>
      </c>
      <c r="AP16" s="13" t="e">
        <f aca="false">IF(OR(AP$8=$W16,AP$8=prashod_count+1),$AB16,0)</f>
        <v>#VALUE!</v>
      </c>
      <c r="AQ16" s="13" t="e">
        <f aca="false">IF(OR(AQ$8=$W16,AQ$8=prashod_count+1),$AB16,0)</f>
        <v>#VALUE!</v>
      </c>
      <c r="AR16" s="13" t="e">
        <f aca="false">IF(OR(AR$8=$W16,AR$8=prashod_count+1),$AB16,0)</f>
        <v>#VALUE!</v>
      </c>
      <c r="AS16" s="13" t="e">
        <f aca="false">IF(OR(AS$8=$W16,AS$8=prashod_count+1),$AB16,0)</f>
        <v>#VALUE!</v>
      </c>
      <c r="AT16" s="13" t="e">
        <f aca="false">IF(OR(AT$8=$W16,AT$8=prashod_count+1),$AB16,0)</f>
        <v>#VALUE!</v>
      </c>
      <c r="AU16" s="13" t="e">
        <f aca="false">IF(OR(AU$8=$W16,AU$8=prashod_count+1),$AB16,0)</f>
        <v>#VALUE!</v>
      </c>
      <c r="AV16" s="13" t="e">
        <f aca="false">IF(OR(AV$8=$W16,AV$8=prashod_count+1),$AB16,0)</f>
        <v>#VALUE!</v>
      </c>
      <c r="AW16" s="13" t="e">
        <f aca="false">IF(OR(AW$8=$W16,AW$8=prashod_count+1),$AB16,0)</f>
        <v>#VALUE!</v>
      </c>
      <c r="AX16" s="13" t="e">
        <f aca="false">IF(OR(AX$8=$W16,AX$8=prashod_count+1),$AB16,0)</f>
        <v>#VALUE!</v>
      </c>
      <c r="AY16" s="13" t="e">
        <f aca="false">IF(OR(AY$8=$W16,AY$8=prashod_count+1),$AB16,0)</f>
        <v>#VALUE!</v>
      </c>
      <c r="AZ16" s="13" t="e">
        <f aca="false">IF(OR(AZ$8=$W16,AZ$8=prashod_count+1),$AB16,0)</f>
        <v>#VALUE!</v>
      </c>
      <c r="BA16" s="13" t="e">
        <f aca="false">IF(OR(BA$8=$W16,BA$8=prashod_count+1),$AB16,0)</f>
        <v>#VALUE!</v>
      </c>
      <c r="BB16" s="13" t="e">
        <f aca="false">IF(OR(BB$8=$W16,BB$8=prashod_count+1),$AB16,0)</f>
        <v>#VALUE!</v>
      </c>
      <c r="BC16" s="13" t="e">
        <f aca="false">IF(OR(BC$8=$W16,BC$8=prashod_count+1),$AB16,0)</f>
        <v>#VALUE!</v>
      </c>
      <c r="BD16" s="13" t="e">
        <f aca="false">IF(OR(BD$8=$W16,BD$8=prashod_count+1),$AB16,0)</f>
        <v>#VALUE!</v>
      </c>
      <c r="BE16" s="13" t="e">
        <f aca="false">IF(OR(BE$8=$W16,BE$8=prashod_count+1),$AB16,0)</f>
        <v>#VALUE!</v>
      </c>
      <c r="BF16" s="13" t="e">
        <f aca="false">IF(OR(BF$8=$W16,BF$8=prashod_count+1),$AB16,0)</f>
        <v>#VALUE!</v>
      </c>
      <c r="BG16" s="13" t="e">
        <f aca="false">IF(OR(BG$8=$W16,BG$8=prashod_count+1),$AB16,0)</f>
        <v>#VALUE!</v>
      </c>
      <c r="BH16" s="13" t="e">
        <f aca="false">IF(OR(BH$8=$W16,BH$8=prashod_count+1),$AB16,0)</f>
        <v>#VALUE!</v>
      </c>
      <c r="BI16" s="13" t="e">
        <f aca="false">IF(OR(BI$8=$W16,BI$8=prashod_count+1),$AB16,0)</f>
        <v>#VALUE!</v>
      </c>
      <c r="BJ16" s="13" t="e">
        <f aca="false">IF(OR(BJ$8=$W16,BJ$8=prashod_count+1),$AB16,0)</f>
        <v>#VALUE!</v>
      </c>
      <c r="BK16" s="13" t="e">
        <f aca="false">IF(OR(BK$8=$W16,BK$8=prashod_count+1),$AB16,0)</f>
        <v>#VALUE!</v>
      </c>
      <c r="BL16" s="13" t="e">
        <f aca="false">IF(OR(BL$8=$W16,BL$8=prashod_count+1),$AB16,0)</f>
        <v>#VALUE!</v>
      </c>
      <c r="BM16" s="13" t="e">
        <f aca="false">IF(OR(BM$8=$W16,BM$8=prashod_count+1),$AB16,0)</f>
        <v>#VALUE!</v>
      </c>
      <c r="BN16" s="13" t="e">
        <f aca="false">IF(OR(BN$8=$W16,BN$8=prashod_count+1),$AB16,0)</f>
        <v>#VALUE!</v>
      </c>
      <c r="BO16" s="13" t="e">
        <f aca="false">IF(OR(BO$8=$W16,BO$8=prashod_count+1),$AB16,0)</f>
        <v>#VALUE!</v>
      </c>
      <c r="BP16" s="13" t="e">
        <f aca="false">IF(OR(BP$8=$W16,BP$8=prashod_count+1),$AB16,0)</f>
        <v>#VALUE!</v>
      </c>
      <c r="BQ16" s="13" t="e">
        <f aca="false">IF(OR(BQ$8=$W16,BQ$8=prashod_count+1),$AB16,0)</f>
        <v>#VALUE!</v>
      </c>
      <c r="BR16" s="13" t="e">
        <f aca="false">IF(OR(BR$8=$W16,BR$8=prashod_count+1),$AB16,0)</f>
        <v>#VALUE!</v>
      </c>
      <c r="BS16" s="13" t="e">
        <f aca="false">IF(OR(BS$8=$W16,BS$8=prashod_count+1),$AB16,0)</f>
        <v>#VALUE!</v>
      </c>
    </row>
    <row r="17" s="12" customFormat="true" ht="12.75" hidden="false" customHeight="true" outlineLevel="0" collapsed="false">
      <c r="A17" s="1" t="n">
        <v>43890</v>
      </c>
      <c r="B17" s="2" t="n">
        <f aca="false">WEEKDAY(A17)</f>
        <v>7</v>
      </c>
      <c r="C17" s="3" t="str">
        <f aca="false">IF(D17&lt;&gt;0,D17&amp;IF(E17&lt;&gt;0," - "&amp;E17&amp;IF(F17&lt;&gt;0," - "&amp;F17,""),""),"")</f>
        <v>крупы,яйца,бакалея - приправа - </v>
      </c>
      <c r="D17" s="3" t="str">
        <f aca="false">VLOOKUP($T17,VRashod_PlusCurrencyExchange,3,FALSE())</f>
        <v>крупы,яйца,бакалея</v>
      </c>
      <c r="E17" s="3" t="str">
        <f aca="false">VLOOKUP($T17,VRashod_PlusCurrencyExchange,4,FALSE())</f>
        <v>приправа</v>
      </c>
      <c r="F17" s="3" t="str">
        <f aca="false">VLOOKUP($T17,VRashod_PlusCurrencyExchange,5,FALSE())</f>
        <v/>
      </c>
      <c r="G17" s="4" t="n">
        <f aca="false">IF(OR(Currency_Selected&lt;0,U17=Currency_Selected),AA17,0)</f>
        <v>26</v>
      </c>
      <c r="H17" s="5"/>
      <c r="I17" s="6" t="str">
        <f aca="false">INDEX(scenario_pnames_,$W17+1)</f>
        <v>крупы</v>
      </c>
      <c r="J17" s="7" t="n">
        <v>26</v>
      </c>
      <c r="K17" s="8" t="str">
        <f aca="false">IF(U17&gt;0,[1]Настройки!$C$9,[1]Настройки!$C$8)</f>
        <v>Рубли</v>
      </c>
      <c r="L17" s="8"/>
      <c r="M17" s="6"/>
      <c r="N17" s="9"/>
      <c r="O17" s="9"/>
      <c r="P17" s="9"/>
      <c r="Q17" s="10" t="n">
        <f aca="false">AND(A17&gt;=start_date,A17&lt;=end_date)</f>
        <v>0</v>
      </c>
      <c r="R17" s="11"/>
      <c r="T17" s="13" t="n">
        <v>48</v>
      </c>
      <c r="U17" s="13" t="n">
        <v>0</v>
      </c>
      <c r="V17" s="13" t="n">
        <f aca="false">$W17&gt;0</f>
        <v>1</v>
      </c>
      <c r="W17" s="10" t="n">
        <f aca="false">VLOOKUP($T17,VRashod_PlusCurrencyExchange,2,FALSE())</f>
        <v>14</v>
      </c>
      <c r="X17" s="13" t="n">
        <f aca="false">IF(OR(Flag_DRashod_sum_all,$V17),IF(Currency_Selected=$U17,IF(OR($T17&lt;&gt;1,Flag_DRashod_sum_CurrencyExchange),$J17,""),IF(Currency_Selected&lt;0,IF(OR($T17&lt;&gt;1,Flag_DRashod_sum_CurrencyExchange),$AA17,""),"")),"")</f>
        <v>26</v>
      </c>
      <c r="Y17" s="10" t="str">
        <f aca="false">IF($A17=today,$X17,"")</f>
        <v/>
      </c>
      <c r="Z17" s="10" t="str">
        <f aca="false">IF($Q17,$X17,"")</f>
        <v/>
      </c>
      <c r="AA17" s="7" t="n">
        <f aca="false">J17*IF(L17="",1,L17)</f>
        <v>26</v>
      </c>
      <c r="AB17" s="10" t="n">
        <f aca="false">IF($V17,$AA17,"")</f>
        <v>26</v>
      </c>
      <c r="AE17" s="13" t="e">
        <f aca="false">IF(OR(AE$8=$W17,AE$8=prashod_count+1),$AB17,0)</f>
        <v>#VALUE!</v>
      </c>
      <c r="AF17" s="13" t="e">
        <f aca="false">IF(OR(AF$8=$W17,AF$8=prashod_count+1),$AB17,0)</f>
        <v>#VALUE!</v>
      </c>
      <c r="AG17" s="13" t="e">
        <f aca="false">IF(OR(AG$8=$W17,AG$8=prashod_count+1),$AB17,0)</f>
        <v>#VALUE!</v>
      </c>
      <c r="AH17" s="13" t="e">
        <f aca="false">IF(OR(AH$8=$W17,AH$8=prashod_count+1),$AB17,0)</f>
        <v>#VALUE!</v>
      </c>
      <c r="AI17" s="13" t="e">
        <f aca="false">IF(OR(AI$8=$W17,AI$8=prashod_count+1),$AB17,0)</f>
        <v>#VALUE!</v>
      </c>
      <c r="AJ17" s="13" t="e">
        <f aca="false">IF(OR(AJ$8=$W17,AJ$8=prashod_count+1),$AB17,0)</f>
        <v>#VALUE!</v>
      </c>
      <c r="AK17" s="13" t="e">
        <f aca="false">IF(OR(AK$8=$W17,AK$8=prashod_count+1),$AB17,0)</f>
        <v>#VALUE!</v>
      </c>
      <c r="AL17" s="13" t="e">
        <f aca="false">IF(OR(AL$8=$W17,AL$8=prashod_count+1),$AB17,0)</f>
        <v>#VALUE!</v>
      </c>
      <c r="AM17" s="13" t="e">
        <f aca="false">IF(OR(AM$8=$W17,AM$8=prashod_count+1),$AB17,0)</f>
        <v>#VALUE!</v>
      </c>
      <c r="AN17" s="13" t="e">
        <f aca="false">IF(OR(AN$8=$W17,AN$8=prashod_count+1),$AB17,0)</f>
        <v>#VALUE!</v>
      </c>
      <c r="AO17" s="13" t="e">
        <f aca="false">IF(OR(AO$8=$W17,AO$8=prashod_count+1),$AB17,0)</f>
        <v>#VALUE!</v>
      </c>
      <c r="AP17" s="13" t="e">
        <f aca="false">IF(OR(AP$8=$W17,AP$8=prashod_count+1),$AB17,0)</f>
        <v>#VALUE!</v>
      </c>
      <c r="AQ17" s="13" t="e">
        <f aca="false">IF(OR(AQ$8=$W17,AQ$8=prashod_count+1),$AB17,0)</f>
        <v>#VALUE!</v>
      </c>
      <c r="AR17" s="13" t="e">
        <f aca="false">IF(OR(AR$8=$W17,AR$8=prashod_count+1),$AB17,0)</f>
        <v>#VALUE!</v>
      </c>
      <c r="AS17" s="13" t="e">
        <f aca="false">IF(OR(AS$8=$W17,AS$8=prashod_count+1),$AB17,0)</f>
        <v>#VALUE!</v>
      </c>
      <c r="AT17" s="13" t="e">
        <f aca="false">IF(OR(AT$8=$W17,AT$8=prashod_count+1),$AB17,0)</f>
        <v>#VALUE!</v>
      </c>
      <c r="AU17" s="13" t="e">
        <f aca="false">IF(OR(AU$8=$W17,AU$8=prashod_count+1),$AB17,0)</f>
        <v>#VALUE!</v>
      </c>
      <c r="AV17" s="13" t="e">
        <f aca="false">IF(OR(AV$8=$W17,AV$8=prashod_count+1),$AB17,0)</f>
        <v>#VALUE!</v>
      </c>
      <c r="AW17" s="13" t="e">
        <f aca="false">IF(OR(AW$8=$W17,AW$8=prashod_count+1),$AB17,0)</f>
        <v>#VALUE!</v>
      </c>
      <c r="AX17" s="13" t="e">
        <f aca="false">IF(OR(AX$8=$W17,AX$8=prashod_count+1),$AB17,0)</f>
        <v>#VALUE!</v>
      </c>
      <c r="AY17" s="13" t="e">
        <f aca="false">IF(OR(AY$8=$W17,AY$8=prashod_count+1),$AB17,0)</f>
        <v>#VALUE!</v>
      </c>
      <c r="AZ17" s="13" t="e">
        <f aca="false">IF(OR(AZ$8=$W17,AZ$8=prashod_count+1),$AB17,0)</f>
        <v>#VALUE!</v>
      </c>
      <c r="BA17" s="13" t="e">
        <f aca="false">IF(OR(BA$8=$W17,BA$8=prashod_count+1),$AB17,0)</f>
        <v>#VALUE!</v>
      </c>
      <c r="BB17" s="13" t="e">
        <f aca="false">IF(OR(BB$8=$W17,BB$8=prashod_count+1),$AB17,0)</f>
        <v>#VALUE!</v>
      </c>
      <c r="BC17" s="13" t="e">
        <f aca="false">IF(OR(BC$8=$W17,BC$8=prashod_count+1),$AB17,0)</f>
        <v>#VALUE!</v>
      </c>
      <c r="BD17" s="13" t="e">
        <f aca="false">IF(OR(BD$8=$W17,BD$8=prashod_count+1),$AB17,0)</f>
        <v>#VALUE!</v>
      </c>
      <c r="BE17" s="13" t="e">
        <f aca="false">IF(OR(BE$8=$W17,BE$8=prashod_count+1),$AB17,0)</f>
        <v>#VALUE!</v>
      </c>
      <c r="BF17" s="13" t="e">
        <f aca="false">IF(OR(BF$8=$W17,BF$8=prashod_count+1),$AB17,0)</f>
        <v>#VALUE!</v>
      </c>
      <c r="BG17" s="13" t="e">
        <f aca="false">IF(OR(BG$8=$W17,BG$8=prashod_count+1),$AB17,0)</f>
        <v>#VALUE!</v>
      </c>
      <c r="BH17" s="13" t="e">
        <f aca="false">IF(OR(BH$8=$W17,BH$8=prashod_count+1),$AB17,0)</f>
        <v>#VALUE!</v>
      </c>
      <c r="BI17" s="13" t="e">
        <f aca="false">IF(OR(BI$8=$W17,BI$8=prashod_count+1),$AB17,0)</f>
        <v>#VALUE!</v>
      </c>
      <c r="BJ17" s="13" t="e">
        <f aca="false">IF(OR(BJ$8=$W17,BJ$8=prashod_count+1),$AB17,0)</f>
        <v>#VALUE!</v>
      </c>
      <c r="BK17" s="13" t="e">
        <f aca="false">IF(OR(BK$8=$W17,BK$8=prashod_count+1),$AB17,0)</f>
        <v>#VALUE!</v>
      </c>
      <c r="BL17" s="13" t="e">
        <f aca="false">IF(OR(BL$8=$W17,BL$8=prashod_count+1),$AB17,0)</f>
        <v>#VALUE!</v>
      </c>
      <c r="BM17" s="13" t="e">
        <f aca="false">IF(OR(BM$8=$W17,BM$8=prashod_count+1),$AB17,0)</f>
        <v>#VALUE!</v>
      </c>
      <c r="BN17" s="13" t="e">
        <f aca="false">IF(OR(BN$8=$W17,BN$8=prashod_count+1),$AB17,0)</f>
        <v>#VALUE!</v>
      </c>
      <c r="BO17" s="13" t="e">
        <f aca="false">IF(OR(BO$8=$W17,BO$8=prashod_count+1),$AB17,0)</f>
        <v>#VALUE!</v>
      </c>
      <c r="BP17" s="13" t="e">
        <f aca="false">IF(OR(BP$8=$W17,BP$8=prashod_count+1),$AB17,0)</f>
        <v>#VALUE!</v>
      </c>
      <c r="BQ17" s="13" t="e">
        <f aca="false">IF(OR(BQ$8=$W17,BQ$8=prashod_count+1),$AB17,0)</f>
        <v>#VALUE!</v>
      </c>
      <c r="BR17" s="13" t="e">
        <f aca="false">IF(OR(BR$8=$W17,BR$8=prashod_count+1),$AB17,0)</f>
        <v>#VALUE!</v>
      </c>
      <c r="BS17" s="13" t="e">
        <f aca="false">IF(OR(BS$8=$W17,BS$8=prashod_count+1),$AB17,0)</f>
        <v>#VALUE!</v>
      </c>
    </row>
    <row r="18" s="12" customFormat="true" ht="12.75" hidden="false" customHeight="true" outlineLevel="0" collapsed="false">
      <c r="A18" s="1" t="n">
        <v>43890</v>
      </c>
      <c r="B18" s="2" t="n">
        <f aca="false">WEEKDAY(A18)</f>
        <v>7</v>
      </c>
      <c r="C18" s="3" t="str">
        <f aca="false">IF(D18&lt;&gt;0,D18&amp;IF(E18&lt;&gt;0," - "&amp;E18&amp;IF(F18&lt;&gt;0," - "&amp;F18,""),""),"")</f>
        <v>продукты молочные - сырки сладкие - </v>
      </c>
      <c r="D18" s="3" t="str">
        <f aca="false">VLOOKUP($T18,VRashod_PlusCurrencyExchange,3,FALSE())</f>
        <v>продукты молочные</v>
      </c>
      <c r="E18" s="3" t="str">
        <f aca="false">VLOOKUP($T18,VRashod_PlusCurrencyExchange,4,FALSE())</f>
        <v>сырки сладкие</v>
      </c>
      <c r="F18" s="3" t="str">
        <f aca="false">VLOOKUP($T18,VRashod_PlusCurrencyExchange,5,FALSE())</f>
        <v/>
      </c>
      <c r="G18" s="4" t="n">
        <f aca="false">IF(OR(Currency_Selected&lt;0,U18=Currency_Selected),AA18,0)</f>
        <v>25</v>
      </c>
      <c r="H18" s="5"/>
      <c r="I18" s="6" t="str">
        <f aca="false">INDEX(scenario_pnames_,$W18+1)</f>
        <v>продукты молочные</v>
      </c>
      <c r="J18" s="7" t="n">
        <v>25</v>
      </c>
      <c r="K18" s="8" t="str">
        <f aca="false">IF(U18&gt;0,[1]Настройки!$C$9,[1]Настройки!$C$8)</f>
        <v>Рубли</v>
      </c>
      <c r="L18" s="8"/>
      <c r="M18" s="6"/>
      <c r="N18" s="9"/>
      <c r="O18" s="9"/>
      <c r="P18" s="9"/>
      <c r="Q18" s="10" t="n">
        <f aca="false">AND(A18&gt;=start_date,A18&lt;=end_date)</f>
        <v>0</v>
      </c>
      <c r="R18" s="11"/>
      <c r="T18" s="13" t="n">
        <v>115</v>
      </c>
      <c r="U18" s="13" t="n">
        <v>0</v>
      </c>
      <c r="V18" s="13" t="n">
        <f aca="false">$W18&gt;0</f>
        <v>1</v>
      </c>
      <c r="W18" s="10" t="n">
        <f aca="false">VLOOKUP($T18,VRashod_PlusCurrencyExchange,2,FALSE())</f>
        <v>18</v>
      </c>
      <c r="X18" s="13" t="n">
        <f aca="false">IF(OR(Flag_DRashod_sum_all,$V18),IF(Currency_Selected=$U18,IF(OR($T18&lt;&gt;1,Flag_DRashod_sum_CurrencyExchange),$J18,""),IF(Currency_Selected&lt;0,IF(OR($T18&lt;&gt;1,Flag_DRashod_sum_CurrencyExchange),$AA18,""),"")),"")</f>
        <v>25</v>
      </c>
      <c r="Y18" s="10" t="str">
        <f aca="false">IF($A18=today,$X18,"")</f>
        <v/>
      </c>
      <c r="Z18" s="10" t="str">
        <f aca="false">IF($Q18,$X18,"")</f>
        <v/>
      </c>
      <c r="AA18" s="7" t="n">
        <f aca="false">J18*IF(L18="",1,L18)</f>
        <v>25</v>
      </c>
      <c r="AB18" s="10" t="n">
        <f aca="false">IF($V18,$AA18,"")</f>
        <v>25</v>
      </c>
      <c r="AE18" s="13" t="e">
        <f aca="false">IF(OR(AE$8=$W18,AE$8=prashod_count+1),$AB18,0)</f>
        <v>#VALUE!</v>
      </c>
      <c r="AF18" s="13" t="e">
        <f aca="false">IF(OR(AF$8=$W18,AF$8=prashod_count+1),$AB18,0)</f>
        <v>#VALUE!</v>
      </c>
      <c r="AG18" s="13" t="e">
        <f aca="false">IF(OR(AG$8=$W18,AG$8=prashod_count+1),$AB18,0)</f>
        <v>#VALUE!</v>
      </c>
      <c r="AH18" s="13" t="e">
        <f aca="false">IF(OR(AH$8=$W18,AH$8=prashod_count+1),$AB18,0)</f>
        <v>#VALUE!</v>
      </c>
      <c r="AI18" s="13" t="e">
        <f aca="false">IF(OR(AI$8=$W18,AI$8=prashod_count+1),$AB18,0)</f>
        <v>#VALUE!</v>
      </c>
      <c r="AJ18" s="13" t="e">
        <f aca="false">IF(OR(AJ$8=$W18,AJ$8=prashod_count+1),$AB18,0)</f>
        <v>#VALUE!</v>
      </c>
      <c r="AK18" s="13" t="e">
        <f aca="false">IF(OR(AK$8=$W18,AK$8=prashod_count+1),$AB18,0)</f>
        <v>#VALUE!</v>
      </c>
      <c r="AL18" s="13" t="e">
        <f aca="false">IF(OR(AL$8=$W18,AL$8=prashod_count+1),$AB18,0)</f>
        <v>#VALUE!</v>
      </c>
      <c r="AM18" s="13" t="e">
        <f aca="false">IF(OR(AM$8=$W18,AM$8=prashod_count+1),$AB18,0)</f>
        <v>#VALUE!</v>
      </c>
      <c r="AN18" s="13" t="e">
        <f aca="false">IF(OR(AN$8=$W18,AN$8=prashod_count+1),$AB18,0)</f>
        <v>#VALUE!</v>
      </c>
      <c r="AO18" s="13" t="e">
        <f aca="false">IF(OR(AO$8=$W18,AO$8=prashod_count+1),$AB18,0)</f>
        <v>#VALUE!</v>
      </c>
      <c r="AP18" s="13" t="e">
        <f aca="false">IF(OR(AP$8=$W18,AP$8=prashod_count+1),$AB18,0)</f>
        <v>#VALUE!</v>
      </c>
      <c r="AQ18" s="13" t="e">
        <f aca="false">IF(OR(AQ$8=$W18,AQ$8=prashod_count+1),$AB18,0)</f>
        <v>#VALUE!</v>
      </c>
      <c r="AR18" s="13" t="e">
        <f aca="false">IF(OR(AR$8=$W18,AR$8=prashod_count+1),$AB18,0)</f>
        <v>#VALUE!</v>
      </c>
      <c r="AS18" s="13" t="e">
        <f aca="false">IF(OR(AS$8=$W18,AS$8=prashod_count+1),$AB18,0)</f>
        <v>#VALUE!</v>
      </c>
      <c r="AT18" s="13" t="e">
        <f aca="false">IF(OR(AT$8=$W18,AT$8=prashod_count+1),$AB18,0)</f>
        <v>#VALUE!</v>
      </c>
      <c r="AU18" s="13" t="e">
        <f aca="false">IF(OR(AU$8=$W18,AU$8=prashod_count+1),$AB18,0)</f>
        <v>#VALUE!</v>
      </c>
      <c r="AV18" s="13" t="e">
        <f aca="false">IF(OR(AV$8=$W18,AV$8=prashod_count+1),$AB18,0)</f>
        <v>#VALUE!</v>
      </c>
      <c r="AW18" s="13" t="e">
        <f aca="false">IF(OR(AW$8=$W18,AW$8=prashod_count+1),$AB18,0)</f>
        <v>#VALUE!</v>
      </c>
      <c r="AX18" s="13" t="e">
        <f aca="false">IF(OR(AX$8=$W18,AX$8=prashod_count+1),$AB18,0)</f>
        <v>#VALUE!</v>
      </c>
      <c r="AY18" s="13" t="e">
        <f aca="false">IF(OR(AY$8=$W18,AY$8=prashod_count+1),$AB18,0)</f>
        <v>#VALUE!</v>
      </c>
      <c r="AZ18" s="13" t="e">
        <f aca="false">IF(OR(AZ$8=$W18,AZ$8=prashod_count+1),$AB18,0)</f>
        <v>#VALUE!</v>
      </c>
      <c r="BA18" s="13" t="e">
        <f aca="false">IF(OR(BA$8=$W18,BA$8=prashod_count+1),$AB18,0)</f>
        <v>#VALUE!</v>
      </c>
      <c r="BB18" s="13" t="e">
        <f aca="false">IF(OR(BB$8=$W18,BB$8=prashod_count+1),$AB18,0)</f>
        <v>#VALUE!</v>
      </c>
      <c r="BC18" s="13" t="e">
        <f aca="false">IF(OR(BC$8=$W18,BC$8=prashod_count+1),$AB18,0)</f>
        <v>#VALUE!</v>
      </c>
      <c r="BD18" s="13" t="e">
        <f aca="false">IF(OR(BD$8=$W18,BD$8=prashod_count+1),$AB18,0)</f>
        <v>#VALUE!</v>
      </c>
      <c r="BE18" s="13" t="e">
        <f aca="false">IF(OR(BE$8=$W18,BE$8=prashod_count+1),$AB18,0)</f>
        <v>#VALUE!</v>
      </c>
      <c r="BF18" s="13" t="e">
        <f aca="false">IF(OR(BF$8=$W18,BF$8=prashod_count+1),$AB18,0)</f>
        <v>#VALUE!</v>
      </c>
      <c r="BG18" s="13" t="e">
        <f aca="false">IF(OR(BG$8=$W18,BG$8=prashod_count+1),$AB18,0)</f>
        <v>#VALUE!</v>
      </c>
      <c r="BH18" s="13" t="e">
        <f aca="false">IF(OR(BH$8=$W18,BH$8=prashod_count+1),$AB18,0)</f>
        <v>#VALUE!</v>
      </c>
      <c r="BI18" s="13" t="e">
        <f aca="false">IF(OR(BI$8=$W18,BI$8=prashod_count+1),$AB18,0)</f>
        <v>#VALUE!</v>
      </c>
      <c r="BJ18" s="13" t="e">
        <f aca="false">IF(OR(BJ$8=$W18,BJ$8=prashod_count+1),$AB18,0)</f>
        <v>#VALUE!</v>
      </c>
      <c r="BK18" s="13" t="e">
        <f aca="false">IF(OR(BK$8=$W18,BK$8=prashod_count+1),$AB18,0)</f>
        <v>#VALUE!</v>
      </c>
      <c r="BL18" s="13" t="e">
        <f aca="false">IF(OR(BL$8=$W18,BL$8=prashod_count+1),$AB18,0)</f>
        <v>#VALUE!</v>
      </c>
      <c r="BM18" s="13" t="e">
        <f aca="false">IF(OR(BM$8=$W18,BM$8=prashod_count+1),$AB18,0)</f>
        <v>#VALUE!</v>
      </c>
      <c r="BN18" s="13" t="e">
        <f aca="false">IF(OR(BN$8=$W18,BN$8=prashod_count+1),$AB18,0)</f>
        <v>#VALUE!</v>
      </c>
      <c r="BO18" s="13" t="e">
        <f aca="false">IF(OR(BO$8=$W18,BO$8=prashod_count+1),$AB18,0)</f>
        <v>#VALUE!</v>
      </c>
      <c r="BP18" s="13" t="e">
        <f aca="false">IF(OR(BP$8=$W18,BP$8=prashod_count+1),$AB18,0)</f>
        <v>#VALUE!</v>
      </c>
      <c r="BQ18" s="13" t="e">
        <f aca="false">IF(OR(BQ$8=$W18,BQ$8=prashod_count+1),$AB18,0)</f>
        <v>#VALUE!</v>
      </c>
      <c r="BR18" s="13" t="e">
        <f aca="false">IF(OR(BR$8=$W18,BR$8=prashod_count+1),$AB18,0)</f>
        <v>#VALUE!</v>
      </c>
      <c r="BS18" s="13" t="e">
        <f aca="false">IF(OR(BS$8=$W18,BS$8=prashod_count+1),$AB18,0)</f>
        <v>#VALUE!</v>
      </c>
    </row>
    <row r="19" s="12" customFormat="true" ht="12.75" hidden="false" customHeight="true" outlineLevel="0" collapsed="false">
      <c r="A19" s="1" t="n">
        <v>43890</v>
      </c>
      <c r="B19" s="2" t="n">
        <f aca="false">WEEKDAY(A19)</f>
        <v>7</v>
      </c>
      <c r="C19" s="3" t="str">
        <f aca="false">IF(D19&lt;&gt;0,D19&amp;IF(E19&lt;&gt;0," - "&amp;E19&amp;IF(F19&lt;&gt;0," - "&amp;F19,""),""),"")</f>
        <v>продукты молочные - мороженое - </v>
      </c>
      <c r="D19" s="3" t="str">
        <f aca="false">VLOOKUP($T19,VRashod_PlusCurrencyExchange,3,FALSE())</f>
        <v>продукты молочные</v>
      </c>
      <c r="E19" s="3" t="str">
        <f aca="false">VLOOKUP($T19,VRashod_PlusCurrencyExchange,4,FALSE())</f>
        <v>мороженое</v>
      </c>
      <c r="F19" s="3" t="str">
        <f aca="false">VLOOKUP($T19,VRashod_PlusCurrencyExchange,5,FALSE())</f>
        <v/>
      </c>
      <c r="G19" s="4" t="n">
        <f aca="false">IF(OR(Currency_Selected&lt;0,U19=Currency_Selected),AA19,0)</f>
        <v>42</v>
      </c>
      <c r="H19" s="5" t="n">
        <v>3</v>
      </c>
      <c r="I19" s="6" t="str">
        <f aca="false">INDEX(scenario_pnames_,$W19+1)</f>
        <v>продукты молочные</v>
      </c>
      <c r="J19" s="7" t="n">
        <v>42</v>
      </c>
      <c r="K19" s="8" t="str">
        <f aca="false">IF(U19&gt;0,[1]Настройки!$C$9,[1]Настройки!$C$8)</f>
        <v>Рубли</v>
      </c>
      <c r="L19" s="8"/>
      <c r="M19" s="6"/>
      <c r="N19" s="9"/>
      <c r="O19" s="9"/>
      <c r="P19" s="9"/>
      <c r="Q19" s="10" t="n">
        <f aca="false">AND(A19&gt;=start_date,A19&lt;=end_date)</f>
        <v>0</v>
      </c>
      <c r="R19" s="11"/>
      <c r="T19" s="13" t="n">
        <v>288</v>
      </c>
      <c r="U19" s="13" t="n">
        <v>0</v>
      </c>
      <c r="V19" s="13" t="n">
        <f aca="false">$W19&gt;0</f>
        <v>1</v>
      </c>
      <c r="W19" s="10" t="n">
        <f aca="false">VLOOKUP($T19,VRashod_PlusCurrencyExchange,2,FALSE())</f>
        <v>18</v>
      </c>
      <c r="X19" s="13" t="n">
        <f aca="false">IF(OR(Flag_DRashod_sum_all,$V19),IF(Currency_Selected=$U19,IF(OR($T19&lt;&gt;1,Flag_DRashod_sum_CurrencyExchange),$J19,""),IF(Currency_Selected&lt;0,IF(OR($T19&lt;&gt;1,Flag_DRashod_sum_CurrencyExchange),$AA19,""),"")),"")</f>
        <v>42</v>
      </c>
      <c r="Y19" s="10" t="str">
        <f aca="false">IF($A19=today,$X19,"")</f>
        <v/>
      </c>
      <c r="Z19" s="10" t="str">
        <f aca="false">IF($Q19,$X19,"")</f>
        <v/>
      </c>
      <c r="AA19" s="7" t="n">
        <f aca="false">J19*IF(L19="",1,L19)</f>
        <v>42</v>
      </c>
      <c r="AB19" s="10" t="n">
        <f aca="false">IF($V19,$AA19,"")</f>
        <v>42</v>
      </c>
      <c r="AE19" s="13" t="e">
        <f aca="false">IF(OR(AE$8=$W19,AE$8=prashod_count+1),$AB19,0)</f>
        <v>#VALUE!</v>
      </c>
      <c r="AF19" s="13" t="e">
        <f aca="false">IF(OR(AF$8=$W19,AF$8=prashod_count+1),$AB19,0)</f>
        <v>#VALUE!</v>
      </c>
      <c r="AG19" s="13" t="e">
        <f aca="false">IF(OR(AG$8=$W19,AG$8=prashod_count+1),$AB19,0)</f>
        <v>#VALUE!</v>
      </c>
      <c r="AH19" s="13" t="e">
        <f aca="false">IF(OR(AH$8=$W19,AH$8=prashod_count+1),$AB19,0)</f>
        <v>#VALUE!</v>
      </c>
      <c r="AI19" s="13" t="e">
        <f aca="false">IF(OR(AI$8=$W19,AI$8=prashod_count+1),$AB19,0)</f>
        <v>#VALUE!</v>
      </c>
      <c r="AJ19" s="13" t="e">
        <f aca="false">IF(OR(AJ$8=$W19,AJ$8=prashod_count+1),$AB19,0)</f>
        <v>#VALUE!</v>
      </c>
      <c r="AK19" s="13" t="e">
        <f aca="false">IF(OR(AK$8=$W19,AK$8=prashod_count+1),$AB19,0)</f>
        <v>#VALUE!</v>
      </c>
      <c r="AL19" s="13" t="e">
        <f aca="false">IF(OR(AL$8=$W19,AL$8=prashod_count+1),$AB19,0)</f>
        <v>#VALUE!</v>
      </c>
      <c r="AM19" s="13" t="e">
        <f aca="false">IF(OR(AM$8=$W19,AM$8=prashod_count+1),$AB19,0)</f>
        <v>#VALUE!</v>
      </c>
      <c r="AN19" s="13" t="e">
        <f aca="false">IF(OR(AN$8=$W19,AN$8=prashod_count+1),$AB19,0)</f>
        <v>#VALUE!</v>
      </c>
      <c r="AO19" s="13" t="e">
        <f aca="false">IF(OR(AO$8=$W19,AO$8=prashod_count+1),$AB19,0)</f>
        <v>#VALUE!</v>
      </c>
      <c r="AP19" s="13" t="e">
        <f aca="false">IF(OR(AP$8=$W19,AP$8=prashod_count+1),$AB19,0)</f>
        <v>#VALUE!</v>
      </c>
      <c r="AQ19" s="13" t="e">
        <f aca="false">IF(OR(AQ$8=$W19,AQ$8=prashod_count+1),$AB19,0)</f>
        <v>#VALUE!</v>
      </c>
      <c r="AR19" s="13" t="e">
        <f aca="false">IF(OR(AR$8=$W19,AR$8=prashod_count+1),$AB19,0)</f>
        <v>#VALUE!</v>
      </c>
      <c r="AS19" s="13" t="e">
        <f aca="false">IF(OR(AS$8=$W19,AS$8=prashod_count+1),$AB19,0)</f>
        <v>#VALUE!</v>
      </c>
      <c r="AT19" s="13" t="e">
        <f aca="false">IF(OR(AT$8=$W19,AT$8=prashod_count+1),$AB19,0)</f>
        <v>#VALUE!</v>
      </c>
      <c r="AU19" s="13" t="e">
        <f aca="false">IF(OR(AU$8=$W19,AU$8=prashod_count+1),$AB19,0)</f>
        <v>#VALUE!</v>
      </c>
      <c r="AV19" s="13" t="e">
        <f aca="false">IF(OR(AV$8=$W19,AV$8=prashod_count+1),$AB19,0)</f>
        <v>#VALUE!</v>
      </c>
      <c r="AW19" s="13" t="e">
        <f aca="false">IF(OR(AW$8=$W19,AW$8=prashod_count+1),$AB19,0)</f>
        <v>#VALUE!</v>
      </c>
      <c r="AX19" s="13" t="e">
        <f aca="false">IF(OR(AX$8=$W19,AX$8=prashod_count+1),$AB19,0)</f>
        <v>#VALUE!</v>
      </c>
      <c r="AY19" s="13" t="e">
        <f aca="false">IF(OR(AY$8=$W19,AY$8=prashod_count+1),$AB19,0)</f>
        <v>#VALUE!</v>
      </c>
      <c r="AZ19" s="13" t="e">
        <f aca="false">IF(OR(AZ$8=$W19,AZ$8=prashod_count+1),$AB19,0)</f>
        <v>#VALUE!</v>
      </c>
      <c r="BA19" s="13" t="e">
        <f aca="false">IF(OR(BA$8=$W19,BA$8=prashod_count+1),$AB19,0)</f>
        <v>#VALUE!</v>
      </c>
      <c r="BB19" s="13" t="e">
        <f aca="false">IF(OR(BB$8=$W19,BB$8=prashod_count+1),$AB19,0)</f>
        <v>#VALUE!</v>
      </c>
      <c r="BC19" s="13" t="e">
        <f aca="false">IF(OR(BC$8=$W19,BC$8=prashod_count+1),$AB19,0)</f>
        <v>#VALUE!</v>
      </c>
      <c r="BD19" s="13" t="e">
        <f aca="false">IF(OR(BD$8=$W19,BD$8=prashod_count+1),$AB19,0)</f>
        <v>#VALUE!</v>
      </c>
      <c r="BE19" s="13" t="e">
        <f aca="false">IF(OR(BE$8=$W19,BE$8=prashod_count+1),$AB19,0)</f>
        <v>#VALUE!</v>
      </c>
      <c r="BF19" s="13" t="e">
        <f aca="false">IF(OR(BF$8=$W19,BF$8=prashod_count+1),$AB19,0)</f>
        <v>#VALUE!</v>
      </c>
      <c r="BG19" s="13" t="e">
        <f aca="false">IF(OR(BG$8=$W19,BG$8=prashod_count+1),$AB19,0)</f>
        <v>#VALUE!</v>
      </c>
      <c r="BH19" s="13" t="e">
        <f aca="false">IF(OR(BH$8=$W19,BH$8=prashod_count+1),$AB19,0)</f>
        <v>#VALUE!</v>
      </c>
      <c r="BI19" s="13" t="e">
        <f aca="false">IF(OR(BI$8=$W19,BI$8=prashod_count+1),$AB19,0)</f>
        <v>#VALUE!</v>
      </c>
      <c r="BJ19" s="13" t="e">
        <f aca="false">IF(OR(BJ$8=$W19,BJ$8=prashod_count+1),$AB19,0)</f>
        <v>#VALUE!</v>
      </c>
      <c r="BK19" s="13" t="e">
        <f aca="false">IF(OR(BK$8=$W19,BK$8=prashod_count+1),$AB19,0)</f>
        <v>#VALUE!</v>
      </c>
      <c r="BL19" s="13" t="e">
        <f aca="false">IF(OR(BL$8=$W19,BL$8=prashod_count+1),$AB19,0)</f>
        <v>#VALUE!</v>
      </c>
      <c r="BM19" s="13" t="e">
        <f aca="false">IF(OR(BM$8=$W19,BM$8=prashod_count+1),$AB19,0)</f>
        <v>#VALUE!</v>
      </c>
      <c r="BN19" s="13" t="e">
        <f aca="false">IF(OR(BN$8=$W19,BN$8=prashod_count+1),$AB19,0)</f>
        <v>#VALUE!</v>
      </c>
      <c r="BO19" s="13" t="e">
        <f aca="false">IF(OR(BO$8=$W19,BO$8=prashod_count+1),$AB19,0)</f>
        <v>#VALUE!</v>
      </c>
      <c r="BP19" s="13" t="e">
        <f aca="false">IF(OR(BP$8=$W19,BP$8=prashod_count+1),$AB19,0)</f>
        <v>#VALUE!</v>
      </c>
      <c r="BQ19" s="13" t="e">
        <f aca="false">IF(OR(BQ$8=$W19,BQ$8=prashod_count+1),$AB19,0)</f>
        <v>#VALUE!</v>
      </c>
      <c r="BR19" s="13" t="e">
        <f aca="false">IF(OR(BR$8=$W19,BR$8=prashod_count+1),$AB19,0)</f>
        <v>#VALUE!</v>
      </c>
      <c r="BS19" s="13" t="e">
        <f aca="false">IF(OR(BS$8=$W19,BS$8=prashod_count+1),$AB19,0)</f>
        <v>#VALUE!</v>
      </c>
    </row>
    <row r="20" s="12" customFormat="true" ht="12.75" hidden="false" customHeight="true" outlineLevel="0" collapsed="false">
      <c r="A20" s="1" t="n">
        <v>43890</v>
      </c>
      <c r="B20" s="2" t="n">
        <f aca="false">WEEKDAY(A20)</f>
        <v>7</v>
      </c>
      <c r="C20" s="3" t="str">
        <f aca="false">IF(D20&lt;&gt;0,D20&amp;IF(E20&lt;&gt;0," - "&amp;E20&amp;IF(F20&lt;&gt;0," - "&amp;F20,""),""),"")</f>
        <v>транспорт - в маршрутке - </v>
      </c>
      <c r="D20" s="3" t="str">
        <f aca="false">VLOOKUP($T20,VRashod_PlusCurrencyExchange,3,FALSE())</f>
        <v>транспорт</v>
      </c>
      <c r="E20" s="3" t="str">
        <f aca="false">VLOOKUP($T20,VRashod_PlusCurrencyExchange,4,FALSE())</f>
        <v>в маршрутке</v>
      </c>
      <c r="F20" s="3" t="str">
        <f aca="false">VLOOKUP($T20,VRashod_PlusCurrencyExchange,5,FALSE())</f>
        <v/>
      </c>
      <c r="G20" s="4" t="n">
        <f aca="false">IF(OR(Currency_Selected&lt;0,U20=Currency_Selected),AA20,0)</f>
        <v>50</v>
      </c>
      <c r="H20" s="5"/>
      <c r="I20" s="6" t="str">
        <f aca="false">INDEX(scenario_pnames_,$W20+1)</f>
        <v>транспорт</v>
      </c>
      <c r="J20" s="7" t="n">
        <v>50</v>
      </c>
      <c r="K20" s="8" t="str">
        <f aca="false">IF(U20&gt;0,[1]Настройки!$C$9,[1]Настройки!$C$8)</f>
        <v>Рубли</v>
      </c>
      <c r="L20" s="8"/>
      <c r="M20" s="6"/>
      <c r="N20" s="9"/>
      <c r="O20" s="9"/>
      <c r="P20" s="9"/>
      <c r="Q20" s="10" t="n">
        <f aca="false">AND(A20&gt;=start_date,A20&lt;=end_date)</f>
        <v>0</v>
      </c>
      <c r="R20" s="11"/>
      <c r="T20" s="13" t="n">
        <v>188</v>
      </c>
      <c r="U20" s="13" t="n">
        <v>0</v>
      </c>
      <c r="V20" s="13" t="n">
        <f aca="false">$W20&gt;0</f>
        <v>1</v>
      </c>
      <c r="W20" s="10" t="n">
        <f aca="false">VLOOKUP($T20,VRashod_PlusCurrencyExchange,2,FALSE())</f>
        <v>24</v>
      </c>
      <c r="X20" s="13" t="n">
        <f aca="false">IF(OR(Flag_DRashod_sum_all,$V20),IF(Currency_Selected=$U20,IF(OR($T20&lt;&gt;1,Flag_DRashod_sum_CurrencyExchange),$J20,""),IF(Currency_Selected&lt;0,IF(OR($T20&lt;&gt;1,Flag_DRashod_sum_CurrencyExchange),$AA20,""),"")),"")</f>
        <v>50</v>
      </c>
      <c r="Y20" s="10" t="str">
        <f aca="false">IF($A20=today,$X20,"")</f>
        <v/>
      </c>
      <c r="Z20" s="10" t="str">
        <f aca="false">IF($Q20,$X20,"")</f>
        <v/>
      </c>
      <c r="AA20" s="7" t="n">
        <f aca="false">J20*IF(L20="",1,L20)</f>
        <v>50</v>
      </c>
      <c r="AB20" s="10" t="n">
        <f aca="false">IF($V20,$AA20,"")</f>
        <v>50</v>
      </c>
      <c r="AE20" s="13" t="e">
        <f aca="false">IF(OR(AE$8=$W20,AE$8=prashod_count+1),$AB20,0)</f>
        <v>#VALUE!</v>
      </c>
      <c r="AF20" s="13" t="e">
        <f aca="false">IF(OR(AF$8=$W20,AF$8=prashod_count+1),$AB20,0)</f>
        <v>#VALUE!</v>
      </c>
      <c r="AG20" s="13" t="e">
        <f aca="false">IF(OR(AG$8=$W20,AG$8=prashod_count+1),$AB20,0)</f>
        <v>#VALUE!</v>
      </c>
      <c r="AH20" s="13" t="e">
        <f aca="false">IF(OR(AH$8=$W20,AH$8=prashod_count+1),$AB20,0)</f>
        <v>#VALUE!</v>
      </c>
      <c r="AI20" s="13" t="e">
        <f aca="false">IF(OR(AI$8=$W20,AI$8=prashod_count+1),$AB20,0)</f>
        <v>#VALUE!</v>
      </c>
      <c r="AJ20" s="13" t="e">
        <f aca="false">IF(OR(AJ$8=$W20,AJ$8=prashod_count+1),$AB20,0)</f>
        <v>#VALUE!</v>
      </c>
      <c r="AK20" s="13" t="e">
        <f aca="false">IF(OR(AK$8=$W20,AK$8=prashod_count+1),$AB20,0)</f>
        <v>#VALUE!</v>
      </c>
      <c r="AL20" s="13" t="e">
        <f aca="false">IF(OR(AL$8=$W20,AL$8=prashod_count+1),$AB20,0)</f>
        <v>#VALUE!</v>
      </c>
      <c r="AM20" s="13" t="e">
        <f aca="false">IF(OR(AM$8=$W20,AM$8=prashod_count+1),$AB20,0)</f>
        <v>#VALUE!</v>
      </c>
      <c r="AN20" s="13" t="e">
        <f aca="false">IF(OR(AN$8=$W20,AN$8=prashod_count+1),$AB20,0)</f>
        <v>#VALUE!</v>
      </c>
      <c r="AO20" s="13" t="e">
        <f aca="false">IF(OR(AO$8=$W20,AO$8=prashod_count+1),$AB20,0)</f>
        <v>#VALUE!</v>
      </c>
      <c r="AP20" s="13" t="e">
        <f aca="false">IF(OR(AP$8=$W20,AP$8=prashod_count+1),$AB20,0)</f>
        <v>#VALUE!</v>
      </c>
      <c r="AQ20" s="13" t="e">
        <f aca="false">IF(OR(AQ$8=$W20,AQ$8=prashod_count+1),$AB20,0)</f>
        <v>#VALUE!</v>
      </c>
      <c r="AR20" s="13" t="e">
        <f aca="false">IF(OR(AR$8=$W20,AR$8=prashod_count+1),$AB20,0)</f>
        <v>#VALUE!</v>
      </c>
      <c r="AS20" s="13" t="e">
        <f aca="false">IF(OR(AS$8=$W20,AS$8=prashod_count+1),$AB20,0)</f>
        <v>#VALUE!</v>
      </c>
      <c r="AT20" s="13" t="e">
        <f aca="false">IF(OR(AT$8=$W20,AT$8=prashod_count+1),$AB20,0)</f>
        <v>#VALUE!</v>
      </c>
      <c r="AU20" s="13" t="e">
        <f aca="false">IF(OR(AU$8=$W20,AU$8=prashod_count+1),$AB20,0)</f>
        <v>#VALUE!</v>
      </c>
      <c r="AV20" s="13" t="e">
        <f aca="false">IF(OR(AV$8=$W20,AV$8=prashod_count+1),$AB20,0)</f>
        <v>#VALUE!</v>
      </c>
      <c r="AW20" s="13" t="e">
        <f aca="false">IF(OR(AW$8=$W20,AW$8=prashod_count+1),$AB20,0)</f>
        <v>#VALUE!</v>
      </c>
      <c r="AX20" s="13" t="e">
        <f aca="false">IF(OR(AX$8=$W20,AX$8=prashod_count+1),$AB20,0)</f>
        <v>#VALUE!</v>
      </c>
      <c r="AY20" s="13" t="e">
        <f aca="false">IF(OR(AY$8=$W20,AY$8=prashod_count+1),$AB20,0)</f>
        <v>#VALUE!</v>
      </c>
      <c r="AZ20" s="13" t="e">
        <f aca="false">IF(OR(AZ$8=$W20,AZ$8=prashod_count+1),$AB20,0)</f>
        <v>#VALUE!</v>
      </c>
      <c r="BA20" s="13" t="e">
        <f aca="false">IF(OR(BA$8=$W20,BA$8=prashod_count+1),$AB20,0)</f>
        <v>#VALUE!</v>
      </c>
      <c r="BB20" s="13" t="e">
        <f aca="false">IF(OR(BB$8=$W20,BB$8=prashod_count+1),$AB20,0)</f>
        <v>#VALUE!</v>
      </c>
      <c r="BC20" s="13" t="e">
        <f aca="false">IF(OR(BC$8=$W20,BC$8=prashod_count+1),$AB20,0)</f>
        <v>#VALUE!</v>
      </c>
      <c r="BD20" s="13" t="e">
        <f aca="false">IF(OR(BD$8=$W20,BD$8=prashod_count+1),$AB20,0)</f>
        <v>#VALUE!</v>
      </c>
      <c r="BE20" s="13" t="e">
        <f aca="false">IF(OR(BE$8=$W20,BE$8=prashod_count+1),$AB20,0)</f>
        <v>#VALUE!</v>
      </c>
      <c r="BF20" s="13" t="e">
        <f aca="false">IF(OR(BF$8=$W20,BF$8=prashod_count+1),$AB20,0)</f>
        <v>#VALUE!</v>
      </c>
      <c r="BG20" s="13" t="e">
        <f aca="false">IF(OR(BG$8=$W20,BG$8=prashod_count+1),$AB20,0)</f>
        <v>#VALUE!</v>
      </c>
      <c r="BH20" s="13" t="e">
        <f aca="false">IF(OR(BH$8=$W20,BH$8=prashod_count+1),$AB20,0)</f>
        <v>#VALUE!</v>
      </c>
      <c r="BI20" s="13" t="e">
        <f aca="false">IF(OR(BI$8=$W20,BI$8=prashod_count+1),$AB20,0)</f>
        <v>#VALUE!</v>
      </c>
      <c r="BJ20" s="13" t="e">
        <f aca="false">IF(OR(BJ$8=$W20,BJ$8=prashod_count+1),$AB20,0)</f>
        <v>#VALUE!</v>
      </c>
      <c r="BK20" s="13" t="e">
        <f aca="false">IF(OR(BK$8=$W20,BK$8=prashod_count+1),$AB20,0)</f>
        <v>#VALUE!</v>
      </c>
      <c r="BL20" s="13" t="e">
        <f aca="false">IF(OR(BL$8=$W20,BL$8=prashod_count+1),$AB20,0)</f>
        <v>#VALUE!</v>
      </c>
      <c r="BM20" s="13" t="e">
        <f aca="false">IF(OR(BM$8=$W20,BM$8=prashod_count+1),$AB20,0)</f>
        <v>#VALUE!</v>
      </c>
      <c r="BN20" s="13" t="e">
        <f aca="false">IF(OR(BN$8=$W20,BN$8=prashod_count+1),$AB20,0)</f>
        <v>#VALUE!</v>
      </c>
      <c r="BO20" s="13" t="e">
        <f aca="false">IF(OR(BO$8=$W20,BO$8=prashod_count+1),$AB20,0)</f>
        <v>#VALUE!</v>
      </c>
      <c r="BP20" s="13" t="e">
        <f aca="false">IF(OR(BP$8=$W20,BP$8=prashod_count+1),$AB20,0)</f>
        <v>#VALUE!</v>
      </c>
      <c r="BQ20" s="13" t="e">
        <f aca="false">IF(OR(BQ$8=$W20,BQ$8=prashod_count+1),$AB20,0)</f>
        <v>#VALUE!</v>
      </c>
      <c r="BR20" s="13" t="e">
        <f aca="false">IF(OR(BR$8=$W20,BR$8=prashod_count+1),$AB20,0)</f>
        <v>#VALUE!</v>
      </c>
      <c r="BS20" s="13" t="e">
        <f aca="false">IF(OR(BS$8=$W20,BS$8=prashod_count+1),$AB20,0)</f>
        <v>#VALUE!</v>
      </c>
    </row>
    <row r="21" s="12" customFormat="true" ht="12.75" hidden="false" customHeight="true" outlineLevel="0" collapsed="false">
      <c r="A21" s="1" t="n">
        <v>43890</v>
      </c>
      <c r="B21" s="2" t="n">
        <f aca="false">WEEKDAY(A21)</f>
        <v>7</v>
      </c>
      <c r="C21" s="3" t="str">
        <f aca="false">IF(D21&lt;&gt;0,D21&amp;IF(E21&lt;&gt;0," - "&amp;E21&amp;IF(F21&lt;&gt;0," - "&amp;F21,""),""),"")</f>
        <v>продукты мучные - хлеб - </v>
      </c>
      <c r="D21" s="3" t="str">
        <f aca="false">VLOOKUP($T21,VRashod_PlusCurrencyExchange,3,FALSE())</f>
        <v>продукты мучные</v>
      </c>
      <c r="E21" s="3" t="str">
        <f aca="false">VLOOKUP($T21,VRashod_PlusCurrencyExchange,4,FALSE())</f>
        <v>хлеб</v>
      </c>
      <c r="F21" s="3" t="str">
        <f aca="false">VLOOKUP($T21,VRashod_PlusCurrencyExchange,5,FALSE())</f>
        <v/>
      </c>
      <c r="G21" s="4" t="n">
        <f aca="false">IF(OR(Currency_Selected&lt;0,U21=Currency_Selected),AA21,0)</f>
        <v>12</v>
      </c>
      <c r="H21" s="5"/>
      <c r="I21" s="6" t="str">
        <f aca="false">INDEX(scenario_pnames_,$W21+1)</f>
        <v>продукты мучные</v>
      </c>
      <c r="J21" s="7" t="n">
        <v>12</v>
      </c>
      <c r="K21" s="8" t="str">
        <f aca="false">IF(U21&gt;0,[1]Настройки!$C$9,[1]Настройки!$C$8)</f>
        <v>Рубли</v>
      </c>
      <c r="L21" s="8"/>
      <c r="M21" s="6"/>
      <c r="N21" s="9"/>
      <c r="O21" s="9"/>
      <c r="P21" s="9"/>
      <c r="Q21" s="10" t="n">
        <f aca="false">AND(A21&gt;=start_date,A21&lt;=end_date)</f>
        <v>0</v>
      </c>
      <c r="R21" s="11"/>
      <c r="T21" s="13" t="n">
        <v>123</v>
      </c>
      <c r="U21" s="13" t="n">
        <v>0</v>
      </c>
      <c r="V21" s="13" t="n">
        <f aca="false">$W21&gt;0</f>
        <v>1</v>
      </c>
      <c r="W21" s="10" t="n">
        <f aca="false">VLOOKUP($T21,VRashod_PlusCurrencyExchange,2,FALSE())</f>
        <v>19</v>
      </c>
      <c r="X21" s="13" t="n">
        <f aca="false">IF(OR(Flag_DRashod_sum_all,$V21),IF(Currency_Selected=$U21,IF(OR($T21&lt;&gt;1,Flag_DRashod_sum_CurrencyExchange),$J21,""),IF(Currency_Selected&lt;0,IF(OR($T21&lt;&gt;1,Flag_DRashod_sum_CurrencyExchange),$AA21,""),"")),"")</f>
        <v>12</v>
      </c>
      <c r="Y21" s="10" t="str">
        <f aca="false">IF($A21=today,$X21,"")</f>
        <v/>
      </c>
      <c r="Z21" s="10" t="str">
        <f aca="false">IF($Q21,$X21,"")</f>
        <v/>
      </c>
      <c r="AA21" s="7" t="n">
        <f aca="false">J21*IF(L21="",1,L21)</f>
        <v>12</v>
      </c>
      <c r="AB21" s="10" t="n">
        <f aca="false">IF($V21,$AA21,"")</f>
        <v>12</v>
      </c>
      <c r="AE21" s="13" t="e">
        <f aca="false">IF(OR(AE$8=$W21,AE$8=prashod_count+1),$AB21,0)</f>
        <v>#VALUE!</v>
      </c>
      <c r="AF21" s="13" t="e">
        <f aca="false">IF(OR(AF$8=$W21,AF$8=prashod_count+1),$AB21,0)</f>
        <v>#VALUE!</v>
      </c>
      <c r="AG21" s="13" t="e">
        <f aca="false">IF(OR(AG$8=$W21,AG$8=prashod_count+1),$AB21,0)</f>
        <v>#VALUE!</v>
      </c>
      <c r="AH21" s="13" t="e">
        <f aca="false">IF(OR(AH$8=$W21,AH$8=prashod_count+1),$AB21,0)</f>
        <v>#VALUE!</v>
      </c>
      <c r="AI21" s="13" t="e">
        <f aca="false">IF(OR(AI$8=$W21,AI$8=prashod_count+1),$AB21,0)</f>
        <v>#VALUE!</v>
      </c>
      <c r="AJ21" s="13" t="e">
        <f aca="false">IF(OR(AJ$8=$W21,AJ$8=prashod_count+1),$AB21,0)</f>
        <v>#VALUE!</v>
      </c>
      <c r="AK21" s="13" t="e">
        <f aca="false">IF(OR(AK$8=$W21,AK$8=prashod_count+1),$AB21,0)</f>
        <v>#VALUE!</v>
      </c>
      <c r="AL21" s="13" t="e">
        <f aca="false">IF(OR(AL$8=$W21,AL$8=prashod_count+1),$AB21,0)</f>
        <v>#VALUE!</v>
      </c>
      <c r="AM21" s="13" t="e">
        <f aca="false">IF(OR(AM$8=$W21,AM$8=prashod_count+1),$AB21,0)</f>
        <v>#VALUE!</v>
      </c>
      <c r="AN21" s="13" t="e">
        <f aca="false">IF(OR(AN$8=$W21,AN$8=prashod_count+1),$AB21,0)</f>
        <v>#VALUE!</v>
      </c>
      <c r="AO21" s="13" t="e">
        <f aca="false">IF(OR(AO$8=$W21,AO$8=prashod_count+1),$AB21,0)</f>
        <v>#VALUE!</v>
      </c>
      <c r="AP21" s="13" t="e">
        <f aca="false">IF(OR(AP$8=$W21,AP$8=prashod_count+1),$AB21,0)</f>
        <v>#VALUE!</v>
      </c>
      <c r="AQ21" s="13" t="e">
        <f aca="false">IF(OR(AQ$8=$W21,AQ$8=prashod_count+1),$AB21,0)</f>
        <v>#VALUE!</v>
      </c>
      <c r="AR21" s="13" t="e">
        <f aca="false">IF(OR(AR$8=$W21,AR$8=prashod_count+1),$AB21,0)</f>
        <v>#VALUE!</v>
      </c>
      <c r="AS21" s="13" t="e">
        <f aca="false">IF(OR(AS$8=$W21,AS$8=prashod_count+1),$AB21,0)</f>
        <v>#VALUE!</v>
      </c>
      <c r="AT21" s="13" t="e">
        <f aca="false">IF(OR(AT$8=$W21,AT$8=prashod_count+1),$AB21,0)</f>
        <v>#VALUE!</v>
      </c>
      <c r="AU21" s="13" t="e">
        <f aca="false">IF(OR(AU$8=$W21,AU$8=prashod_count+1),$AB21,0)</f>
        <v>#VALUE!</v>
      </c>
      <c r="AV21" s="13" t="e">
        <f aca="false">IF(OR(AV$8=$W21,AV$8=prashod_count+1),$AB21,0)</f>
        <v>#VALUE!</v>
      </c>
      <c r="AW21" s="13" t="e">
        <f aca="false">IF(OR(AW$8=$W21,AW$8=prashod_count+1),$AB21,0)</f>
        <v>#VALUE!</v>
      </c>
      <c r="AX21" s="13" t="e">
        <f aca="false">IF(OR(AX$8=$W21,AX$8=prashod_count+1),$AB21,0)</f>
        <v>#VALUE!</v>
      </c>
      <c r="AY21" s="13" t="e">
        <f aca="false">IF(OR(AY$8=$W21,AY$8=prashod_count+1),$AB21,0)</f>
        <v>#VALUE!</v>
      </c>
      <c r="AZ21" s="13" t="e">
        <f aca="false">IF(OR(AZ$8=$W21,AZ$8=prashod_count+1),$AB21,0)</f>
        <v>#VALUE!</v>
      </c>
      <c r="BA21" s="13" t="e">
        <f aca="false">IF(OR(BA$8=$W21,BA$8=prashod_count+1),$AB21,0)</f>
        <v>#VALUE!</v>
      </c>
      <c r="BB21" s="13" t="e">
        <f aca="false">IF(OR(BB$8=$W21,BB$8=prashod_count+1),$AB21,0)</f>
        <v>#VALUE!</v>
      </c>
      <c r="BC21" s="13" t="e">
        <f aca="false">IF(OR(BC$8=$W21,BC$8=prashod_count+1),$AB21,0)</f>
        <v>#VALUE!</v>
      </c>
      <c r="BD21" s="13" t="e">
        <f aca="false">IF(OR(BD$8=$W21,BD$8=prashod_count+1),$AB21,0)</f>
        <v>#VALUE!</v>
      </c>
      <c r="BE21" s="13" t="e">
        <f aca="false">IF(OR(BE$8=$W21,BE$8=prashod_count+1),$AB21,0)</f>
        <v>#VALUE!</v>
      </c>
      <c r="BF21" s="13" t="e">
        <f aca="false">IF(OR(BF$8=$W21,BF$8=prashod_count+1),$AB21,0)</f>
        <v>#VALUE!</v>
      </c>
      <c r="BG21" s="13" t="e">
        <f aca="false">IF(OR(BG$8=$W21,BG$8=prashod_count+1),$AB21,0)</f>
        <v>#VALUE!</v>
      </c>
      <c r="BH21" s="13" t="e">
        <f aca="false">IF(OR(BH$8=$W21,BH$8=prashod_count+1),$AB21,0)</f>
        <v>#VALUE!</v>
      </c>
      <c r="BI21" s="13" t="e">
        <f aca="false">IF(OR(BI$8=$W21,BI$8=prashod_count+1),$AB21,0)</f>
        <v>#VALUE!</v>
      </c>
      <c r="BJ21" s="13" t="e">
        <f aca="false">IF(OR(BJ$8=$W21,BJ$8=prashod_count+1),$AB21,0)</f>
        <v>#VALUE!</v>
      </c>
      <c r="BK21" s="13" t="e">
        <f aca="false">IF(OR(BK$8=$W21,BK$8=prashod_count+1),$AB21,0)</f>
        <v>#VALUE!</v>
      </c>
      <c r="BL21" s="13" t="e">
        <f aca="false">IF(OR(BL$8=$W21,BL$8=prashod_count+1),$AB21,0)</f>
        <v>#VALUE!</v>
      </c>
      <c r="BM21" s="13" t="e">
        <f aca="false">IF(OR(BM$8=$W21,BM$8=prashod_count+1),$AB21,0)</f>
        <v>#VALUE!</v>
      </c>
      <c r="BN21" s="13" t="e">
        <f aca="false">IF(OR(BN$8=$W21,BN$8=prashod_count+1),$AB21,0)</f>
        <v>#VALUE!</v>
      </c>
      <c r="BO21" s="13" t="e">
        <f aca="false">IF(OR(BO$8=$W21,BO$8=prashod_count+1),$AB21,0)</f>
        <v>#VALUE!</v>
      </c>
      <c r="BP21" s="13" t="e">
        <f aca="false">IF(OR(BP$8=$W21,BP$8=prashod_count+1),$AB21,0)</f>
        <v>#VALUE!</v>
      </c>
      <c r="BQ21" s="13" t="e">
        <f aca="false">IF(OR(BQ$8=$W21,BQ$8=prashod_count+1),$AB21,0)</f>
        <v>#VALUE!</v>
      </c>
      <c r="BR21" s="13" t="e">
        <f aca="false">IF(OR(BR$8=$W21,BR$8=prashod_count+1),$AB21,0)</f>
        <v>#VALUE!</v>
      </c>
      <c r="BS21" s="13" t="e">
        <f aca="false">IF(OR(BS$8=$W21,BS$8=prashod_count+1),$AB21,0)</f>
        <v>#VALUE!</v>
      </c>
    </row>
    <row r="22" s="12" customFormat="true" ht="12.75" hidden="false" customHeight="true" outlineLevel="0" collapsed="false">
      <c r="A22" s="1" t="n">
        <v>43890</v>
      </c>
      <c r="B22" s="2" t="n">
        <f aca="false">WEEKDAY(A22)</f>
        <v>7</v>
      </c>
      <c r="C22" s="3" t="str">
        <f aca="false">IF(D22&lt;&gt;0,D22&amp;IF(E22&lt;&gt;0," - "&amp;E22&amp;IF(F22&lt;&gt;0," - "&amp;F22,""),""),"")</f>
        <v>овощи и фрукты - картофель - </v>
      </c>
      <c r="D22" s="3" t="str">
        <f aca="false">VLOOKUP($T22,VRashod_PlusCurrencyExchange,3,FALSE())</f>
        <v>овощи и фрукты</v>
      </c>
      <c r="E22" s="3" t="str">
        <f aca="false">VLOOKUP($T22,VRashod_PlusCurrencyExchange,4,FALSE())</f>
        <v>картофель</v>
      </c>
      <c r="F22" s="3" t="str">
        <f aca="false">VLOOKUP($T22,VRashod_PlusCurrencyExchange,5,FALSE())</f>
        <v/>
      </c>
      <c r="G22" s="4" t="n">
        <f aca="false">IF(OR(Currency_Selected&lt;0,U22=Currency_Selected),AA22,0)</f>
        <v>43.7372</v>
      </c>
      <c r="H22" s="5" t="n">
        <v>2.588</v>
      </c>
      <c r="I22" s="6" t="str">
        <f aca="false">INDEX(scenario_pnames_,$W22+1)</f>
        <v>овощи и фрукты</v>
      </c>
      <c r="J22" s="7" t="n">
        <v>43.7372</v>
      </c>
      <c r="K22" s="8" t="str">
        <f aca="false">IF(U22&gt;0,[1]Настройки!$C$9,[1]Настройки!$C$8)</f>
        <v>Рубли</v>
      </c>
      <c r="L22" s="8"/>
      <c r="M22" s="6"/>
      <c r="N22" s="9"/>
      <c r="O22" s="9"/>
      <c r="P22" s="9"/>
      <c r="Q22" s="10" t="n">
        <f aca="false">AND(A22&gt;=start_date,A22&lt;=end_date)</f>
        <v>0</v>
      </c>
      <c r="R22" s="11"/>
      <c r="T22" s="13" t="n">
        <v>212</v>
      </c>
      <c r="U22" s="13" t="n">
        <v>0</v>
      </c>
      <c r="V22" s="13" t="n">
        <f aca="false">$W22&gt;0</f>
        <v>1</v>
      </c>
      <c r="W22" s="10" t="n">
        <f aca="false">VLOOKUP($T22,VRashod_PlusCurrencyExchange,2,FALSE())</f>
        <v>17</v>
      </c>
      <c r="X22" s="13" t="n">
        <f aca="false">IF(OR(Flag_DRashod_sum_all,$V22),IF(Currency_Selected=$U22,IF(OR($T22&lt;&gt;1,Flag_DRashod_sum_CurrencyExchange),$J22,""),IF(Currency_Selected&lt;0,IF(OR($T22&lt;&gt;1,Flag_DRashod_sum_CurrencyExchange),$AA22,""),"")),"")</f>
        <v>43.7372</v>
      </c>
      <c r="Y22" s="10" t="str">
        <f aca="false">IF($A22=today,$X22,"")</f>
        <v/>
      </c>
      <c r="Z22" s="10" t="str">
        <f aca="false">IF($Q22,$X22,"")</f>
        <v/>
      </c>
      <c r="AA22" s="7" t="n">
        <f aca="false">J22*IF(L22="",1,L22)</f>
        <v>43.7372</v>
      </c>
      <c r="AB22" s="10" t="n">
        <f aca="false">IF($V22,$AA22,"")</f>
        <v>43.7372</v>
      </c>
      <c r="AE22" s="13" t="e">
        <f aca="false">IF(OR(AE$8=$W22,AE$8=prashod_count+1),$AB22,0)</f>
        <v>#VALUE!</v>
      </c>
      <c r="AF22" s="13" t="e">
        <f aca="false">IF(OR(AF$8=$W22,AF$8=prashod_count+1),$AB22,0)</f>
        <v>#VALUE!</v>
      </c>
      <c r="AG22" s="13" t="e">
        <f aca="false">IF(OR(AG$8=$W22,AG$8=prashod_count+1),$AB22,0)</f>
        <v>#VALUE!</v>
      </c>
      <c r="AH22" s="13" t="e">
        <f aca="false">IF(OR(AH$8=$W22,AH$8=prashod_count+1),$AB22,0)</f>
        <v>#VALUE!</v>
      </c>
      <c r="AI22" s="13" t="e">
        <f aca="false">IF(OR(AI$8=$W22,AI$8=prashod_count+1),$AB22,0)</f>
        <v>#VALUE!</v>
      </c>
      <c r="AJ22" s="13" t="e">
        <f aca="false">IF(OR(AJ$8=$W22,AJ$8=prashod_count+1),$AB22,0)</f>
        <v>#VALUE!</v>
      </c>
      <c r="AK22" s="13" t="e">
        <f aca="false">IF(OR(AK$8=$W22,AK$8=prashod_count+1),$AB22,0)</f>
        <v>#VALUE!</v>
      </c>
      <c r="AL22" s="13" t="e">
        <f aca="false">IF(OR(AL$8=$W22,AL$8=prashod_count+1),$AB22,0)</f>
        <v>#VALUE!</v>
      </c>
      <c r="AM22" s="13" t="e">
        <f aca="false">IF(OR(AM$8=$W22,AM$8=prashod_count+1),$AB22,0)</f>
        <v>#VALUE!</v>
      </c>
      <c r="AN22" s="13" t="e">
        <f aca="false">IF(OR(AN$8=$W22,AN$8=prashod_count+1),$AB22,0)</f>
        <v>#VALUE!</v>
      </c>
      <c r="AO22" s="13" t="e">
        <f aca="false">IF(OR(AO$8=$W22,AO$8=prashod_count+1),$AB22,0)</f>
        <v>#VALUE!</v>
      </c>
      <c r="AP22" s="13" t="e">
        <f aca="false">IF(OR(AP$8=$W22,AP$8=prashod_count+1),$AB22,0)</f>
        <v>#VALUE!</v>
      </c>
      <c r="AQ22" s="13" t="e">
        <f aca="false">IF(OR(AQ$8=$W22,AQ$8=prashod_count+1),$AB22,0)</f>
        <v>#VALUE!</v>
      </c>
      <c r="AR22" s="13" t="e">
        <f aca="false">IF(OR(AR$8=$W22,AR$8=prashod_count+1),$AB22,0)</f>
        <v>#VALUE!</v>
      </c>
      <c r="AS22" s="13" t="e">
        <f aca="false">IF(OR(AS$8=$W22,AS$8=prashod_count+1),$AB22,0)</f>
        <v>#VALUE!</v>
      </c>
      <c r="AT22" s="13" t="e">
        <f aca="false">IF(OR(AT$8=$W22,AT$8=prashod_count+1),$AB22,0)</f>
        <v>#VALUE!</v>
      </c>
      <c r="AU22" s="13" t="e">
        <f aca="false">IF(OR(AU$8=$W22,AU$8=prashod_count+1),$AB22,0)</f>
        <v>#VALUE!</v>
      </c>
      <c r="AV22" s="13" t="e">
        <f aca="false">IF(OR(AV$8=$W22,AV$8=prashod_count+1),$AB22,0)</f>
        <v>#VALUE!</v>
      </c>
      <c r="AW22" s="13" t="e">
        <f aca="false">IF(OR(AW$8=$W22,AW$8=prashod_count+1),$AB22,0)</f>
        <v>#VALUE!</v>
      </c>
      <c r="AX22" s="13" t="e">
        <f aca="false">IF(OR(AX$8=$W22,AX$8=prashod_count+1),$AB22,0)</f>
        <v>#VALUE!</v>
      </c>
      <c r="AY22" s="13" t="e">
        <f aca="false">IF(OR(AY$8=$W22,AY$8=prashod_count+1),$AB22,0)</f>
        <v>#VALUE!</v>
      </c>
      <c r="AZ22" s="13" t="e">
        <f aca="false">IF(OR(AZ$8=$W22,AZ$8=prashod_count+1),$AB22,0)</f>
        <v>#VALUE!</v>
      </c>
      <c r="BA22" s="13" t="e">
        <f aca="false">IF(OR(BA$8=$W22,BA$8=prashod_count+1),$AB22,0)</f>
        <v>#VALUE!</v>
      </c>
      <c r="BB22" s="13" t="e">
        <f aca="false">IF(OR(BB$8=$W22,BB$8=prashod_count+1),$AB22,0)</f>
        <v>#VALUE!</v>
      </c>
      <c r="BC22" s="13" t="e">
        <f aca="false">IF(OR(BC$8=$W22,BC$8=prashod_count+1),$AB22,0)</f>
        <v>#VALUE!</v>
      </c>
      <c r="BD22" s="13" t="e">
        <f aca="false">IF(OR(BD$8=$W22,BD$8=prashod_count+1),$AB22,0)</f>
        <v>#VALUE!</v>
      </c>
      <c r="BE22" s="13" t="e">
        <f aca="false">IF(OR(BE$8=$W22,BE$8=prashod_count+1),$AB22,0)</f>
        <v>#VALUE!</v>
      </c>
      <c r="BF22" s="13" t="e">
        <f aca="false">IF(OR(BF$8=$W22,BF$8=prashod_count+1),$AB22,0)</f>
        <v>#VALUE!</v>
      </c>
      <c r="BG22" s="13" t="e">
        <f aca="false">IF(OR(BG$8=$W22,BG$8=prashod_count+1),$AB22,0)</f>
        <v>#VALUE!</v>
      </c>
      <c r="BH22" s="13" t="e">
        <f aca="false">IF(OR(BH$8=$W22,BH$8=prashod_count+1),$AB22,0)</f>
        <v>#VALUE!</v>
      </c>
      <c r="BI22" s="13" t="e">
        <f aca="false">IF(OR(BI$8=$W22,BI$8=prashod_count+1),$AB22,0)</f>
        <v>#VALUE!</v>
      </c>
      <c r="BJ22" s="13" t="e">
        <f aca="false">IF(OR(BJ$8=$W22,BJ$8=prashod_count+1),$AB22,0)</f>
        <v>#VALUE!</v>
      </c>
      <c r="BK22" s="13" t="e">
        <f aca="false">IF(OR(BK$8=$W22,BK$8=prashod_count+1),$AB22,0)</f>
        <v>#VALUE!</v>
      </c>
      <c r="BL22" s="13" t="e">
        <f aca="false">IF(OR(BL$8=$W22,BL$8=prashod_count+1),$AB22,0)</f>
        <v>#VALUE!</v>
      </c>
      <c r="BM22" s="13" t="e">
        <f aca="false">IF(OR(BM$8=$W22,BM$8=prashod_count+1),$AB22,0)</f>
        <v>#VALUE!</v>
      </c>
      <c r="BN22" s="13" t="e">
        <f aca="false">IF(OR(BN$8=$W22,BN$8=prashod_count+1),$AB22,0)</f>
        <v>#VALUE!</v>
      </c>
      <c r="BO22" s="13" t="e">
        <f aca="false">IF(OR(BO$8=$W22,BO$8=prashod_count+1),$AB22,0)</f>
        <v>#VALUE!</v>
      </c>
      <c r="BP22" s="13" t="e">
        <f aca="false">IF(OR(BP$8=$W22,BP$8=prashod_count+1),$AB22,0)</f>
        <v>#VALUE!</v>
      </c>
      <c r="BQ22" s="13" t="e">
        <f aca="false">IF(OR(BQ$8=$W22,BQ$8=prashod_count+1),$AB22,0)</f>
        <v>#VALUE!</v>
      </c>
      <c r="BR22" s="13" t="e">
        <f aca="false">IF(OR(BR$8=$W22,BR$8=prashod_count+1),$AB22,0)</f>
        <v>#VALUE!</v>
      </c>
      <c r="BS22" s="13" t="e">
        <f aca="false">IF(OR(BS$8=$W22,BS$8=prashod_count+1),$AB22,0)</f>
        <v>#VALUE!</v>
      </c>
    </row>
    <row r="23" s="12" customFormat="true" ht="12.75" hidden="false" customHeight="true" outlineLevel="0" collapsed="false">
      <c r="A23" s="1" t="n">
        <v>43890</v>
      </c>
      <c r="B23" s="2" t="n">
        <f aca="false">WEEKDAY(A23)</f>
        <v>7</v>
      </c>
      <c r="C23" s="3" t="str">
        <f aca="false">IF(D23&lt;&gt;0,D23&amp;IF(E23&lt;&gt;0," - "&amp;E23&amp;IF(F23&lt;&gt;0," - "&amp;F23,""),""),"")</f>
        <v>овощи и фрукты - яблоко - </v>
      </c>
      <c r="D23" s="3" t="str">
        <f aca="false">VLOOKUP($T23,VRashod_PlusCurrencyExchange,3,FALSE())</f>
        <v>овощи и фрукты</v>
      </c>
      <c r="E23" s="3" t="str">
        <f aca="false">VLOOKUP($T23,VRashod_PlusCurrencyExchange,4,FALSE())</f>
        <v>яблоко</v>
      </c>
      <c r="F23" s="3" t="str">
        <f aca="false">VLOOKUP($T23,VRashod_PlusCurrencyExchange,5,FALSE())</f>
        <v/>
      </c>
      <c r="G23" s="4" t="n">
        <f aca="false">IF(OR(Currency_Selected&lt;0,U23=Currency_Selected),AA23,0)</f>
        <v>28.884</v>
      </c>
      <c r="H23" s="5" t="n">
        <v>0.498</v>
      </c>
      <c r="I23" s="6" t="str">
        <f aca="false">INDEX(scenario_pnames_,$W23+1)</f>
        <v>овощи и фрукты</v>
      </c>
      <c r="J23" s="7" t="n">
        <v>28.884</v>
      </c>
      <c r="K23" s="8" t="str">
        <f aca="false">IF(U23&gt;0,[1]Настройки!$C$9,[1]Настройки!$C$8)</f>
        <v>Рубли</v>
      </c>
      <c r="L23" s="8"/>
      <c r="M23" s="6"/>
      <c r="N23" s="9"/>
      <c r="O23" s="9"/>
      <c r="P23" s="9"/>
      <c r="Q23" s="10" t="n">
        <f aca="false">AND(A23&gt;=start_date,A23&lt;=end_date)</f>
        <v>0</v>
      </c>
      <c r="R23" s="11"/>
      <c r="T23" s="13" t="n">
        <v>100</v>
      </c>
      <c r="U23" s="13" t="n">
        <v>0</v>
      </c>
      <c r="V23" s="13" t="n">
        <f aca="false">$W23&gt;0</f>
        <v>1</v>
      </c>
      <c r="W23" s="10" t="n">
        <f aca="false">VLOOKUP($T23,VRashod_PlusCurrencyExchange,2,FALSE())</f>
        <v>17</v>
      </c>
      <c r="X23" s="13" t="n">
        <f aca="false">IF(OR(Flag_DRashod_sum_all,$V23),IF(Currency_Selected=$U23,IF(OR($T23&lt;&gt;1,Flag_DRashod_sum_CurrencyExchange),$J23,""),IF(Currency_Selected&lt;0,IF(OR($T23&lt;&gt;1,Flag_DRashod_sum_CurrencyExchange),$AA23,""),"")),"")</f>
        <v>28.884</v>
      </c>
      <c r="Y23" s="10" t="str">
        <f aca="false">IF($A23=today,$X23,"")</f>
        <v/>
      </c>
      <c r="Z23" s="10" t="str">
        <f aca="false">IF($Q23,$X23,"")</f>
        <v/>
      </c>
      <c r="AA23" s="7" t="n">
        <f aca="false">J23*IF(L23="",1,L23)</f>
        <v>28.884</v>
      </c>
      <c r="AB23" s="10" t="n">
        <f aca="false">IF($V23,$AA23,"")</f>
        <v>28.884</v>
      </c>
      <c r="AE23" s="13" t="e">
        <f aca="false">IF(OR(AE$8=$W23,AE$8=prashod_count+1),$AB23,0)</f>
        <v>#VALUE!</v>
      </c>
      <c r="AF23" s="13" t="e">
        <f aca="false">IF(OR(AF$8=$W23,AF$8=prashod_count+1),$AB23,0)</f>
        <v>#VALUE!</v>
      </c>
      <c r="AG23" s="13" t="e">
        <f aca="false">IF(OR(AG$8=$W23,AG$8=prashod_count+1),$AB23,0)</f>
        <v>#VALUE!</v>
      </c>
      <c r="AH23" s="13" t="e">
        <f aca="false">IF(OR(AH$8=$W23,AH$8=prashod_count+1),$AB23,0)</f>
        <v>#VALUE!</v>
      </c>
      <c r="AI23" s="13" t="e">
        <f aca="false">IF(OR(AI$8=$W23,AI$8=prashod_count+1),$AB23,0)</f>
        <v>#VALUE!</v>
      </c>
      <c r="AJ23" s="13" t="e">
        <f aca="false">IF(OR(AJ$8=$W23,AJ$8=prashod_count+1),$AB23,0)</f>
        <v>#VALUE!</v>
      </c>
      <c r="AK23" s="13" t="e">
        <f aca="false">IF(OR(AK$8=$W23,AK$8=prashod_count+1),$AB23,0)</f>
        <v>#VALUE!</v>
      </c>
      <c r="AL23" s="13" t="e">
        <f aca="false">IF(OR(AL$8=$W23,AL$8=prashod_count+1),$AB23,0)</f>
        <v>#VALUE!</v>
      </c>
      <c r="AM23" s="13" t="e">
        <f aca="false">IF(OR(AM$8=$W23,AM$8=prashod_count+1),$AB23,0)</f>
        <v>#VALUE!</v>
      </c>
      <c r="AN23" s="13" t="e">
        <f aca="false">IF(OR(AN$8=$W23,AN$8=prashod_count+1),$AB23,0)</f>
        <v>#VALUE!</v>
      </c>
      <c r="AO23" s="13" t="e">
        <f aca="false">IF(OR(AO$8=$W23,AO$8=prashod_count+1),$AB23,0)</f>
        <v>#VALUE!</v>
      </c>
      <c r="AP23" s="13" t="e">
        <f aca="false">IF(OR(AP$8=$W23,AP$8=prashod_count+1),$AB23,0)</f>
        <v>#VALUE!</v>
      </c>
      <c r="AQ23" s="13" t="e">
        <f aca="false">IF(OR(AQ$8=$W23,AQ$8=prashod_count+1),$AB23,0)</f>
        <v>#VALUE!</v>
      </c>
      <c r="AR23" s="13" t="e">
        <f aca="false">IF(OR(AR$8=$W23,AR$8=prashod_count+1),$AB23,0)</f>
        <v>#VALUE!</v>
      </c>
      <c r="AS23" s="13" t="e">
        <f aca="false">IF(OR(AS$8=$W23,AS$8=prashod_count+1),$AB23,0)</f>
        <v>#VALUE!</v>
      </c>
      <c r="AT23" s="13" t="e">
        <f aca="false">IF(OR(AT$8=$W23,AT$8=prashod_count+1),$AB23,0)</f>
        <v>#VALUE!</v>
      </c>
      <c r="AU23" s="13" t="e">
        <f aca="false">IF(OR(AU$8=$W23,AU$8=prashod_count+1),$AB23,0)</f>
        <v>#VALUE!</v>
      </c>
      <c r="AV23" s="13" t="e">
        <f aca="false">IF(OR(AV$8=$W23,AV$8=prashod_count+1),$AB23,0)</f>
        <v>#VALUE!</v>
      </c>
      <c r="AW23" s="13" t="e">
        <f aca="false">IF(OR(AW$8=$W23,AW$8=prashod_count+1),$AB23,0)</f>
        <v>#VALUE!</v>
      </c>
      <c r="AX23" s="13" t="e">
        <f aca="false">IF(OR(AX$8=$W23,AX$8=prashod_count+1),$AB23,0)</f>
        <v>#VALUE!</v>
      </c>
      <c r="AY23" s="13" t="e">
        <f aca="false">IF(OR(AY$8=$W23,AY$8=prashod_count+1),$AB23,0)</f>
        <v>#VALUE!</v>
      </c>
      <c r="AZ23" s="13" t="e">
        <f aca="false">IF(OR(AZ$8=$W23,AZ$8=prashod_count+1),$AB23,0)</f>
        <v>#VALUE!</v>
      </c>
      <c r="BA23" s="13" t="e">
        <f aca="false">IF(OR(BA$8=$W23,BA$8=prashod_count+1),$AB23,0)</f>
        <v>#VALUE!</v>
      </c>
      <c r="BB23" s="13" t="e">
        <f aca="false">IF(OR(BB$8=$W23,BB$8=prashod_count+1),$AB23,0)</f>
        <v>#VALUE!</v>
      </c>
      <c r="BC23" s="13" t="e">
        <f aca="false">IF(OR(BC$8=$W23,BC$8=prashod_count+1),$AB23,0)</f>
        <v>#VALUE!</v>
      </c>
      <c r="BD23" s="13" t="e">
        <f aca="false">IF(OR(BD$8=$W23,BD$8=prashod_count+1),$AB23,0)</f>
        <v>#VALUE!</v>
      </c>
      <c r="BE23" s="13" t="e">
        <f aca="false">IF(OR(BE$8=$W23,BE$8=prashod_count+1),$AB23,0)</f>
        <v>#VALUE!</v>
      </c>
      <c r="BF23" s="13" t="e">
        <f aca="false">IF(OR(BF$8=$W23,BF$8=prashod_count+1),$AB23,0)</f>
        <v>#VALUE!</v>
      </c>
      <c r="BG23" s="13" t="e">
        <f aca="false">IF(OR(BG$8=$W23,BG$8=prashod_count+1),$AB23,0)</f>
        <v>#VALUE!</v>
      </c>
      <c r="BH23" s="13" t="e">
        <f aca="false">IF(OR(BH$8=$W23,BH$8=prashod_count+1),$AB23,0)</f>
        <v>#VALUE!</v>
      </c>
      <c r="BI23" s="13" t="e">
        <f aca="false">IF(OR(BI$8=$W23,BI$8=prashod_count+1),$AB23,0)</f>
        <v>#VALUE!</v>
      </c>
      <c r="BJ23" s="13" t="e">
        <f aca="false">IF(OR(BJ$8=$W23,BJ$8=prashod_count+1),$AB23,0)</f>
        <v>#VALUE!</v>
      </c>
      <c r="BK23" s="13" t="e">
        <f aca="false">IF(OR(BK$8=$W23,BK$8=prashod_count+1),$AB23,0)</f>
        <v>#VALUE!</v>
      </c>
      <c r="BL23" s="13" t="e">
        <f aca="false">IF(OR(BL$8=$W23,BL$8=prashod_count+1),$AB23,0)</f>
        <v>#VALUE!</v>
      </c>
      <c r="BM23" s="13" t="e">
        <f aca="false">IF(OR(BM$8=$W23,BM$8=prashod_count+1),$AB23,0)</f>
        <v>#VALUE!</v>
      </c>
      <c r="BN23" s="13" t="e">
        <f aca="false">IF(OR(BN$8=$W23,BN$8=prashod_count+1),$AB23,0)</f>
        <v>#VALUE!</v>
      </c>
      <c r="BO23" s="13" t="e">
        <f aca="false">IF(OR(BO$8=$W23,BO$8=prashod_count+1),$AB23,0)</f>
        <v>#VALUE!</v>
      </c>
      <c r="BP23" s="13" t="e">
        <f aca="false">IF(OR(BP$8=$W23,BP$8=prashod_count+1),$AB23,0)</f>
        <v>#VALUE!</v>
      </c>
      <c r="BQ23" s="13" t="e">
        <f aca="false">IF(OR(BQ$8=$W23,BQ$8=prashod_count+1),$AB23,0)</f>
        <v>#VALUE!</v>
      </c>
      <c r="BR23" s="13" t="e">
        <f aca="false">IF(OR(BR$8=$W23,BR$8=prashod_count+1),$AB23,0)</f>
        <v>#VALUE!</v>
      </c>
      <c r="BS23" s="13" t="e">
        <f aca="false">IF(OR(BS$8=$W23,BS$8=prashod_count+1),$AB23,0)</f>
        <v>#VALUE!</v>
      </c>
    </row>
    <row r="24" s="12" customFormat="true" ht="12.75" hidden="false" customHeight="true" outlineLevel="0" collapsed="false">
      <c r="A24" s="1" t="n">
        <v>43890</v>
      </c>
      <c r="B24" s="2" t="n">
        <f aca="false">WEEKDAY(A24)</f>
        <v>7</v>
      </c>
      <c r="C24" s="3" t="str">
        <f aca="false">IF(D24&lt;&gt;0,D24&amp;IF(E24&lt;&gt;0," - "&amp;E24&amp;IF(F24&lt;&gt;0," - "&amp;F24,""),""),"")</f>
        <v>сладости - конфеты - </v>
      </c>
      <c r="D24" s="3" t="str">
        <f aca="false">VLOOKUP($T24,VRashod_PlusCurrencyExchange,3,FALSE())</f>
        <v>сладости</v>
      </c>
      <c r="E24" s="3" t="str">
        <f aca="false">VLOOKUP($T24,VRashod_PlusCurrencyExchange,4,FALSE())</f>
        <v>конфеты</v>
      </c>
      <c r="F24" s="3" t="str">
        <f aca="false">VLOOKUP($T24,VRashod_PlusCurrencyExchange,5,FALSE())</f>
        <v/>
      </c>
      <c r="G24" s="4" t="n">
        <f aca="false">IF(OR(Currency_Selected&lt;0,U24=Currency_Selected),AA24,0)</f>
        <v>50</v>
      </c>
      <c r="H24" s="5"/>
      <c r="I24" s="6" t="str">
        <f aca="false">INDEX(scenario_pnames_,$W24+1)</f>
        <v>сладости</v>
      </c>
      <c r="J24" s="7" t="n">
        <v>50</v>
      </c>
      <c r="K24" s="8" t="str">
        <f aca="false">IF(U24&gt;0,[1]Настройки!$C$9,[1]Настройки!$C$8)</f>
        <v>Рубли</v>
      </c>
      <c r="L24" s="8"/>
      <c r="M24" s="6"/>
      <c r="N24" s="9"/>
      <c r="O24" s="9"/>
      <c r="P24" s="9"/>
      <c r="Q24" s="10" t="n">
        <f aca="false">AND(A24&gt;=start_date,A24&lt;=end_date)</f>
        <v>0</v>
      </c>
      <c r="R24" s="11"/>
      <c r="T24" s="13" t="n">
        <v>159</v>
      </c>
      <c r="U24" s="13" t="n">
        <v>0</v>
      </c>
      <c r="V24" s="13" t="n">
        <f aca="false">$W24&gt;0</f>
        <v>1</v>
      </c>
      <c r="W24" s="10" t="n">
        <f aca="false">VLOOKUP($T24,VRashod_PlusCurrencyExchange,2,FALSE())</f>
        <v>20</v>
      </c>
      <c r="X24" s="13" t="n">
        <f aca="false">IF(OR(Flag_DRashod_sum_all,$V24),IF(Currency_Selected=$U24,IF(OR($T24&lt;&gt;1,Flag_DRashod_sum_CurrencyExchange),$J24,""),IF(Currency_Selected&lt;0,IF(OR($T24&lt;&gt;1,Flag_DRashod_sum_CurrencyExchange),$AA24,""),"")),"")</f>
        <v>50</v>
      </c>
      <c r="Y24" s="10" t="str">
        <f aca="false">IF($A24=today,$X24,"")</f>
        <v/>
      </c>
      <c r="Z24" s="10" t="str">
        <f aca="false">IF($Q24,$X24,"")</f>
        <v/>
      </c>
      <c r="AA24" s="7" t="n">
        <f aca="false">J24*IF(L24="",1,L24)</f>
        <v>50</v>
      </c>
      <c r="AB24" s="10" t="n">
        <f aca="false">IF($V24,$AA24,"")</f>
        <v>50</v>
      </c>
      <c r="AE24" s="13" t="e">
        <f aca="false">IF(OR(AE$8=$W24,AE$8=prashod_count+1),$AB24,0)</f>
        <v>#VALUE!</v>
      </c>
      <c r="AF24" s="13" t="e">
        <f aca="false">IF(OR(AF$8=$W24,AF$8=prashod_count+1),$AB24,0)</f>
        <v>#VALUE!</v>
      </c>
      <c r="AG24" s="13" t="e">
        <f aca="false">IF(OR(AG$8=$W24,AG$8=prashod_count+1),$AB24,0)</f>
        <v>#VALUE!</v>
      </c>
      <c r="AH24" s="13" t="e">
        <f aca="false">IF(OR(AH$8=$W24,AH$8=prashod_count+1),$AB24,0)</f>
        <v>#VALUE!</v>
      </c>
      <c r="AI24" s="13" t="e">
        <f aca="false">IF(OR(AI$8=$W24,AI$8=prashod_count+1),$AB24,0)</f>
        <v>#VALUE!</v>
      </c>
      <c r="AJ24" s="13" t="e">
        <f aca="false">IF(OR(AJ$8=$W24,AJ$8=prashod_count+1),$AB24,0)</f>
        <v>#VALUE!</v>
      </c>
      <c r="AK24" s="13" t="e">
        <f aca="false">IF(OR(AK$8=$W24,AK$8=prashod_count+1),$AB24,0)</f>
        <v>#VALUE!</v>
      </c>
      <c r="AL24" s="13" t="e">
        <f aca="false">IF(OR(AL$8=$W24,AL$8=prashod_count+1),$AB24,0)</f>
        <v>#VALUE!</v>
      </c>
      <c r="AM24" s="13" t="e">
        <f aca="false">IF(OR(AM$8=$W24,AM$8=prashod_count+1),$AB24,0)</f>
        <v>#VALUE!</v>
      </c>
      <c r="AN24" s="13" t="e">
        <f aca="false">IF(OR(AN$8=$W24,AN$8=prashod_count+1),$AB24,0)</f>
        <v>#VALUE!</v>
      </c>
      <c r="AO24" s="13" t="e">
        <f aca="false">IF(OR(AO$8=$W24,AO$8=prashod_count+1),$AB24,0)</f>
        <v>#VALUE!</v>
      </c>
      <c r="AP24" s="13" t="e">
        <f aca="false">IF(OR(AP$8=$W24,AP$8=prashod_count+1),$AB24,0)</f>
        <v>#VALUE!</v>
      </c>
      <c r="AQ24" s="13" t="e">
        <f aca="false">IF(OR(AQ$8=$W24,AQ$8=prashod_count+1),$AB24,0)</f>
        <v>#VALUE!</v>
      </c>
      <c r="AR24" s="13" t="e">
        <f aca="false">IF(OR(AR$8=$W24,AR$8=prashod_count+1),$AB24,0)</f>
        <v>#VALUE!</v>
      </c>
      <c r="AS24" s="13" t="e">
        <f aca="false">IF(OR(AS$8=$W24,AS$8=prashod_count+1),$AB24,0)</f>
        <v>#VALUE!</v>
      </c>
      <c r="AT24" s="13" t="e">
        <f aca="false">IF(OR(AT$8=$W24,AT$8=prashod_count+1),$AB24,0)</f>
        <v>#VALUE!</v>
      </c>
      <c r="AU24" s="13" t="e">
        <f aca="false">IF(OR(AU$8=$W24,AU$8=prashod_count+1),$AB24,0)</f>
        <v>#VALUE!</v>
      </c>
      <c r="AV24" s="13" t="e">
        <f aca="false">IF(OR(AV$8=$W24,AV$8=prashod_count+1),$AB24,0)</f>
        <v>#VALUE!</v>
      </c>
      <c r="AW24" s="13" t="e">
        <f aca="false">IF(OR(AW$8=$W24,AW$8=prashod_count+1),$AB24,0)</f>
        <v>#VALUE!</v>
      </c>
      <c r="AX24" s="13" t="e">
        <f aca="false">IF(OR(AX$8=$W24,AX$8=prashod_count+1),$AB24,0)</f>
        <v>#VALUE!</v>
      </c>
      <c r="AY24" s="13" t="e">
        <f aca="false">IF(OR(AY$8=$W24,AY$8=prashod_count+1),$AB24,0)</f>
        <v>#VALUE!</v>
      </c>
      <c r="AZ24" s="13" t="e">
        <f aca="false">IF(OR(AZ$8=$W24,AZ$8=prashod_count+1),$AB24,0)</f>
        <v>#VALUE!</v>
      </c>
      <c r="BA24" s="13" t="e">
        <f aca="false">IF(OR(BA$8=$W24,BA$8=prashod_count+1),$AB24,0)</f>
        <v>#VALUE!</v>
      </c>
      <c r="BB24" s="13" t="e">
        <f aca="false">IF(OR(BB$8=$W24,BB$8=prashod_count+1),$AB24,0)</f>
        <v>#VALUE!</v>
      </c>
      <c r="BC24" s="13" t="e">
        <f aca="false">IF(OR(BC$8=$W24,BC$8=prashod_count+1),$AB24,0)</f>
        <v>#VALUE!</v>
      </c>
      <c r="BD24" s="13" t="e">
        <f aca="false">IF(OR(BD$8=$W24,BD$8=prashod_count+1),$AB24,0)</f>
        <v>#VALUE!</v>
      </c>
      <c r="BE24" s="13" t="e">
        <f aca="false">IF(OR(BE$8=$W24,BE$8=prashod_count+1),$AB24,0)</f>
        <v>#VALUE!</v>
      </c>
      <c r="BF24" s="13" t="e">
        <f aca="false">IF(OR(BF$8=$W24,BF$8=prashod_count+1),$AB24,0)</f>
        <v>#VALUE!</v>
      </c>
      <c r="BG24" s="13" t="e">
        <f aca="false">IF(OR(BG$8=$W24,BG$8=prashod_count+1),$AB24,0)</f>
        <v>#VALUE!</v>
      </c>
      <c r="BH24" s="13" t="e">
        <f aca="false">IF(OR(BH$8=$W24,BH$8=prashod_count+1),$AB24,0)</f>
        <v>#VALUE!</v>
      </c>
      <c r="BI24" s="13" t="e">
        <f aca="false">IF(OR(BI$8=$W24,BI$8=prashod_count+1),$AB24,0)</f>
        <v>#VALUE!</v>
      </c>
      <c r="BJ24" s="13" t="e">
        <f aca="false">IF(OR(BJ$8=$W24,BJ$8=prashod_count+1),$AB24,0)</f>
        <v>#VALUE!</v>
      </c>
      <c r="BK24" s="13" t="e">
        <f aca="false">IF(OR(BK$8=$W24,BK$8=prashod_count+1),$AB24,0)</f>
        <v>#VALUE!</v>
      </c>
      <c r="BL24" s="13" t="e">
        <f aca="false">IF(OR(BL$8=$W24,BL$8=prashod_count+1),$AB24,0)</f>
        <v>#VALUE!</v>
      </c>
      <c r="BM24" s="13" t="e">
        <f aca="false">IF(OR(BM$8=$W24,BM$8=prashod_count+1),$AB24,0)</f>
        <v>#VALUE!</v>
      </c>
      <c r="BN24" s="13" t="e">
        <f aca="false">IF(OR(BN$8=$W24,BN$8=prashod_count+1),$AB24,0)</f>
        <v>#VALUE!</v>
      </c>
      <c r="BO24" s="13" t="e">
        <f aca="false">IF(OR(BO$8=$W24,BO$8=prashod_count+1),$AB24,0)</f>
        <v>#VALUE!</v>
      </c>
      <c r="BP24" s="13" t="e">
        <f aca="false">IF(OR(BP$8=$W24,BP$8=prashod_count+1),$AB24,0)</f>
        <v>#VALUE!</v>
      </c>
      <c r="BQ24" s="13" t="e">
        <f aca="false">IF(OR(BQ$8=$W24,BQ$8=prashod_count+1),$AB24,0)</f>
        <v>#VALUE!</v>
      </c>
      <c r="BR24" s="13" t="e">
        <f aca="false">IF(OR(BR$8=$W24,BR$8=prashod_count+1),$AB24,0)</f>
        <v>#VALUE!</v>
      </c>
      <c r="BS24" s="13" t="e">
        <f aca="false">IF(OR(BS$8=$W24,BS$8=prashod_count+1),$AB24,0)</f>
        <v>#VALUE!</v>
      </c>
    </row>
    <row r="25" s="12" customFormat="true" ht="12.75" hidden="false" customHeight="true" outlineLevel="0" collapsed="false">
      <c r="A25" s="1" t="n">
        <v>43889</v>
      </c>
      <c r="B25" s="2" t="n">
        <f aca="false">WEEKDAY(A25)</f>
        <v>6</v>
      </c>
      <c r="C25" s="3" t="str">
        <f aca="false">IF(D25&lt;&gt;0,D25&amp;IF(E25&lt;&gt;0," - "&amp;E25&amp;IF(F25&lt;&gt;0," - "&amp;F25,""),""),"")</f>
        <v>медицина - лекарства - </v>
      </c>
      <c r="D25" s="3" t="str">
        <f aca="false">VLOOKUP($T25,VRashod_PlusCurrencyExchange,3,FALSE())</f>
        <v>медицина</v>
      </c>
      <c r="E25" s="3" t="str">
        <f aca="false">VLOOKUP($T25,VRashod_PlusCurrencyExchange,4,FALSE())</f>
        <v>лекарства</v>
      </c>
      <c r="F25" s="3" t="str">
        <f aca="false">VLOOKUP($T25,VRashod_PlusCurrencyExchange,5,FALSE())</f>
        <v/>
      </c>
      <c r="G25" s="4" t="n">
        <f aca="false">IF(OR(Currency_Selected&lt;0,U25=Currency_Selected),AA25,0)</f>
        <v>21</v>
      </c>
      <c r="H25" s="5"/>
      <c r="I25" s="6" t="str">
        <f aca="false">INDEX(scenario_pnames_,$W25+1)</f>
        <v>медицина наша</v>
      </c>
      <c r="J25" s="7" t="n">
        <v>21</v>
      </c>
      <c r="K25" s="8" t="str">
        <f aca="false">IF(U25&gt;0,[1]Настройки!$C$9,[1]Настройки!$C$8)</f>
        <v>Рубли</v>
      </c>
      <c r="L25" s="8"/>
      <c r="M25" s="6"/>
      <c r="N25" s="9"/>
      <c r="O25" s="9"/>
      <c r="P25" s="9"/>
      <c r="Q25" s="10" t="n">
        <f aca="false">AND(A25&gt;=start_date,A25&lt;=end_date)</f>
        <v>0</v>
      </c>
      <c r="R25" s="11"/>
      <c r="T25" s="13" t="n">
        <v>282</v>
      </c>
      <c r="U25" s="13" t="n">
        <v>0</v>
      </c>
      <c r="V25" s="13" t="n">
        <f aca="false">$W25&gt;0</f>
        <v>1</v>
      </c>
      <c r="W25" s="10" t="n">
        <f aca="false">VLOOKUP($T25,VRashod_PlusCurrencyExchange,2,FALSE())</f>
        <v>26</v>
      </c>
      <c r="X25" s="13" t="n">
        <f aca="false">IF(OR(Flag_DRashod_sum_all,$V25),IF(Currency_Selected=$U25,IF(OR($T25&lt;&gt;1,Flag_DRashod_sum_CurrencyExchange),$J25,""),IF(Currency_Selected&lt;0,IF(OR($T25&lt;&gt;1,Flag_DRashod_sum_CurrencyExchange),$AA25,""),"")),"")</f>
        <v>21</v>
      </c>
      <c r="Y25" s="10" t="str">
        <f aca="false">IF($A25=today,$X25,"")</f>
        <v/>
      </c>
      <c r="Z25" s="10" t="str">
        <f aca="false">IF($Q25,$X25,"")</f>
        <v/>
      </c>
      <c r="AA25" s="7" t="n">
        <f aca="false">J25*IF(L25="",1,L25)</f>
        <v>21</v>
      </c>
      <c r="AB25" s="10" t="n">
        <f aca="false">IF($V25,$AA25,"")</f>
        <v>21</v>
      </c>
      <c r="AE25" s="13" t="e">
        <f aca="false">IF(OR(AE$8=$W25,AE$8=prashod_count+1),$AB25,0)</f>
        <v>#VALUE!</v>
      </c>
      <c r="AF25" s="13" t="e">
        <f aca="false">IF(OR(AF$8=$W25,AF$8=prashod_count+1),$AB25,0)</f>
        <v>#VALUE!</v>
      </c>
      <c r="AG25" s="13" t="e">
        <f aca="false">IF(OR(AG$8=$W25,AG$8=prashod_count+1),$AB25,0)</f>
        <v>#VALUE!</v>
      </c>
      <c r="AH25" s="13" t="e">
        <f aca="false">IF(OR(AH$8=$W25,AH$8=prashod_count+1),$AB25,0)</f>
        <v>#VALUE!</v>
      </c>
      <c r="AI25" s="13" t="e">
        <f aca="false">IF(OR(AI$8=$W25,AI$8=prashod_count+1),$AB25,0)</f>
        <v>#VALUE!</v>
      </c>
      <c r="AJ25" s="13" t="e">
        <f aca="false">IF(OR(AJ$8=$W25,AJ$8=prashod_count+1),$AB25,0)</f>
        <v>#VALUE!</v>
      </c>
      <c r="AK25" s="13" t="e">
        <f aca="false">IF(OR(AK$8=$W25,AK$8=prashod_count+1),$AB25,0)</f>
        <v>#VALUE!</v>
      </c>
      <c r="AL25" s="13" t="e">
        <f aca="false">IF(OR(AL$8=$W25,AL$8=prashod_count+1),$AB25,0)</f>
        <v>#VALUE!</v>
      </c>
      <c r="AM25" s="13" t="e">
        <f aca="false">IF(OR(AM$8=$W25,AM$8=prashod_count+1),$AB25,0)</f>
        <v>#VALUE!</v>
      </c>
      <c r="AN25" s="13" t="e">
        <f aca="false">IF(OR(AN$8=$W25,AN$8=prashod_count+1),$AB25,0)</f>
        <v>#VALUE!</v>
      </c>
      <c r="AO25" s="13" t="e">
        <f aca="false">IF(OR(AO$8=$W25,AO$8=prashod_count+1),$AB25,0)</f>
        <v>#VALUE!</v>
      </c>
      <c r="AP25" s="13" t="e">
        <f aca="false">IF(OR(AP$8=$W25,AP$8=prashod_count+1),$AB25,0)</f>
        <v>#VALUE!</v>
      </c>
      <c r="AQ25" s="13" t="e">
        <f aca="false">IF(OR(AQ$8=$W25,AQ$8=prashod_count+1),$AB25,0)</f>
        <v>#VALUE!</v>
      </c>
      <c r="AR25" s="13" t="e">
        <f aca="false">IF(OR(AR$8=$W25,AR$8=prashod_count+1),$AB25,0)</f>
        <v>#VALUE!</v>
      </c>
      <c r="AS25" s="13" t="e">
        <f aca="false">IF(OR(AS$8=$W25,AS$8=prashod_count+1),$AB25,0)</f>
        <v>#VALUE!</v>
      </c>
      <c r="AT25" s="13" t="e">
        <f aca="false">IF(OR(AT$8=$W25,AT$8=prashod_count+1),$AB25,0)</f>
        <v>#VALUE!</v>
      </c>
      <c r="AU25" s="13" t="e">
        <f aca="false">IF(OR(AU$8=$W25,AU$8=prashod_count+1),$AB25,0)</f>
        <v>#VALUE!</v>
      </c>
      <c r="AV25" s="13" t="e">
        <f aca="false">IF(OR(AV$8=$W25,AV$8=prashod_count+1),$AB25,0)</f>
        <v>#VALUE!</v>
      </c>
      <c r="AW25" s="13" t="e">
        <f aca="false">IF(OR(AW$8=$W25,AW$8=prashod_count+1),$AB25,0)</f>
        <v>#VALUE!</v>
      </c>
      <c r="AX25" s="13" t="e">
        <f aca="false">IF(OR(AX$8=$W25,AX$8=prashod_count+1),$AB25,0)</f>
        <v>#VALUE!</v>
      </c>
      <c r="AY25" s="13" t="e">
        <f aca="false">IF(OR(AY$8=$W25,AY$8=prashod_count+1),$AB25,0)</f>
        <v>#VALUE!</v>
      </c>
      <c r="AZ25" s="13" t="e">
        <f aca="false">IF(OR(AZ$8=$W25,AZ$8=prashod_count+1),$AB25,0)</f>
        <v>#VALUE!</v>
      </c>
      <c r="BA25" s="13" t="e">
        <f aca="false">IF(OR(BA$8=$W25,BA$8=prashod_count+1),$AB25,0)</f>
        <v>#VALUE!</v>
      </c>
      <c r="BB25" s="13" t="e">
        <f aca="false">IF(OR(BB$8=$W25,BB$8=prashod_count+1),$AB25,0)</f>
        <v>#VALUE!</v>
      </c>
      <c r="BC25" s="13" t="e">
        <f aca="false">IF(OR(BC$8=$W25,BC$8=prashod_count+1),$AB25,0)</f>
        <v>#VALUE!</v>
      </c>
      <c r="BD25" s="13" t="e">
        <f aca="false">IF(OR(BD$8=$W25,BD$8=prashod_count+1),$AB25,0)</f>
        <v>#VALUE!</v>
      </c>
      <c r="BE25" s="13" t="e">
        <f aca="false">IF(OR(BE$8=$W25,BE$8=prashod_count+1),$AB25,0)</f>
        <v>#VALUE!</v>
      </c>
      <c r="BF25" s="13" t="e">
        <f aca="false">IF(OR(BF$8=$W25,BF$8=prashod_count+1),$AB25,0)</f>
        <v>#VALUE!</v>
      </c>
      <c r="BG25" s="13" t="e">
        <f aca="false">IF(OR(BG$8=$W25,BG$8=prashod_count+1),$AB25,0)</f>
        <v>#VALUE!</v>
      </c>
      <c r="BH25" s="13" t="e">
        <f aca="false">IF(OR(BH$8=$W25,BH$8=prashod_count+1),$AB25,0)</f>
        <v>#VALUE!</v>
      </c>
      <c r="BI25" s="13" t="e">
        <f aca="false">IF(OR(BI$8=$W25,BI$8=prashod_count+1),$AB25,0)</f>
        <v>#VALUE!</v>
      </c>
      <c r="BJ25" s="13" t="e">
        <f aca="false">IF(OR(BJ$8=$W25,BJ$8=prashod_count+1),$AB25,0)</f>
        <v>#VALUE!</v>
      </c>
      <c r="BK25" s="13" t="e">
        <f aca="false">IF(OR(BK$8=$W25,BK$8=prashod_count+1),$AB25,0)</f>
        <v>#VALUE!</v>
      </c>
      <c r="BL25" s="13" t="e">
        <f aca="false">IF(OR(BL$8=$W25,BL$8=prashod_count+1),$AB25,0)</f>
        <v>#VALUE!</v>
      </c>
      <c r="BM25" s="13" t="e">
        <f aca="false">IF(OR(BM$8=$W25,BM$8=prashod_count+1),$AB25,0)</f>
        <v>#VALUE!</v>
      </c>
      <c r="BN25" s="13" t="e">
        <f aca="false">IF(OR(BN$8=$W25,BN$8=prashod_count+1),$AB25,0)</f>
        <v>#VALUE!</v>
      </c>
      <c r="BO25" s="13" t="e">
        <f aca="false">IF(OR(BO$8=$W25,BO$8=prashod_count+1),$AB25,0)</f>
        <v>#VALUE!</v>
      </c>
      <c r="BP25" s="13" t="e">
        <f aca="false">IF(OR(BP$8=$W25,BP$8=prashod_count+1),$AB25,0)</f>
        <v>#VALUE!</v>
      </c>
      <c r="BQ25" s="13" t="e">
        <f aca="false">IF(OR(BQ$8=$W25,BQ$8=prashod_count+1),$AB25,0)</f>
        <v>#VALUE!</v>
      </c>
      <c r="BR25" s="13" t="e">
        <f aca="false">IF(OR(BR$8=$W25,BR$8=prashod_count+1),$AB25,0)</f>
        <v>#VALUE!</v>
      </c>
      <c r="BS25" s="13" t="e">
        <f aca="false">IF(OR(BS$8=$W25,BS$8=prashod_count+1),$AB25,0)</f>
        <v>#VALUE!</v>
      </c>
    </row>
    <row r="26" s="12" customFormat="true" ht="12.75" hidden="false" customHeight="true" outlineLevel="0" collapsed="false">
      <c r="A26" s="1" t="n">
        <v>43889</v>
      </c>
      <c r="B26" s="2" t="n">
        <f aca="false">WEEKDAY(A26)</f>
        <v>6</v>
      </c>
      <c r="C26" s="3" t="str">
        <f aca="false">IF(D26&lt;&gt;0,D26&amp;IF(E26&lt;&gt;0," - "&amp;E26&amp;IF(F26&lt;&gt;0," - "&amp;F26,""),""),"")</f>
        <v>продукты мучные - печенье - </v>
      </c>
      <c r="D26" s="3" t="str">
        <f aca="false">VLOOKUP($T26,VRashod_PlusCurrencyExchange,3,FALSE())</f>
        <v>продукты мучные</v>
      </c>
      <c r="E26" s="3" t="str">
        <f aca="false">VLOOKUP($T26,VRashod_PlusCurrencyExchange,4,FALSE())</f>
        <v>печенье</v>
      </c>
      <c r="F26" s="3" t="str">
        <f aca="false">VLOOKUP($T26,VRashod_PlusCurrencyExchange,5,FALSE())</f>
        <v/>
      </c>
      <c r="G26" s="4" t="n">
        <f aca="false">IF(OR(Currency_Selected&lt;0,U26=Currency_Selected),AA26,0)</f>
        <v>30</v>
      </c>
      <c r="H26" s="5"/>
      <c r="I26" s="6" t="str">
        <f aca="false">INDEX(scenario_pnames_,$W26+1)</f>
        <v>продукты мучные</v>
      </c>
      <c r="J26" s="7" t="n">
        <v>30</v>
      </c>
      <c r="K26" s="8" t="str">
        <f aca="false">IF(U26&gt;0,[1]Настройки!$C$9,[1]Настройки!$C$8)</f>
        <v>Рубли</v>
      </c>
      <c r="L26" s="8"/>
      <c r="M26" s="6"/>
      <c r="N26" s="9"/>
      <c r="O26" s="9"/>
      <c r="P26" s="9"/>
      <c r="Q26" s="10" t="n">
        <f aca="false">AND(A26&gt;=start_date,A26&lt;=end_date)</f>
        <v>0</v>
      </c>
      <c r="R26" s="11"/>
      <c r="T26" s="13" t="n">
        <v>160</v>
      </c>
      <c r="U26" s="13" t="n">
        <v>0</v>
      </c>
      <c r="V26" s="13" t="n">
        <f aca="false">$W26&gt;0</f>
        <v>1</v>
      </c>
      <c r="W26" s="10" t="n">
        <f aca="false">VLOOKUP($T26,VRashod_PlusCurrencyExchange,2,FALSE())</f>
        <v>19</v>
      </c>
      <c r="X26" s="13" t="n">
        <f aca="false">IF(OR(Flag_DRashod_sum_all,$V26),IF(Currency_Selected=$U26,IF(OR($T26&lt;&gt;1,Flag_DRashod_sum_CurrencyExchange),$J26,""),IF(Currency_Selected&lt;0,IF(OR($T26&lt;&gt;1,Flag_DRashod_sum_CurrencyExchange),$AA26,""),"")),"")</f>
        <v>30</v>
      </c>
      <c r="Y26" s="10" t="str">
        <f aca="false">IF($A26=today,$X26,"")</f>
        <v/>
      </c>
      <c r="Z26" s="10" t="str">
        <f aca="false">IF($Q26,$X26,"")</f>
        <v/>
      </c>
      <c r="AA26" s="7" t="n">
        <f aca="false">J26*IF(L26="",1,L26)</f>
        <v>30</v>
      </c>
      <c r="AB26" s="10" t="n">
        <f aca="false">IF($V26,$AA26,"")</f>
        <v>30</v>
      </c>
      <c r="AE26" s="13" t="e">
        <f aca="false">IF(OR(AE$8=$W26,AE$8=prashod_count+1),$AB26,0)</f>
        <v>#VALUE!</v>
      </c>
      <c r="AF26" s="13" t="e">
        <f aca="false">IF(OR(AF$8=$W26,AF$8=prashod_count+1),$AB26,0)</f>
        <v>#VALUE!</v>
      </c>
      <c r="AG26" s="13" t="e">
        <f aca="false">IF(OR(AG$8=$W26,AG$8=prashod_count+1),$AB26,0)</f>
        <v>#VALUE!</v>
      </c>
      <c r="AH26" s="13" t="e">
        <f aca="false">IF(OR(AH$8=$W26,AH$8=prashod_count+1),$AB26,0)</f>
        <v>#VALUE!</v>
      </c>
      <c r="AI26" s="13" t="e">
        <f aca="false">IF(OR(AI$8=$W26,AI$8=prashod_count+1),$AB26,0)</f>
        <v>#VALUE!</v>
      </c>
      <c r="AJ26" s="13" t="e">
        <f aca="false">IF(OR(AJ$8=$W26,AJ$8=prashod_count+1),$AB26,0)</f>
        <v>#VALUE!</v>
      </c>
      <c r="AK26" s="13" t="e">
        <f aca="false">IF(OR(AK$8=$W26,AK$8=prashod_count+1),$AB26,0)</f>
        <v>#VALUE!</v>
      </c>
      <c r="AL26" s="13" t="e">
        <f aca="false">IF(OR(AL$8=$W26,AL$8=prashod_count+1),$AB26,0)</f>
        <v>#VALUE!</v>
      </c>
      <c r="AM26" s="13" t="e">
        <f aca="false">IF(OR(AM$8=$W26,AM$8=prashod_count+1),$AB26,0)</f>
        <v>#VALUE!</v>
      </c>
      <c r="AN26" s="13" t="e">
        <f aca="false">IF(OR(AN$8=$W26,AN$8=prashod_count+1),$AB26,0)</f>
        <v>#VALUE!</v>
      </c>
      <c r="AO26" s="13" t="e">
        <f aca="false">IF(OR(AO$8=$W26,AO$8=prashod_count+1),$AB26,0)</f>
        <v>#VALUE!</v>
      </c>
      <c r="AP26" s="13" t="e">
        <f aca="false">IF(OR(AP$8=$W26,AP$8=prashod_count+1),$AB26,0)</f>
        <v>#VALUE!</v>
      </c>
      <c r="AQ26" s="13" t="e">
        <f aca="false">IF(OR(AQ$8=$W26,AQ$8=prashod_count+1),$AB26,0)</f>
        <v>#VALUE!</v>
      </c>
      <c r="AR26" s="13" t="e">
        <f aca="false">IF(OR(AR$8=$W26,AR$8=prashod_count+1),$AB26,0)</f>
        <v>#VALUE!</v>
      </c>
      <c r="AS26" s="13" t="e">
        <f aca="false">IF(OR(AS$8=$W26,AS$8=prashod_count+1),$AB26,0)</f>
        <v>#VALUE!</v>
      </c>
      <c r="AT26" s="13" t="e">
        <f aca="false">IF(OR(AT$8=$W26,AT$8=prashod_count+1),$AB26,0)</f>
        <v>#VALUE!</v>
      </c>
      <c r="AU26" s="13" t="e">
        <f aca="false">IF(OR(AU$8=$W26,AU$8=prashod_count+1),$AB26,0)</f>
        <v>#VALUE!</v>
      </c>
      <c r="AV26" s="13" t="e">
        <f aca="false">IF(OR(AV$8=$W26,AV$8=prashod_count+1),$AB26,0)</f>
        <v>#VALUE!</v>
      </c>
      <c r="AW26" s="13" t="e">
        <f aca="false">IF(OR(AW$8=$W26,AW$8=prashod_count+1),$AB26,0)</f>
        <v>#VALUE!</v>
      </c>
      <c r="AX26" s="13" t="e">
        <f aca="false">IF(OR(AX$8=$W26,AX$8=prashod_count+1),$AB26,0)</f>
        <v>#VALUE!</v>
      </c>
      <c r="AY26" s="13" t="e">
        <f aca="false">IF(OR(AY$8=$W26,AY$8=prashod_count+1),$AB26,0)</f>
        <v>#VALUE!</v>
      </c>
      <c r="AZ26" s="13" t="e">
        <f aca="false">IF(OR(AZ$8=$W26,AZ$8=prashod_count+1),$AB26,0)</f>
        <v>#VALUE!</v>
      </c>
      <c r="BA26" s="13" t="e">
        <f aca="false">IF(OR(BA$8=$W26,BA$8=prashod_count+1),$AB26,0)</f>
        <v>#VALUE!</v>
      </c>
      <c r="BB26" s="13" t="e">
        <f aca="false">IF(OR(BB$8=$W26,BB$8=prashod_count+1),$AB26,0)</f>
        <v>#VALUE!</v>
      </c>
      <c r="BC26" s="13" t="e">
        <f aca="false">IF(OR(BC$8=$W26,BC$8=prashod_count+1),$AB26,0)</f>
        <v>#VALUE!</v>
      </c>
      <c r="BD26" s="13" t="e">
        <f aca="false">IF(OR(BD$8=$W26,BD$8=prashod_count+1),$AB26,0)</f>
        <v>#VALUE!</v>
      </c>
      <c r="BE26" s="13" t="e">
        <f aca="false">IF(OR(BE$8=$W26,BE$8=prashod_count+1),$AB26,0)</f>
        <v>#VALUE!</v>
      </c>
      <c r="BF26" s="13" t="e">
        <f aca="false">IF(OR(BF$8=$W26,BF$8=prashod_count+1),$AB26,0)</f>
        <v>#VALUE!</v>
      </c>
      <c r="BG26" s="13" t="e">
        <f aca="false">IF(OR(BG$8=$W26,BG$8=prashod_count+1),$AB26,0)</f>
        <v>#VALUE!</v>
      </c>
      <c r="BH26" s="13" t="e">
        <f aca="false">IF(OR(BH$8=$W26,BH$8=prashod_count+1),$AB26,0)</f>
        <v>#VALUE!</v>
      </c>
      <c r="BI26" s="13" t="e">
        <f aca="false">IF(OR(BI$8=$W26,BI$8=prashod_count+1),$AB26,0)</f>
        <v>#VALUE!</v>
      </c>
      <c r="BJ26" s="13" t="e">
        <f aca="false">IF(OR(BJ$8=$W26,BJ$8=prashod_count+1),$AB26,0)</f>
        <v>#VALUE!</v>
      </c>
      <c r="BK26" s="13" t="e">
        <f aca="false">IF(OR(BK$8=$W26,BK$8=prashod_count+1),$AB26,0)</f>
        <v>#VALUE!</v>
      </c>
      <c r="BL26" s="13" t="e">
        <f aca="false">IF(OR(BL$8=$W26,BL$8=prashod_count+1),$AB26,0)</f>
        <v>#VALUE!</v>
      </c>
      <c r="BM26" s="13" t="e">
        <f aca="false">IF(OR(BM$8=$W26,BM$8=prashod_count+1),$AB26,0)</f>
        <v>#VALUE!</v>
      </c>
      <c r="BN26" s="13" t="e">
        <f aca="false">IF(OR(BN$8=$W26,BN$8=prashod_count+1),$AB26,0)</f>
        <v>#VALUE!</v>
      </c>
      <c r="BO26" s="13" t="e">
        <f aca="false">IF(OR(BO$8=$W26,BO$8=prashod_count+1),$AB26,0)</f>
        <v>#VALUE!</v>
      </c>
      <c r="BP26" s="13" t="e">
        <f aca="false">IF(OR(BP$8=$W26,BP$8=prashod_count+1),$AB26,0)</f>
        <v>#VALUE!</v>
      </c>
      <c r="BQ26" s="13" t="e">
        <f aca="false">IF(OR(BQ$8=$W26,BQ$8=prashod_count+1),$AB26,0)</f>
        <v>#VALUE!</v>
      </c>
      <c r="BR26" s="13" t="e">
        <f aca="false">IF(OR(BR$8=$W26,BR$8=prashod_count+1),$AB26,0)</f>
        <v>#VALUE!</v>
      </c>
      <c r="BS26" s="13" t="e">
        <f aca="false">IF(OR(BS$8=$W26,BS$8=prashod_count+1),$AB26,0)</f>
        <v>#VALUE!</v>
      </c>
    </row>
    <row r="27" s="12" customFormat="true" ht="12.75" hidden="false" customHeight="true" outlineLevel="0" collapsed="false">
      <c r="A27" s="1" t="n">
        <v>43889</v>
      </c>
      <c r="B27" s="2" t="n">
        <f aca="false">WEEKDAY(A27)</f>
        <v>6</v>
      </c>
      <c r="C27" s="3" t="str">
        <f aca="false">IF(D27&lt;&gt;0,D27&amp;IF(E27&lt;&gt;0," - "&amp;E27&amp;IF(F27&lt;&gt;0," - "&amp;F27,""),""),"")</f>
        <v>медицина - лекарства - </v>
      </c>
      <c r="D27" s="3" t="str">
        <f aca="false">VLOOKUP($T27,VRashod_PlusCurrencyExchange,3,FALSE())</f>
        <v>медицина</v>
      </c>
      <c r="E27" s="3" t="str">
        <f aca="false">VLOOKUP($T27,VRashod_PlusCurrencyExchange,4,FALSE())</f>
        <v>лекарства</v>
      </c>
      <c r="F27" s="3" t="str">
        <f aca="false">VLOOKUP($T27,VRashod_PlusCurrencyExchange,5,FALSE())</f>
        <v/>
      </c>
      <c r="G27" s="4" t="n">
        <f aca="false">IF(OR(Currency_Selected&lt;0,U27=Currency_Selected),AA27,0)</f>
        <v>4</v>
      </c>
      <c r="H27" s="5"/>
      <c r="I27" s="6" t="str">
        <f aca="false">INDEX(scenario_pnames_,$W27+1)</f>
        <v>медицина наша</v>
      </c>
      <c r="J27" s="7" t="n">
        <v>4</v>
      </c>
      <c r="K27" s="8" t="str">
        <f aca="false">IF(U27&gt;0,[1]Настройки!$C$9,[1]Настройки!$C$8)</f>
        <v>Рубли</v>
      </c>
      <c r="L27" s="8"/>
      <c r="M27" s="6"/>
      <c r="N27" s="9"/>
      <c r="O27" s="9"/>
      <c r="P27" s="9"/>
      <c r="Q27" s="10" t="n">
        <f aca="false">AND(A27&gt;=start_date,A27&lt;=end_date)</f>
        <v>0</v>
      </c>
      <c r="R27" s="11"/>
      <c r="T27" s="13" t="n">
        <v>282</v>
      </c>
      <c r="U27" s="13" t="n">
        <v>0</v>
      </c>
      <c r="V27" s="13" t="n">
        <f aca="false">$W27&gt;0</f>
        <v>1</v>
      </c>
      <c r="W27" s="10" t="n">
        <f aca="false">VLOOKUP($T27,VRashod_PlusCurrencyExchange,2,FALSE())</f>
        <v>26</v>
      </c>
      <c r="X27" s="13" t="n">
        <f aca="false">IF(OR(Flag_DRashod_sum_all,$V27),IF(Currency_Selected=$U27,IF(OR($T27&lt;&gt;1,Flag_DRashod_sum_CurrencyExchange),$J27,""),IF(Currency_Selected&lt;0,IF(OR($T27&lt;&gt;1,Flag_DRashod_sum_CurrencyExchange),$AA27,""),"")),"")</f>
        <v>4</v>
      </c>
      <c r="Y27" s="10" t="str">
        <f aca="false">IF($A27=today,$X27,"")</f>
        <v/>
      </c>
      <c r="Z27" s="10" t="str">
        <f aca="false">IF($Q27,$X27,"")</f>
        <v/>
      </c>
      <c r="AA27" s="7" t="n">
        <f aca="false">J27*IF(L27="",1,L27)</f>
        <v>4</v>
      </c>
      <c r="AB27" s="10" t="n">
        <f aca="false">IF($V27,$AA27,"")</f>
        <v>4</v>
      </c>
      <c r="AE27" s="13" t="e">
        <f aca="false">IF(OR(AE$8=$W27,AE$8=prashod_count+1),$AB27,0)</f>
        <v>#VALUE!</v>
      </c>
      <c r="AF27" s="13" t="e">
        <f aca="false">IF(OR(AF$8=$W27,AF$8=prashod_count+1),$AB27,0)</f>
        <v>#VALUE!</v>
      </c>
      <c r="AG27" s="13" t="e">
        <f aca="false">IF(OR(AG$8=$W27,AG$8=prashod_count+1),$AB27,0)</f>
        <v>#VALUE!</v>
      </c>
      <c r="AH27" s="13" t="e">
        <f aca="false">IF(OR(AH$8=$W27,AH$8=prashod_count+1),$AB27,0)</f>
        <v>#VALUE!</v>
      </c>
      <c r="AI27" s="13" t="e">
        <f aca="false">IF(OR(AI$8=$W27,AI$8=prashod_count+1),$AB27,0)</f>
        <v>#VALUE!</v>
      </c>
      <c r="AJ27" s="13" t="e">
        <f aca="false">IF(OR(AJ$8=$W27,AJ$8=prashod_count+1),$AB27,0)</f>
        <v>#VALUE!</v>
      </c>
      <c r="AK27" s="13" t="e">
        <f aca="false">IF(OR(AK$8=$W27,AK$8=prashod_count+1),$AB27,0)</f>
        <v>#VALUE!</v>
      </c>
      <c r="AL27" s="13" t="e">
        <f aca="false">IF(OR(AL$8=$W27,AL$8=prashod_count+1),$AB27,0)</f>
        <v>#VALUE!</v>
      </c>
      <c r="AM27" s="13" t="e">
        <f aca="false">IF(OR(AM$8=$W27,AM$8=prashod_count+1),$AB27,0)</f>
        <v>#VALUE!</v>
      </c>
      <c r="AN27" s="13" t="e">
        <f aca="false">IF(OR(AN$8=$W27,AN$8=prashod_count+1),$AB27,0)</f>
        <v>#VALUE!</v>
      </c>
      <c r="AO27" s="13" t="e">
        <f aca="false">IF(OR(AO$8=$W27,AO$8=prashod_count+1),$AB27,0)</f>
        <v>#VALUE!</v>
      </c>
      <c r="AP27" s="13" t="e">
        <f aca="false">IF(OR(AP$8=$W27,AP$8=prashod_count+1),$AB27,0)</f>
        <v>#VALUE!</v>
      </c>
      <c r="AQ27" s="13" t="e">
        <f aca="false">IF(OR(AQ$8=$W27,AQ$8=prashod_count+1),$AB27,0)</f>
        <v>#VALUE!</v>
      </c>
      <c r="AR27" s="13" t="e">
        <f aca="false">IF(OR(AR$8=$W27,AR$8=prashod_count+1),$AB27,0)</f>
        <v>#VALUE!</v>
      </c>
      <c r="AS27" s="13" t="e">
        <f aca="false">IF(OR(AS$8=$W27,AS$8=prashod_count+1),$AB27,0)</f>
        <v>#VALUE!</v>
      </c>
      <c r="AT27" s="13" t="e">
        <f aca="false">IF(OR(AT$8=$W27,AT$8=prashod_count+1),$AB27,0)</f>
        <v>#VALUE!</v>
      </c>
      <c r="AU27" s="13" t="e">
        <f aca="false">IF(OR(AU$8=$W27,AU$8=prashod_count+1),$AB27,0)</f>
        <v>#VALUE!</v>
      </c>
      <c r="AV27" s="13" t="e">
        <f aca="false">IF(OR(AV$8=$W27,AV$8=prashod_count+1),$AB27,0)</f>
        <v>#VALUE!</v>
      </c>
      <c r="AW27" s="13" t="e">
        <f aca="false">IF(OR(AW$8=$W27,AW$8=prashod_count+1),$AB27,0)</f>
        <v>#VALUE!</v>
      </c>
      <c r="AX27" s="13" t="e">
        <f aca="false">IF(OR(AX$8=$W27,AX$8=prashod_count+1),$AB27,0)</f>
        <v>#VALUE!</v>
      </c>
      <c r="AY27" s="13" t="e">
        <f aca="false">IF(OR(AY$8=$W27,AY$8=prashod_count+1),$AB27,0)</f>
        <v>#VALUE!</v>
      </c>
      <c r="AZ27" s="13" t="e">
        <f aca="false">IF(OR(AZ$8=$W27,AZ$8=prashod_count+1),$AB27,0)</f>
        <v>#VALUE!</v>
      </c>
      <c r="BA27" s="13" t="e">
        <f aca="false">IF(OR(BA$8=$W27,BA$8=prashod_count+1),$AB27,0)</f>
        <v>#VALUE!</v>
      </c>
      <c r="BB27" s="13" t="e">
        <f aca="false">IF(OR(BB$8=$W27,BB$8=prashod_count+1),$AB27,0)</f>
        <v>#VALUE!</v>
      </c>
      <c r="BC27" s="13" t="e">
        <f aca="false">IF(OR(BC$8=$W27,BC$8=prashod_count+1),$AB27,0)</f>
        <v>#VALUE!</v>
      </c>
      <c r="BD27" s="13" t="e">
        <f aca="false">IF(OR(BD$8=$W27,BD$8=prashod_count+1),$AB27,0)</f>
        <v>#VALUE!</v>
      </c>
      <c r="BE27" s="13" t="e">
        <f aca="false">IF(OR(BE$8=$W27,BE$8=prashod_count+1),$AB27,0)</f>
        <v>#VALUE!</v>
      </c>
      <c r="BF27" s="13" t="e">
        <f aca="false">IF(OR(BF$8=$W27,BF$8=prashod_count+1),$AB27,0)</f>
        <v>#VALUE!</v>
      </c>
      <c r="BG27" s="13" t="e">
        <f aca="false">IF(OR(BG$8=$W27,BG$8=prashod_count+1),$AB27,0)</f>
        <v>#VALUE!</v>
      </c>
      <c r="BH27" s="13" t="e">
        <f aca="false">IF(OR(BH$8=$W27,BH$8=prashod_count+1),$AB27,0)</f>
        <v>#VALUE!</v>
      </c>
      <c r="BI27" s="13" t="e">
        <f aca="false">IF(OR(BI$8=$W27,BI$8=prashod_count+1),$AB27,0)</f>
        <v>#VALUE!</v>
      </c>
      <c r="BJ27" s="13" t="e">
        <f aca="false">IF(OR(BJ$8=$W27,BJ$8=prashod_count+1),$AB27,0)</f>
        <v>#VALUE!</v>
      </c>
      <c r="BK27" s="13" t="e">
        <f aca="false">IF(OR(BK$8=$W27,BK$8=prashod_count+1),$AB27,0)</f>
        <v>#VALUE!</v>
      </c>
      <c r="BL27" s="13" t="e">
        <f aca="false">IF(OR(BL$8=$W27,BL$8=prashod_count+1),$AB27,0)</f>
        <v>#VALUE!</v>
      </c>
      <c r="BM27" s="13" t="e">
        <f aca="false">IF(OR(BM$8=$W27,BM$8=prashod_count+1),$AB27,0)</f>
        <v>#VALUE!</v>
      </c>
      <c r="BN27" s="13" t="e">
        <f aca="false">IF(OR(BN$8=$W27,BN$8=prashod_count+1),$AB27,0)</f>
        <v>#VALUE!</v>
      </c>
      <c r="BO27" s="13" t="e">
        <f aca="false">IF(OR(BO$8=$W27,BO$8=prashod_count+1),$AB27,0)</f>
        <v>#VALUE!</v>
      </c>
      <c r="BP27" s="13" t="e">
        <f aca="false">IF(OR(BP$8=$W27,BP$8=prashod_count+1),$AB27,0)</f>
        <v>#VALUE!</v>
      </c>
      <c r="BQ27" s="13" t="e">
        <f aca="false">IF(OR(BQ$8=$W27,BQ$8=prashod_count+1),$AB27,0)</f>
        <v>#VALUE!</v>
      </c>
      <c r="BR27" s="13" t="e">
        <f aca="false">IF(OR(BR$8=$W27,BR$8=prashod_count+1),$AB27,0)</f>
        <v>#VALUE!</v>
      </c>
      <c r="BS27" s="13" t="e">
        <f aca="false">IF(OR(BS$8=$W27,BS$8=prashod_count+1),$AB27,0)</f>
        <v>#VALUE!</v>
      </c>
    </row>
    <row r="28" s="12" customFormat="true" ht="12.75" hidden="false" customHeight="true" outlineLevel="0" collapsed="false">
      <c r="A28" s="1" t="n">
        <v>43889</v>
      </c>
      <c r="B28" s="2" t="n">
        <f aca="false">WEEKDAY(A28)</f>
        <v>6</v>
      </c>
      <c r="C28" s="3" t="str">
        <f aca="false">IF(D28&lt;&gt;0,D28&amp;IF(E28&lt;&gt;0," - "&amp;E28&amp;IF(F28&lt;&gt;0," - "&amp;F28,""),""),"")</f>
        <v>медицина - лекарства - </v>
      </c>
      <c r="D28" s="3" t="str">
        <f aca="false">VLOOKUP($T28,VRashod_PlusCurrencyExchange,3,FALSE())</f>
        <v>медицина</v>
      </c>
      <c r="E28" s="3" t="str">
        <f aca="false">VLOOKUP($T28,VRashod_PlusCurrencyExchange,4,FALSE())</f>
        <v>лекарства</v>
      </c>
      <c r="F28" s="3" t="str">
        <f aca="false">VLOOKUP($T28,VRashod_PlusCurrencyExchange,5,FALSE())</f>
        <v/>
      </c>
      <c r="G28" s="4" t="n">
        <f aca="false">IF(OR(Currency_Selected&lt;0,U28=Currency_Selected),AA28,0)</f>
        <v>21</v>
      </c>
      <c r="H28" s="5"/>
      <c r="I28" s="6" t="str">
        <f aca="false">INDEX(scenario_pnames_,$W28+1)</f>
        <v>медицина наша</v>
      </c>
      <c r="J28" s="7" t="n">
        <v>21</v>
      </c>
      <c r="K28" s="8" t="str">
        <f aca="false">IF(U28&gt;0,[1]Настройки!$C$9,[1]Настройки!$C$8)</f>
        <v>Рубли</v>
      </c>
      <c r="L28" s="8"/>
      <c r="M28" s="6"/>
      <c r="N28" s="9"/>
      <c r="O28" s="9"/>
      <c r="P28" s="9"/>
      <c r="Q28" s="10" t="n">
        <f aca="false">AND(A28&gt;=start_date,A28&lt;=end_date)</f>
        <v>0</v>
      </c>
      <c r="R28" s="11"/>
      <c r="T28" s="13" t="n">
        <v>282</v>
      </c>
      <c r="U28" s="13" t="n">
        <v>0</v>
      </c>
      <c r="V28" s="13" t="n">
        <f aca="false">$W28&gt;0</f>
        <v>1</v>
      </c>
      <c r="W28" s="10" t="n">
        <f aca="false">VLOOKUP($T28,VRashod_PlusCurrencyExchange,2,FALSE())</f>
        <v>26</v>
      </c>
      <c r="X28" s="13" t="n">
        <f aca="false">IF(OR(Flag_DRashod_sum_all,$V28),IF(Currency_Selected=$U28,IF(OR($T28&lt;&gt;1,Flag_DRashod_sum_CurrencyExchange),$J28,""),IF(Currency_Selected&lt;0,IF(OR($T28&lt;&gt;1,Flag_DRashod_sum_CurrencyExchange),$AA28,""),"")),"")</f>
        <v>21</v>
      </c>
      <c r="Y28" s="10" t="str">
        <f aca="false">IF($A28=today,$X28,"")</f>
        <v/>
      </c>
      <c r="Z28" s="10" t="str">
        <f aca="false">IF($Q28,$X28,"")</f>
        <v/>
      </c>
      <c r="AA28" s="7" t="n">
        <f aca="false">J28*IF(L28="",1,L28)</f>
        <v>21</v>
      </c>
      <c r="AB28" s="10" t="n">
        <f aca="false">IF($V28,$AA28,"")</f>
        <v>21</v>
      </c>
      <c r="AE28" s="13" t="e">
        <f aca="false">IF(OR(AE$8=$W28,AE$8=prashod_count+1),$AB28,0)</f>
        <v>#VALUE!</v>
      </c>
      <c r="AF28" s="13" t="e">
        <f aca="false">IF(OR(AF$8=$W28,AF$8=prashod_count+1),$AB28,0)</f>
        <v>#VALUE!</v>
      </c>
      <c r="AG28" s="13" t="e">
        <f aca="false">IF(OR(AG$8=$W28,AG$8=prashod_count+1),$AB28,0)</f>
        <v>#VALUE!</v>
      </c>
      <c r="AH28" s="13" t="e">
        <f aca="false">IF(OR(AH$8=$W28,AH$8=prashod_count+1),$AB28,0)</f>
        <v>#VALUE!</v>
      </c>
      <c r="AI28" s="13" t="e">
        <f aca="false">IF(OR(AI$8=$W28,AI$8=prashod_count+1),$AB28,0)</f>
        <v>#VALUE!</v>
      </c>
      <c r="AJ28" s="13" t="e">
        <f aca="false">IF(OR(AJ$8=$W28,AJ$8=prashod_count+1),$AB28,0)</f>
        <v>#VALUE!</v>
      </c>
      <c r="AK28" s="13" t="e">
        <f aca="false">IF(OR(AK$8=$W28,AK$8=prashod_count+1),$AB28,0)</f>
        <v>#VALUE!</v>
      </c>
      <c r="AL28" s="13" t="e">
        <f aca="false">IF(OR(AL$8=$W28,AL$8=prashod_count+1),$AB28,0)</f>
        <v>#VALUE!</v>
      </c>
      <c r="AM28" s="13" t="e">
        <f aca="false">IF(OR(AM$8=$W28,AM$8=prashod_count+1),$AB28,0)</f>
        <v>#VALUE!</v>
      </c>
      <c r="AN28" s="13" t="e">
        <f aca="false">IF(OR(AN$8=$W28,AN$8=prashod_count+1),$AB28,0)</f>
        <v>#VALUE!</v>
      </c>
      <c r="AO28" s="13" t="e">
        <f aca="false">IF(OR(AO$8=$W28,AO$8=prashod_count+1),$AB28,0)</f>
        <v>#VALUE!</v>
      </c>
      <c r="AP28" s="13" t="e">
        <f aca="false">IF(OR(AP$8=$W28,AP$8=prashod_count+1),$AB28,0)</f>
        <v>#VALUE!</v>
      </c>
      <c r="AQ28" s="13" t="e">
        <f aca="false">IF(OR(AQ$8=$W28,AQ$8=prashod_count+1),$AB28,0)</f>
        <v>#VALUE!</v>
      </c>
      <c r="AR28" s="13" t="e">
        <f aca="false">IF(OR(AR$8=$W28,AR$8=prashod_count+1),$AB28,0)</f>
        <v>#VALUE!</v>
      </c>
      <c r="AS28" s="13" t="e">
        <f aca="false">IF(OR(AS$8=$W28,AS$8=prashod_count+1),$AB28,0)</f>
        <v>#VALUE!</v>
      </c>
      <c r="AT28" s="13" t="e">
        <f aca="false">IF(OR(AT$8=$W28,AT$8=prashod_count+1),$AB28,0)</f>
        <v>#VALUE!</v>
      </c>
      <c r="AU28" s="13" t="e">
        <f aca="false">IF(OR(AU$8=$W28,AU$8=prashod_count+1),$AB28,0)</f>
        <v>#VALUE!</v>
      </c>
      <c r="AV28" s="13" t="e">
        <f aca="false">IF(OR(AV$8=$W28,AV$8=prashod_count+1),$AB28,0)</f>
        <v>#VALUE!</v>
      </c>
      <c r="AW28" s="13" t="e">
        <f aca="false">IF(OR(AW$8=$W28,AW$8=prashod_count+1),$AB28,0)</f>
        <v>#VALUE!</v>
      </c>
      <c r="AX28" s="13" t="e">
        <f aca="false">IF(OR(AX$8=$W28,AX$8=prashod_count+1),$AB28,0)</f>
        <v>#VALUE!</v>
      </c>
      <c r="AY28" s="13" t="e">
        <f aca="false">IF(OR(AY$8=$W28,AY$8=prashod_count+1),$AB28,0)</f>
        <v>#VALUE!</v>
      </c>
      <c r="AZ28" s="13" t="e">
        <f aca="false">IF(OR(AZ$8=$W28,AZ$8=prashod_count+1),$AB28,0)</f>
        <v>#VALUE!</v>
      </c>
      <c r="BA28" s="13" t="e">
        <f aca="false">IF(OR(BA$8=$W28,BA$8=prashod_count+1),$AB28,0)</f>
        <v>#VALUE!</v>
      </c>
      <c r="BB28" s="13" t="e">
        <f aca="false">IF(OR(BB$8=$W28,BB$8=prashod_count+1),$AB28,0)</f>
        <v>#VALUE!</v>
      </c>
      <c r="BC28" s="13" t="e">
        <f aca="false">IF(OR(BC$8=$W28,BC$8=prashod_count+1),$AB28,0)</f>
        <v>#VALUE!</v>
      </c>
      <c r="BD28" s="13" t="e">
        <f aca="false">IF(OR(BD$8=$W28,BD$8=prashod_count+1),$AB28,0)</f>
        <v>#VALUE!</v>
      </c>
      <c r="BE28" s="13" t="e">
        <f aca="false">IF(OR(BE$8=$W28,BE$8=prashod_count+1),$AB28,0)</f>
        <v>#VALUE!</v>
      </c>
      <c r="BF28" s="13" t="e">
        <f aca="false">IF(OR(BF$8=$W28,BF$8=prashod_count+1),$AB28,0)</f>
        <v>#VALUE!</v>
      </c>
      <c r="BG28" s="13" t="e">
        <f aca="false">IF(OR(BG$8=$W28,BG$8=prashod_count+1),$AB28,0)</f>
        <v>#VALUE!</v>
      </c>
      <c r="BH28" s="13" t="e">
        <f aca="false">IF(OR(BH$8=$W28,BH$8=prashod_count+1),$AB28,0)</f>
        <v>#VALUE!</v>
      </c>
      <c r="BI28" s="13" t="e">
        <f aca="false">IF(OR(BI$8=$W28,BI$8=prashod_count+1),$AB28,0)</f>
        <v>#VALUE!</v>
      </c>
      <c r="BJ28" s="13" t="e">
        <f aca="false">IF(OR(BJ$8=$W28,BJ$8=prashod_count+1),$AB28,0)</f>
        <v>#VALUE!</v>
      </c>
      <c r="BK28" s="13" t="e">
        <f aca="false">IF(OR(BK$8=$W28,BK$8=prashod_count+1),$AB28,0)</f>
        <v>#VALUE!</v>
      </c>
      <c r="BL28" s="13" t="e">
        <f aca="false">IF(OR(BL$8=$W28,BL$8=prashod_count+1),$AB28,0)</f>
        <v>#VALUE!</v>
      </c>
      <c r="BM28" s="13" t="e">
        <f aca="false">IF(OR(BM$8=$W28,BM$8=prashod_count+1),$AB28,0)</f>
        <v>#VALUE!</v>
      </c>
      <c r="BN28" s="13" t="e">
        <f aca="false">IF(OR(BN$8=$W28,BN$8=prashod_count+1),$AB28,0)</f>
        <v>#VALUE!</v>
      </c>
      <c r="BO28" s="13" t="e">
        <f aca="false">IF(OR(BO$8=$W28,BO$8=prashod_count+1),$AB28,0)</f>
        <v>#VALUE!</v>
      </c>
      <c r="BP28" s="13" t="e">
        <f aca="false">IF(OR(BP$8=$W28,BP$8=prashod_count+1),$AB28,0)</f>
        <v>#VALUE!</v>
      </c>
      <c r="BQ28" s="13" t="e">
        <f aca="false">IF(OR(BQ$8=$W28,BQ$8=prashod_count+1),$AB28,0)</f>
        <v>#VALUE!</v>
      </c>
      <c r="BR28" s="13" t="e">
        <f aca="false">IF(OR(BR$8=$W28,BR$8=prashod_count+1),$AB28,0)</f>
        <v>#VALUE!</v>
      </c>
      <c r="BS28" s="13" t="e">
        <f aca="false">IF(OR(BS$8=$W28,BS$8=prashod_count+1),$AB28,0)</f>
        <v>#VALUE!</v>
      </c>
    </row>
    <row r="29" s="12" customFormat="true" ht="12.75" hidden="false" customHeight="true" outlineLevel="0" collapsed="false">
      <c r="A29" s="1" t="n">
        <v>43889</v>
      </c>
      <c r="B29" s="2" t="n">
        <f aca="false">WEEKDAY(A29)</f>
        <v>6</v>
      </c>
      <c r="C29" s="3" t="str">
        <f aca="false">IF(D29&lt;&gt;0,D29&amp;IF(E29&lt;&gt;0," - "&amp;E29&amp;IF(F29&lt;&gt;0," - "&amp;F29,""),""),"")</f>
        <v>медицина - лекарства - </v>
      </c>
      <c r="D29" s="3" t="str">
        <f aca="false">VLOOKUP($T29,VRashod_PlusCurrencyExchange,3,FALSE())</f>
        <v>медицина</v>
      </c>
      <c r="E29" s="3" t="str">
        <f aca="false">VLOOKUP($T29,VRashod_PlusCurrencyExchange,4,FALSE())</f>
        <v>лекарства</v>
      </c>
      <c r="F29" s="3" t="str">
        <f aca="false">VLOOKUP($T29,VRashod_PlusCurrencyExchange,5,FALSE())</f>
        <v/>
      </c>
      <c r="G29" s="4" t="n">
        <f aca="false">IF(OR(Currency_Selected&lt;0,U29=Currency_Selected),AA29,0)</f>
        <v>38</v>
      </c>
      <c r="H29" s="5"/>
      <c r="I29" s="6" t="str">
        <f aca="false">INDEX(scenario_pnames_,$W29+1)</f>
        <v>медицина наша</v>
      </c>
      <c r="J29" s="7" t="n">
        <v>38</v>
      </c>
      <c r="K29" s="8" t="str">
        <f aca="false">IF(U29&gt;0,[1]Настройки!$C$9,[1]Настройки!$C$8)</f>
        <v>Рубли</v>
      </c>
      <c r="L29" s="8"/>
      <c r="M29" s="6"/>
      <c r="N29" s="9"/>
      <c r="O29" s="9"/>
      <c r="P29" s="9"/>
      <c r="Q29" s="10" t="n">
        <f aca="false">AND(A29&gt;=start_date,A29&lt;=end_date)</f>
        <v>0</v>
      </c>
      <c r="R29" s="11"/>
      <c r="T29" s="13" t="n">
        <v>282</v>
      </c>
      <c r="U29" s="13" t="n">
        <v>0</v>
      </c>
      <c r="V29" s="13" t="n">
        <f aca="false">$W29&gt;0</f>
        <v>1</v>
      </c>
      <c r="W29" s="10" t="n">
        <f aca="false">VLOOKUP($T29,VRashod_PlusCurrencyExchange,2,FALSE())</f>
        <v>26</v>
      </c>
      <c r="X29" s="13" t="n">
        <f aca="false">IF(OR(Flag_DRashod_sum_all,$V29),IF(Currency_Selected=$U29,IF(OR($T29&lt;&gt;1,Flag_DRashod_sum_CurrencyExchange),$J29,""),IF(Currency_Selected&lt;0,IF(OR($T29&lt;&gt;1,Flag_DRashod_sum_CurrencyExchange),$AA29,""),"")),"")</f>
        <v>38</v>
      </c>
      <c r="Y29" s="10" t="str">
        <f aca="false">IF($A29=today,$X29,"")</f>
        <v/>
      </c>
      <c r="Z29" s="10" t="str">
        <f aca="false">IF($Q29,$X29,"")</f>
        <v/>
      </c>
      <c r="AA29" s="7" t="n">
        <f aca="false">J29*IF(L29="",1,L29)</f>
        <v>38</v>
      </c>
      <c r="AB29" s="10" t="n">
        <f aca="false">IF($V29,$AA29,"")</f>
        <v>38</v>
      </c>
      <c r="AE29" s="13" t="e">
        <f aca="false">IF(OR(AE$8=$W29,AE$8=prashod_count+1),$AB29,0)</f>
        <v>#VALUE!</v>
      </c>
      <c r="AF29" s="13" t="e">
        <f aca="false">IF(OR(AF$8=$W29,AF$8=prashod_count+1),$AB29,0)</f>
        <v>#VALUE!</v>
      </c>
      <c r="AG29" s="13" t="e">
        <f aca="false">IF(OR(AG$8=$W29,AG$8=prashod_count+1),$AB29,0)</f>
        <v>#VALUE!</v>
      </c>
      <c r="AH29" s="13" t="e">
        <f aca="false">IF(OR(AH$8=$W29,AH$8=prashod_count+1),$AB29,0)</f>
        <v>#VALUE!</v>
      </c>
      <c r="AI29" s="13" t="e">
        <f aca="false">IF(OR(AI$8=$W29,AI$8=prashod_count+1),$AB29,0)</f>
        <v>#VALUE!</v>
      </c>
      <c r="AJ29" s="13" t="e">
        <f aca="false">IF(OR(AJ$8=$W29,AJ$8=prashod_count+1),$AB29,0)</f>
        <v>#VALUE!</v>
      </c>
      <c r="AK29" s="13" t="e">
        <f aca="false">IF(OR(AK$8=$W29,AK$8=prashod_count+1),$AB29,0)</f>
        <v>#VALUE!</v>
      </c>
      <c r="AL29" s="13" t="e">
        <f aca="false">IF(OR(AL$8=$W29,AL$8=prashod_count+1),$AB29,0)</f>
        <v>#VALUE!</v>
      </c>
      <c r="AM29" s="13" t="e">
        <f aca="false">IF(OR(AM$8=$W29,AM$8=prashod_count+1),$AB29,0)</f>
        <v>#VALUE!</v>
      </c>
      <c r="AN29" s="13" t="e">
        <f aca="false">IF(OR(AN$8=$W29,AN$8=prashod_count+1),$AB29,0)</f>
        <v>#VALUE!</v>
      </c>
      <c r="AO29" s="13" t="e">
        <f aca="false">IF(OR(AO$8=$W29,AO$8=prashod_count+1),$AB29,0)</f>
        <v>#VALUE!</v>
      </c>
      <c r="AP29" s="13" t="e">
        <f aca="false">IF(OR(AP$8=$W29,AP$8=prashod_count+1),$AB29,0)</f>
        <v>#VALUE!</v>
      </c>
      <c r="AQ29" s="13" t="e">
        <f aca="false">IF(OR(AQ$8=$W29,AQ$8=prashod_count+1),$AB29,0)</f>
        <v>#VALUE!</v>
      </c>
      <c r="AR29" s="13" t="e">
        <f aca="false">IF(OR(AR$8=$W29,AR$8=prashod_count+1),$AB29,0)</f>
        <v>#VALUE!</v>
      </c>
      <c r="AS29" s="13" t="e">
        <f aca="false">IF(OR(AS$8=$W29,AS$8=prashod_count+1),$AB29,0)</f>
        <v>#VALUE!</v>
      </c>
      <c r="AT29" s="13" t="e">
        <f aca="false">IF(OR(AT$8=$W29,AT$8=prashod_count+1),$AB29,0)</f>
        <v>#VALUE!</v>
      </c>
      <c r="AU29" s="13" t="e">
        <f aca="false">IF(OR(AU$8=$W29,AU$8=prashod_count+1),$AB29,0)</f>
        <v>#VALUE!</v>
      </c>
      <c r="AV29" s="13" t="e">
        <f aca="false">IF(OR(AV$8=$W29,AV$8=prashod_count+1),$AB29,0)</f>
        <v>#VALUE!</v>
      </c>
      <c r="AW29" s="13" t="e">
        <f aca="false">IF(OR(AW$8=$W29,AW$8=prashod_count+1),$AB29,0)</f>
        <v>#VALUE!</v>
      </c>
      <c r="AX29" s="13" t="e">
        <f aca="false">IF(OR(AX$8=$W29,AX$8=prashod_count+1),$AB29,0)</f>
        <v>#VALUE!</v>
      </c>
      <c r="AY29" s="13" t="e">
        <f aca="false">IF(OR(AY$8=$W29,AY$8=prashod_count+1),$AB29,0)</f>
        <v>#VALUE!</v>
      </c>
      <c r="AZ29" s="13" t="e">
        <f aca="false">IF(OR(AZ$8=$W29,AZ$8=prashod_count+1),$AB29,0)</f>
        <v>#VALUE!</v>
      </c>
      <c r="BA29" s="13" t="e">
        <f aca="false">IF(OR(BA$8=$W29,BA$8=prashod_count+1),$AB29,0)</f>
        <v>#VALUE!</v>
      </c>
      <c r="BB29" s="13" t="e">
        <f aca="false">IF(OR(BB$8=$W29,BB$8=prashod_count+1),$AB29,0)</f>
        <v>#VALUE!</v>
      </c>
      <c r="BC29" s="13" t="e">
        <f aca="false">IF(OR(BC$8=$W29,BC$8=prashod_count+1),$AB29,0)</f>
        <v>#VALUE!</v>
      </c>
      <c r="BD29" s="13" t="e">
        <f aca="false">IF(OR(BD$8=$W29,BD$8=prashod_count+1),$AB29,0)</f>
        <v>#VALUE!</v>
      </c>
      <c r="BE29" s="13" t="e">
        <f aca="false">IF(OR(BE$8=$W29,BE$8=prashod_count+1),$AB29,0)</f>
        <v>#VALUE!</v>
      </c>
      <c r="BF29" s="13" t="e">
        <f aca="false">IF(OR(BF$8=$W29,BF$8=prashod_count+1),$AB29,0)</f>
        <v>#VALUE!</v>
      </c>
      <c r="BG29" s="13" t="e">
        <f aca="false">IF(OR(BG$8=$W29,BG$8=prashod_count+1),$AB29,0)</f>
        <v>#VALUE!</v>
      </c>
      <c r="BH29" s="13" t="e">
        <f aca="false">IF(OR(BH$8=$W29,BH$8=prashod_count+1),$AB29,0)</f>
        <v>#VALUE!</v>
      </c>
      <c r="BI29" s="13" t="e">
        <f aca="false">IF(OR(BI$8=$W29,BI$8=prashod_count+1),$AB29,0)</f>
        <v>#VALUE!</v>
      </c>
      <c r="BJ29" s="13" t="e">
        <f aca="false">IF(OR(BJ$8=$W29,BJ$8=prashod_count+1),$AB29,0)</f>
        <v>#VALUE!</v>
      </c>
      <c r="BK29" s="13" t="e">
        <f aca="false">IF(OR(BK$8=$W29,BK$8=prashod_count+1),$AB29,0)</f>
        <v>#VALUE!</v>
      </c>
      <c r="BL29" s="13" t="e">
        <f aca="false">IF(OR(BL$8=$W29,BL$8=prashod_count+1),$AB29,0)</f>
        <v>#VALUE!</v>
      </c>
      <c r="BM29" s="13" t="e">
        <f aca="false">IF(OR(BM$8=$W29,BM$8=prashod_count+1),$AB29,0)</f>
        <v>#VALUE!</v>
      </c>
      <c r="BN29" s="13" t="e">
        <f aca="false">IF(OR(BN$8=$W29,BN$8=prashod_count+1),$AB29,0)</f>
        <v>#VALUE!</v>
      </c>
      <c r="BO29" s="13" t="e">
        <f aca="false">IF(OR(BO$8=$W29,BO$8=prashod_count+1),$AB29,0)</f>
        <v>#VALUE!</v>
      </c>
      <c r="BP29" s="13" t="e">
        <f aca="false">IF(OR(BP$8=$W29,BP$8=prashod_count+1),$AB29,0)</f>
        <v>#VALUE!</v>
      </c>
      <c r="BQ29" s="13" t="e">
        <f aca="false">IF(OR(BQ$8=$W29,BQ$8=prashod_count+1),$AB29,0)</f>
        <v>#VALUE!</v>
      </c>
      <c r="BR29" s="13" t="e">
        <f aca="false">IF(OR(BR$8=$W29,BR$8=prashod_count+1),$AB29,0)</f>
        <v>#VALUE!</v>
      </c>
      <c r="BS29" s="13" t="e">
        <f aca="false">IF(OR(BS$8=$W29,BS$8=prashod_count+1),$AB29,0)</f>
        <v>#VALUE!</v>
      </c>
    </row>
    <row r="30" s="12" customFormat="true" ht="12.75" hidden="false" customHeight="true" outlineLevel="0" collapsed="false">
      <c r="A30" s="1" t="n">
        <v>43889</v>
      </c>
      <c r="B30" s="2" t="n">
        <f aca="false">WEEKDAY(A30)</f>
        <v>6</v>
      </c>
      <c r="C30" s="3" t="str">
        <f aca="false">IF(D30&lt;&gt;0,D30&amp;IF(E30&lt;&gt;0," - "&amp;E30&amp;IF(F30&lt;&gt;0," - "&amp;F30,""),""),"")</f>
        <v>медицина - лекарства - </v>
      </c>
      <c r="D30" s="3" t="str">
        <f aca="false">VLOOKUP($T30,VRashod_PlusCurrencyExchange,3,FALSE())</f>
        <v>медицина</v>
      </c>
      <c r="E30" s="3" t="str">
        <f aca="false">VLOOKUP($T30,VRashod_PlusCurrencyExchange,4,FALSE())</f>
        <v>лекарства</v>
      </c>
      <c r="F30" s="3" t="str">
        <f aca="false">VLOOKUP($T30,VRashod_PlusCurrencyExchange,5,FALSE())</f>
        <v/>
      </c>
      <c r="G30" s="4" t="n">
        <f aca="false">IF(OR(Currency_Selected&lt;0,U30=Currency_Selected),AA30,0)</f>
        <v>33</v>
      </c>
      <c r="H30" s="5" t="n">
        <v>3</v>
      </c>
      <c r="I30" s="6" t="str">
        <f aca="false">INDEX(scenario_pnames_,$W30+1)</f>
        <v>медицина наша</v>
      </c>
      <c r="J30" s="7" t="n">
        <v>33</v>
      </c>
      <c r="K30" s="8" t="str">
        <f aca="false">IF(U30&gt;0,[1]Настройки!$C$9,[1]Настройки!$C$8)</f>
        <v>Рубли</v>
      </c>
      <c r="L30" s="8"/>
      <c r="M30" s="6"/>
      <c r="N30" s="9"/>
      <c r="O30" s="9"/>
      <c r="P30" s="9"/>
      <c r="Q30" s="10" t="n">
        <f aca="false">AND(A30&gt;=start_date,A30&lt;=end_date)</f>
        <v>0</v>
      </c>
      <c r="R30" s="11"/>
      <c r="T30" s="13" t="n">
        <v>282</v>
      </c>
      <c r="U30" s="13" t="n">
        <v>0</v>
      </c>
      <c r="V30" s="13" t="n">
        <f aca="false">$W30&gt;0</f>
        <v>1</v>
      </c>
      <c r="W30" s="10" t="n">
        <f aca="false">VLOOKUP($T30,VRashod_PlusCurrencyExchange,2,FALSE())</f>
        <v>26</v>
      </c>
      <c r="X30" s="13" t="n">
        <f aca="false">IF(OR(Flag_DRashod_sum_all,$V30),IF(Currency_Selected=$U30,IF(OR($T30&lt;&gt;1,Flag_DRashod_sum_CurrencyExchange),$J30,""),IF(Currency_Selected&lt;0,IF(OR($T30&lt;&gt;1,Flag_DRashod_sum_CurrencyExchange),$AA30,""),"")),"")</f>
        <v>33</v>
      </c>
      <c r="Y30" s="10" t="str">
        <f aca="false">IF($A30=today,$X30,"")</f>
        <v/>
      </c>
      <c r="Z30" s="10" t="str">
        <f aca="false">IF($Q30,$X30,"")</f>
        <v/>
      </c>
      <c r="AA30" s="7" t="n">
        <f aca="false">J30*IF(L30="",1,L30)</f>
        <v>33</v>
      </c>
      <c r="AB30" s="10" t="n">
        <f aca="false">IF($V30,$AA30,"")</f>
        <v>33</v>
      </c>
      <c r="AE30" s="13" t="e">
        <f aca="false">IF(OR(AE$8=$W30,AE$8=prashod_count+1),$AB30,0)</f>
        <v>#VALUE!</v>
      </c>
      <c r="AF30" s="13" t="e">
        <f aca="false">IF(OR(AF$8=$W30,AF$8=prashod_count+1),$AB30,0)</f>
        <v>#VALUE!</v>
      </c>
      <c r="AG30" s="13" t="e">
        <f aca="false">IF(OR(AG$8=$W30,AG$8=prashod_count+1),$AB30,0)</f>
        <v>#VALUE!</v>
      </c>
      <c r="AH30" s="13" t="e">
        <f aca="false">IF(OR(AH$8=$W30,AH$8=prashod_count+1),$AB30,0)</f>
        <v>#VALUE!</v>
      </c>
      <c r="AI30" s="13" t="e">
        <f aca="false">IF(OR(AI$8=$W30,AI$8=prashod_count+1),$AB30,0)</f>
        <v>#VALUE!</v>
      </c>
      <c r="AJ30" s="13" t="e">
        <f aca="false">IF(OR(AJ$8=$W30,AJ$8=prashod_count+1),$AB30,0)</f>
        <v>#VALUE!</v>
      </c>
      <c r="AK30" s="13" t="e">
        <f aca="false">IF(OR(AK$8=$W30,AK$8=prashod_count+1),$AB30,0)</f>
        <v>#VALUE!</v>
      </c>
      <c r="AL30" s="13" t="e">
        <f aca="false">IF(OR(AL$8=$W30,AL$8=prashod_count+1),$AB30,0)</f>
        <v>#VALUE!</v>
      </c>
      <c r="AM30" s="13" t="e">
        <f aca="false">IF(OR(AM$8=$W30,AM$8=prashod_count+1),$AB30,0)</f>
        <v>#VALUE!</v>
      </c>
      <c r="AN30" s="13" t="e">
        <f aca="false">IF(OR(AN$8=$W30,AN$8=prashod_count+1),$AB30,0)</f>
        <v>#VALUE!</v>
      </c>
      <c r="AO30" s="13" t="e">
        <f aca="false">IF(OR(AO$8=$W30,AO$8=prashod_count+1),$AB30,0)</f>
        <v>#VALUE!</v>
      </c>
      <c r="AP30" s="13" t="e">
        <f aca="false">IF(OR(AP$8=$W30,AP$8=prashod_count+1),$AB30,0)</f>
        <v>#VALUE!</v>
      </c>
      <c r="AQ30" s="13" t="e">
        <f aca="false">IF(OR(AQ$8=$W30,AQ$8=prashod_count+1),$AB30,0)</f>
        <v>#VALUE!</v>
      </c>
      <c r="AR30" s="13" t="e">
        <f aca="false">IF(OR(AR$8=$W30,AR$8=prashod_count+1),$AB30,0)</f>
        <v>#VALUE!</v>
      </c>
      <c r="AS30" s="13" t="e">
        <f aca="false">IF(OR(AS$8=$W30,AS$8=prashod_count+1),$AB30,0)</f>
        <v>#VALUE!</v>
      </c>
      <c r="AT30" s="13" t="e">
        <f aca="false">IF(OR(AT$8=$W30,AT$8=prashod_count+1),$AB30,0)</f>
        <v>#VALUE!</v>
      </c>
      <c r="AU30" s="13" t="e">
        <f aca="false">IF(OR(AU$8=$W30,AU$8=prashod_count+1),$AB30,0)</f>
        <v>#VALUE!</v>
      </c>
      <c r="AV30" s="13" t="e">
        <f aca="false">IF(OR(AV$8=$W30,AV$8=prashod_count+1),$AB30,0)</f>
        <v>#VALUE!</v>
      </c>
      <c r="AW30" s="13" t="e">
        <f aca="false">IF(OR(AW$8=$W30,AW$8=prashod_count+1),$AB30,0)</f>
        <v>#VALUE!</v>
      </c>
      <c r="AX30" s="13" t="e">
        <f aca="false">IF(OR(AX$8=$W30,AX$8=prashod_count+1),$AB30,0)</f>
        <v>#VALUE!</v>
      </c>
      <c r="AY30" s="13" t="e">
        <f aca="false">IF(OR(AY$8=$W30,AY$8=prashod_count+1),$AB30,0)</f>
        <v>#VALUE!</v>
      </c>
      <c r="AZ30" s="13" t="e">
        <f aca="false">IF(OR(AZ$8=$W30,AZ$8=prashod_count+1),$AB30,0)</f>
        <v>#VALUE!</v>
      </c>
      <c r="BA30" s="13" t="e">
        <f aca="false">IF(OR(BA$8=$W30,BA$8=prashod_count+1),$AB30,0)</f>
        <v>#VALUE!</v>
      </c>
      <c r="BB30" s="13" t="e">
        <f aca="false">IF(OR(BB$8=$W30,BB$8=prashod_count+1),$AB30,0)</f>
        <v>#VALUE!</v>
      </c>
      <c r="BC30" s="13" t="e">
        <f aca="false">IF(OR(BC$8=$W30,BC$8=prashod_count+1),$AB30,0)</f>
        <v>#VALUE!</v>
      </c>
      <c r="BD30" s="13" t="e">
        <f aca="false">IF(OR(BD$8=$W30,BD$8=prashod_count+1),$AB30,0)</f>
        <v>#VALUE!</v>
      </c>
      <c r="BE30" s="13" t="e">
        <f aca="false">IF(OR(BE$8=$W30,BE$8=prashod_count+1),$AB30,0)</f>
        <v>#VALUE!</v>
      </c>
      <c r="BF30" s="13" t="e">
        <f aca="false">IF(OR(BF$8=$W30,BF$8=prashod_count+1),$AB30,0)</f>
        <v>#VALUE!</v>
      </c>
      <c r="BG30" s="13" t="e">
        <f aca="false">IF(OR(BG$8=$W30,BG$8=prashod_count+1),$AB30,0)</f>
        <v>#VALUE!</v>
      </c>
      <c r="BH30" s="13" t="e">
        <f aca="false">IF(OR(BH$8=$W30,BH$8=prashod_count+1),$AB30,0)</f>
        <v>#VALUE!</v>
      </c>
      <c r="BI30" s="13" t="e">
        <f aca="false">IF(OR(BI$8=$W30,BI$8=prashod_count+1),$AB30,0)</f>
        <v>#VALUE!</v>
      </c>
      <c r="BJ30" s="13" t="e">
        <f aca="false">IF(OR(BJ$8=$W30,BJ$8=prashod_count+1),$AB30,0)</f>
        <v>#VALUE!</v>
      </c>
      <c r="BK30" s="13" t="e">
        <f aca="false">IF(OR(BK$8=$W30,BK$8=prashod_count+1),$AB30,0)</f>
        <v>#VALUE!</v>
      </c>
      <c r="BL30" s="13" t="e">
        <f aca="false">IF(OR(BL$8=$W30,BL$8=prashod_count+1),$AB30,0)</f>
        <v>#VALUE!</v>
      </c>
      <c r="BM30" s="13" t="e">
        <f aca="false">IF(OR(BM$8=$W30,BM$8=prashod_count+1),$AB30,0)</f>
        <v>#VALUE!</v>
      </c>
      <c r="BN30" s="13" t="e">
        <f aca="false">IF(OR(BN$8=$W30,BN$8=prashod_count+1),$AB30,0)</f>
        <v>#VALUE!</v>
      </c>
      <c r="BO30" s="13" t="e">
        <f aca="false">IF(OR(BO$8=$W30,BO$8=prashod_count+1),$AB30,0)</f>
        <v>#VALUE!</v>
      </c>
      <c r="BP30" s="13" t="e">
        <f aca="false">IF(OR(BP$8=$W30,BP$8=prashod_count+1),$AB30,0)</f>
        <v>#VALUE!</v>
      </c>
      <c r="BQ30" s="13" t="e">
        <f aca="false">IF(OR(BQ$8=$W30,BQ$8=prashod_count+1),$AB30,0)</f>
        <v>#VALUE!</v>
      </c>
      <c r="BR30" s="13" t="e">
        <f aca="false">IF(OR(BR$8=$W30,BR$8=prashod_count+1),$AB30,0)</f>
        <v>#VALUE!</v>
      </c>
      <c r="BS30" s="13" t="e">
        <f aca="false">IF(OR(BS$8=$W30,BS$8=prashod_count+1),$AB30,0)</f>
        <v>#VALUE!</v>
      </c>
    </row>
    <row r="31" s="12" customFormat="true" ht="12.75" hidden="false" customHeight="true" outlineLevel="0" collapsed="false">
      <c r="A31" s="1" t="n">
        <v>43889</v>
      </c>
      <c r="B31" s="2" t="n">
        <f aca="false">WEEKDAY(A31)</f>
        <v>6</v>
      </c>
      <c r="C31" s="3" t="str">
        <f aca="false">IF(D31&lt;&gt;0,D31&amp;IF(E31&lt;&gt;0," - "&amp;E31&amp;IF(F31&lt;&gt;0," - "&amp;F31,""),""),"")</f>
        <v>продукты мучные - булки, бублики - </v>
      </c>
      <c r="D31" s="3" t="str">
        <f aca="false">VLOOKUP($T31,VRashod_PlusCurrencyExchange,3,FALSE())</f>
        <v>продукты мучные</v>
      </c>
      <c r="E31" s="3" t="str">
        <f aca="false">VLOOKUP($T31,VRashod_PlusCurrencyExchange,4,FALSE())</f>
        <v>булки, бублики</v>
      </c>
      <c r="F31" s="3" t="str">
        <f aca="false">VLOOKUP($T31,VRashod_PlusCurrencyExchange,5,FALSE())</f>
        <v/>
      </c>
      <c r="G31" s="4" t="n">
        <f aca="false">IF(OR(Currency_Selected&lt;0,U31=Currency_Selected),AA31,0)</f>
        <v>15</v>
      </c>
      <c r="H31" s="5"/>
      <c r="I31" s="6" t="str">
        <f aca="false">INDEX(scenario_pnames_,$W31+1)</f>
        <v>продукты мучные</v>
      </c>
      <c r="J31" s="7" t="n">
        <v>15</v>
      </c>
      <c r="K31" s="8" t="str">
        <f aca="false">IF(U31&gt;0,[1]Настройки!$C$9,[1]Настройки!$C$8)</f>
        <v>Рубли</v>
      </c>
      <c r="L31" s="8"/>
      <c r="M31" s="6"/>
      <c r="N31" s="9"/>
      <c r="O31" s="9"/>
      <c r="P31" s="9"/>
      <c r="Q31" s="10" t="n">
        <f aca="false">AND(A31&gt;=start_date,A31&lt;=end_date)</f>
        <v>0</v>
      </c>
      <c r="R31" s="11"/>
      <c r="T31" s="13" t="n">
        <v>120</v>
      </c>
      <c r="U31" s="13" t="n">
        <v>0</v>
      </c>
      <c r="V31" s="13" t="n">
        <f aca="false">$W31&gt;0</f>
        <v>1</v>
      </c>
      <c r="W31" s="10" t="n">
        <f aca="false">VLOOKUP($T31,VRashod_PlusCurrencyExchange,2,FALSE())</f>
        <v>19</v>
      </c>
      <c r="X31" s="13" t="n">
        <f aca="false">IF(OR(Flag_DRashod_sum_all,$V31),IF(Currency_Selected=$U31,IF(OR($T31&lt;&gt;1,Flag_DRashod_sum_CurrencyExchange),$J31,""),IF(Currency_Selected&lt;0,IF(OR($T31&lt;&gt;1,Flag_DRashod_sum_CurrencyExchange),$AA31,""),"")),"")</f>
        <v>15</v>
      </c>
      <c r="Y31" s="10" t="str">
        <f aca="false">IF($A31=today,$X31,"")</f>
        <v/>
      </c>
      <c r="Z31" s="10" t="str">
        <f aca="false">IF($Q31,$X31,"")</f>
        <v/>
      </c>
      <c r="AA31" s="7" t="n">
        <f aca="false">J31*IF(L31="",1,L31)</f>
        <v>15</v>
      </c>
      <c r="AB31" s="10" t="n">
        <f aca="false">IF($V31,$AA31,"")</f>
        <v>15</v>
      </c>
      <c r="AE31" s="13" t="e">
        <f aca="false">IF(OR(AE$8=$W31,AE$8=prashod_count+1),$AB31,0)</f>
        <v>#VALUE!</v>
      </c>
      <c r="AF31" s="13" t="e">
        <f aca="false">IF(OR(AF$8=$W31,AF$8=prashod_count+1),$AB31,0)</f>
        <v>#VALUE!</v>
      </c>
      <c r="AG31" s="13" t="e">
        <f aca="false">IF(OR(AG$8=$W31,AG$8=prashod_count+1),$AB31,0)</f>
        <v>#VALUE!</v>
      </c>
      <c r="AH31" s="13" t="e">
        <f aca="false">IF(OR(AH$8=$W31,AH$8=prashod_count+1),$AB31,0)</f>
        <v>#VALUE!</v>
      </c>
      <c r="AI31" s="13" t="e">
        <f aca="false">IF(OR(AI$8=$W31,AI$8=prashod_count+1),$AB31,0)</f>
        <v>#VALUE!</v>
      </c>
      <c r="AJ31" s="13" t="e">
        <f aca="false">IF(OR(AJ$8=$W31,AJ$8=prashod_count+1),$AB31,0)</f>
        <v>#VALUE!</v>
      </c>
      <c r="AK31" s="13" t="e">
        <f aca="false">IF(OR(AK$8=$W31,AK$8=prashod_count+1),$AB31,0)</f>
        <v>#VALUE!</v>
      </c>
      <c r="AL31" s="13" t="e">
        <f aca="false">IF(OR(AL$8=$W31,AL$8=prashod_count+1),$AB31,0)</f>
        <v>#VALUE!</v>
      </c>
      <c r="AM31" s="13" t="e">
        <f aca="false">IF(OR(AM$8=$W31,AM$8=prashod_count+1),$AB31,0)</f>
        <v>#VALUE!</v>
      </c>
      <c r="AN31" s="13" t="e">
        <f aca="false">IF(OR(AN$8=$W31,AN$8=prashod_count+1),$AB31,0)</f>
        <v>#VALUE!</v>
      </c>
      <c r="AO31" s="13" t="e">
        <f aca="false">IF(OR(AO$8=$W31,AO$8=prashod_count+1),$AB31,0)</f>
        <v>#VALUE!</v>
      </c>
      <c r="AP31" s="13" t="e">
        <f aca="false">IF(OR(AP$8=$W31,AP$8=prashod_count+1),$AB31,0)</f>
        <v>#VALUE!</v>
      </c>
      <c r="AQ31" s="13" t="e">
        <f aca="false">IF(OR(AQ$8=$W31,AQ$8=prashod_count+1),$AB31,0)</f>
        <v>#VALUE!</v>
      </c>
      <c r="AR31" s="13" t="e">
        <f aca="false">IF(OR(AR$8=$W31,AR$8=prashod_count+1),$AB31,0)</f>
        <v>#VALUE!</v>
      </c>
      <c r="AS31" s="13" t="e">
        <f aca="false">IF(OR(AS$8=$W31,AS$8=prashod_count+1),$AB31,0)</f>
        <v>#VALUE!</v>
      </c>
      <c r="AT31" s="13" t="e">
        <f aca="false">IF(OR(AT$8=$W31,AT$8=prashod_count+1),$AB31,0)</f>
        <v>#VALUE!</v>
      </c>
      <c r="AU31" s="13" t="e">
        <f aca="false">IF(OR(AU$8=$W31,AU$8=prashod_count+1),$AB31,0)</f>
        <v>#VALUE!</v>
      </c>
      <c r="AV31" s="13" t="e">
        <f aca="false">IF(OR(AV$8=$W31,AV$8=prashod_count+1),$AB31,0)</f>
        <v>#VALUE!</v>
      </c>
      <c r="AW31" s="13" t="e">
        <f aca="false">IF(OR(AW$8=$W31,AW$8=prashod_count+1),$AB31,0)</f>
        <v>#VALUE!</v>
      </c>
      <c r="AX31" s="13" t="e">
        <f aca="false">IF(OR(AX$8=$W31,AX$8=prashod_count+1),$AB31,0)</f>
        <v>#VALUE!</v>
      </c>
      <c r="AY31" s="13" t="e">
        <f aca="false">IF(OR(AY$8=$W31,AY$8=prashod_count+1),$AB31,0)</f>
        <v>#VALUE!</v>
      </c>
      <c r="AZ31" s="13" t="e">
        <f aca="false">IF(OR(AZ$8=$W31,AZ$8=prashod_count+1),$AB31,0)</f>
        <v>#VALUE!</v>
      </c>
      <c r="BA31" s="13" t="e">
        <f aca="false">IF(OR(BA$8=$W31,BA$8=prashod_count+1),$AB31,0)</f>
        <v>#VALUE!</v>
      </c>
      <c r="BB31" s="13" t="e">
        <f aca="false">IF(OR(BB$8=$W31,BB$8=prashod_count+1),$AB31,0)</f>
        <v>#VALUE!</v>
      </c>
      <c r="BC31" s="13" t="e">
        <f aca="false">IF(OR(BC$8=$W31,BC$8=prashod_count+1),$AB31,0)</f>
        <v>#VALUE!</v>
      </c>
      <c r="BD31" s="13" t="e">
        <f aca="false">IF(OR(BD$8=$W31,BD$8=prashod_count+1),$AB31,0)</f>
        <v>#VALUE!</v>
      </c>
      <c r="BE31" s="13" t="e">
        <f aca="false">IF(OR(BE$8=$W31,BE$8=prashod_count+1),$AB31,0)</f>
        <v>#VALUE!</v>
      </c>
      <c r="BF31" s="13" t="e">
        <f aca="false">IF(OR(BF$8=$W31,BF$8=prashod_count+1),$AB31,0)</f>
        <v>#VALUE!</v>
      </c>
      <c r="BG31" s="13" t="e">
        <f aca="false">IF(OR(BG$8=$W31,BG$8=prashod_count+1),$AB31,0)</f>
        <v>#VALUE!</v>
      </c>
      <c r="BH31" s="13" t="e">
        <f aca="false">IF(OR(BH$8=$W31,BH$8=prashod_count+1),$AB31,0)</f>
        <v>#VALUE!</v>
      </c>
      <c r="BI31" s="13" t="e">
        <f aca="false">IF(OR(BI$8=$W31,BI$8=prashod_count+1),$AB31,0)</f>
        <v>#VALUE!</v>
      </c>
      <c r="BJ31" s="13" t="e">
        <f aca="false">IF(OR(BJ$8=$W31,BJ$8=prashod_count+1),$AB31,0)</f>
        <v>#VALUE!</v>
      </c>
      <c r="BK31" s="13" t="e">
        <f aca="false">IF(OR(BK$8=$W31,BK$8=prashod_count+1),$AB31,0)</f>
        <v>#VALUE!</v>
      </c>
      <c r="BL31" s="13" t="e">
        <f aca="false">IF(OR(BL$8=$W31,BL$8=prashod_count+1),$AB31,0)</f>
        <v>#VALUE!</v>
      </c>
      <c r="BM31" s="13" t="e">
        <f aca="false">IF(OR(BM$8=$W31,BM$8=prashod_count+1),$AB31,0)</f>
        <v>#VALUE!</v>
      </c>
      <c r="BN31" s="13" t="e">
        <f aca="false">IF(OR(BN$8=$W31,BN$8=prashod_count+1),$AB31,0)</f>
        <v>#VALUE!</v>
      </c>
      <c r="BO31" s="13" t="e">
        <f aca="false">IF(OR(BO$8=$W31,BO$8=prashod_count+1),$AB31,0)</f>
        <v>#VALUE!</v>
      </c>
      <c r="BP31" s="13" t="e">
        <f aca="false">IF(OR(BP$8=$W31,BP$8=prashod_count+1),$AB31,0)</f>
        <v>#VALUE!</v>
      </c>
      <c r="BQ31" s="13" t="e">
        <f aca="false">IF(OR(BQ$8=$W31,BQ$8=prashod_count+1),$AB31,0)</f>
        <v>#VALUE!</v>
      </c>
      <c r="BR31" s="13" t="e">
        <f aca="false">IF(OR(BR$8=$W31,BR$8=prashod_count+1),$AB31,0)</f>
        <v>#VALUE!</v>
      </c>
      <c r="BS31" s="13" t="e">
        <f aca="false">IF(OR(BS$8=$W31,BS$8=prashod_count+1),$AB31,0)</f>
        <v>#VALUE!</v>
      </c>
    </row>
    <row r="32" s="12" customFormat="true" ht="12.75" hidden="false" customHeight="true" outlineLevel="0" collapsed="false">
      <c r="A32" s="1" t="n">
        <v>43889</v>
      </c>
      <c r="B32" s="2" t="n">
        <f aca="false">WEEKDAY(A32)</f>
        <v>6</v>
      </c>
      <c r="C32" s="3" t="str">
        <f aca="false">IF(D32&lt;&gt;0,D32&amp;IF(E32&lt;&gt;0," - "&amp;E32&amp;IF(F32&lt;&gt;0," - "&amp;F32,""),""),"")</f>
        <v>овощи и фрукты - банан - </v>
      </c>
      <c r="D32" s="3" t="str">
        <f aca="false">VLOOKUP($T32,VRashod_PlusCurrencyExchange,3,FALSE())</f>
        <v>овощи и фрукты</v>
      </c>
      <c r="E32" s="3" t="str">
        <f aca="false">VLOOKUP($T32,VRashod_PlusCurrencyExchange,4,FALSE())</f>
        <v>банан</v>
      </c>
      <c r="F32" s="3" t="str">
        <f aca="false">VLOOKUP($T32,VRashod_PlusCurrencyExchange,5,FALSE())</f>
        <v/>
      </c>
      <c r="G32" s="4" t="n">
        <f aca="false">IF(OR(Currency_Selected&lt;0,U32=Currency_Selected),AA32,0)</f>
        <v>55</v>
      </c>
      <c r="H32" s="5"/>
      <c r="I32" s="6" t="str">
        <f aca="false">INDEX(scenario_pnames_,$W32+1)</f>
        <v>овощи и фрукты</v>
      </c>
      <c r="J32" s="7" t="n">
        <v>55</v>
      </c>
      <c r="K32" s="8" t="str">
        <f aca="false">IF(U32&gt;0,[1]Настройки!$C$9,[1]Настройки!$C$8)</f>
        <v>Рубли</v>
      </c>
      <c r="L32" s="8"/>
      <c r="M32" s="6"/>
      <c r="N32" s="9"/>
      <c r="O32" s="9"/>
      <c r="P32" s="9"/>
      <c r="Q32" s="10" t="n">
        <f aca="false">AND(A32&gt;=start_date,A32&lt;=end_date)</f>
        <v>0</v>
      </c>
      <c r="R32" s="11"/>
      <c r="T32" s="13" t="n">
        <v>84</v>
      </c>
      <c r="U32" s="13" t="n">
        <v>0</v>
      </c>
      <c r="V32" s="13" t="n">
        <f aca="false">$W32&gt;0</f>
        <v>1</v>
      </c>
      <c r="W32" s="10" t="n">
        <f aca="false">VLOOKUP($T32,VRashod_PlusCurrencyExchange,2,FALSE())</f>
        <v>17</v>
      </c>
      <c r="X32" s="13" t="n">
        <f aca="false">IF(OR(Flag_DRashod_sum_all,$V32),IF(Currency_Selected=$U32,IF(OR($T32&lt;&gt;1,Flag_DRashod_sum_CurrencyExchange),$J32,""),IF(Currency_Selected&lt;0,IF(OR($T32&lt;&gt;1,Flag_DRashod_sum_CurrencyExchange),$AA32,""),"")),"")</f>
        <v>55</v>
      </c>
      <c r="Y32" s="10" t="str">
        <f aca="false">IF($A32=today,$X32,"")</f>
        <v/>
      </c>
      <c r="Z32" s="10" t="str">
        <f aca="false">IF($Q32,$X32,"")</f>
        <v/>
      </c>
      <c r="AA32" s="7" t="n">
        <f aca="false">J32*IF(L32="",1,L32)</f>
        <v>55</v>
      </c>
      <c r="AB32" s="10" t="n">
        <f aca="false">IF($V32,$AA32,"")</f>
        <v>55</v>
      </c>
      <c r="AE32" s="13" t="e">
        <f aca="false">IF(OR(AE$8=$W32,AE$8=prashod_count+1),$AB32,0)</f>
        <v>#VALUE!</v>
      </c>
      <c r="AF32" s="13" t="e">
        <f aca="false">IF(OR(AF$8=$W32,AF$8=prashod_count+1),$AB32,0)</f>
        <v>#VALUE!</v>
      </c>
      <c r="AG32" s="13" t="e">
        <f aca="false">IF(OR(AG$8=$W32,AG$8=prashod_count+1),$AB32,0)</f>
        <v>#VALUE!</v>
      </c>
      <c r="AH32" s="13" t="e">
        <f aca="false">IF(OR(AH$8=$W32,AH$8=prashod_count+1),$AB32,0)</f>
        <v>#VALUE!</v>
      </c>
      <c r="AI32" s="13" t="e">
        <f aca="false">IF(OR(AI$8=$W32,AI$8=prashod_count+1),$AB32,0)</f>
        <v>#VALUE!</v>
      </c>
      <c r="AJ32" s="13" t="e">
        <f aca="false">IF(OR(AJ$8=$W32,AJ$8=prashod_count+1),$AB32,0)</f>
        <v>#VALUE!</v>
      </c>
      <c r="AK32" s="13" t="e">
        <f aca="false">IF(OR(AK$8=$W32,AK$8=prashod_count+1),$AB32,0)</f>
        <v>#VALUE!</v>
      </c>
      <c r="AL32" s="13" t="e">
        <f aca="false">IF(OR(AL$8=$W32,AL$8=prashod_count+1),$AB32,0)</f>
        <v>#VALUE!</v>
      </c>
      <c r="AM32" s="13" t="e">
        <f aca="false">IF(OR(AM$8=$W32,AM$8=prashod_count+1),$AB32,0)</f>
        <v>#VALUE!</v>
      </c>
      <c r="AN32" s="13" t="e">
        <f aca="false">IF(OR(AN$8=$W32,AN$8=prashod_count+1),$AB32,0)</f>
        <v>#VALUE!</v>
      </c>
      <c r="AO32" s="13" t="e">
        <f aca="false">IF(OR(AO$8=$W32,AO$8=prashod_count+1),$AB32,0)</f>
        <v>#VALUE!</v>
      </c>
      <c r="AP32" s="13" t="e">
        <f aca="false">IF(OR(AP$8=$W32,AP$8=prashod_count+1),$AB32,0)</f>
        <v>#VALUE!</v>
      </c>
      <c r="AQ32" s="13" t="e">
        <f aca="false">IF(OR(AQ$8=$W32,AQ$8=prashod_count+1),$AB32,0)</f>
        <v>#VALUE!</v>
      </c>
      <c r="AR32" s="13" t="e">
        <f aca="false">IF(OR(AR$8=$W32,AR$8=prashod_count+1),$AB32,0)</f>
        <v>#VALUE!</v>
      </c>
      <c r="AS32" s="13" t="e">
        <f aca="false">IF(OR(AS$8=$W32,AS$8=prashod_count+1),$AB32,0)</f>
        <v>#VALUE!</v>
      </c>
      <c r="AT32" s="13" t="e">
        <f aca="false">IF(OR(AT$8=$W32,AT$8=prashod_count+1),$AB32,0)</f>
        <v>#VALUE!</v>
      </c>
      <c r="AU32" s="13" t="e">
        <f aca="false">IF(OR(AU$8=$W32,AU$8=prashod_count+1),$AB32,0)</f>
        <v>#VALUE!</v>
      </c>
      <c r="AV32" s="13" t="e">
        <f aca="false">IF(OR(AV$8=$W32,AV$8=prashod_count+1),$AB32,0)</f>
        <v>#VALUE!</v>
      </c>
      <c r="AW32" s="13" t="e">
        <f aca="false">IF(OR(AW$8=$W32,AW$8=prashod_count+1),$AB32,0)</f>
        <v>#VALUE!</v>
      </c>
      <c r="AX32" s="13" t="e">
        <f aca="false">IF(OR(AX$8=$W32,AX$8=prashod_count+1),$AB32,0)</f>
        <v>#VALUE!</v>
      </c>
      <c r="AY32" s="13" t="e">
        <f aca="false">IF(OR(AY$8=$W32,AY$8=prashod_count+1),$AB32,0)</f>
        <v>#VALUE!</v>
      </c>
      <c r="AZ32" s="13" t="e">
        <f aca="false">IF(OR(AZ$8=$W32,AZ$8=prashod_count+1),$AB32,0)</f>
        <v>#VALUE!</v>
      </c>
      <c r="BA32" s="13" t="e">
        <f aca="false">IF(OR(BA$8=$W32,BA$8=prashod_count+1),$AB32,0)</f>
        <v>#VALUE!</v>
      </c>
      <c r="BB32" s="13" t="e">
        <f aca="false">IF(OR(BB$8=$W32,BB$8=prashod_count+1),$AB32,0)</f>
        <v>#VALUE!</v>
      </c>
      <c r="BC32" s="13" t="e">
        <f aca="false">IF(OR(BC$8=$W32,BC$8=prashod_count+1),$AB32,0)</f>
        <v>#VALUE!</v>
      </c>
      <c r="BD32" s="13" t="e">
        <f aca="false">IF(OR(BD$8=$W32,BD$8=prashod_count+1),$AB32,0)</f>
        <v>#VALUE!</v>
      </c>
      <c r="BE32" s="13" t="e">
        <f aca="false">IF(OR(BE$8=$W32,BE$8=prashod_count+1),$AB32,0)</f>
        <v>#VALUE!</v>
      </c>
      <c r="BF32" s="13" t="e">
        <f aca="false">IF(OR(BF$8=$W32,BF$8=prashod_count+1),$AB32,0)</f>
        <v>#VALUE!</v>
      </c>
      <c r="BG32" s="13" t="e">
        <f aca="false">IF(OR(BG$8=$W32,BG$8=prashod_count+1),$AB32,0)</f>
        <v>#VALUE!</v>
      </c>
      <c r="BH32" s="13" t="e">
        <f aca="false">IF(OR(BH$8=$W32,BH$8=prashod_count+1),$AB32,0)</f>
        <v>#VALUE!</v>
      </c>
      <c r="BI32" s="13" t="e">
        <f aca="false">IF(OR(BI$8=$W32,BI$8=prashod_count+1),$AB32,0)</f>
        <v>#VALUE!</v>
      </c>
      <c r="BJ32" s="13" t="e">
        <f aca="false">IF(OR(BJ$8=$W32,BJ$8=prashod_count+1),$AB32,0)</f>
        <v>#VALUE!</v>
      </c>
      <c r="BK32" s="13" t="e">
        <f aca="false">IF(OR(BK$8=$W32,BK$8=prashod_count+1),$AB32,0)</f>
        <v>#VALUE!</v>
      </c>
      <c r="BL32" s="13" t="e">
        <f aca="false">IF(OR(BL$8=$W32,BL$8=prashod_count+1),$AB32,0)</f>
        <v>#VALUE!</v>
      </c>
      <c r="BM32" s="13" t="e">
        <f aca="false">IF(OR(BM$8=$W32,BM$8=prashod_count+1),$AB32,0)</f>
        <v>#VALUE!</v>
      </c>
      <c r="BN32" s="13" t="e">
        <f aca="false">IF(OR(BN$8=$W32,BN$8=prashod_count+1),$AB32,0)</f>
        <v>#VALUE!</v>
      </c>
      <c r="BO32" s="13" t="e">
        <f aca="false">IF(OR(BO$8=$W32,BO$8=prashod_count+1),$AB32,0)</f>
        <v>#VALUE!</v>
      </c>
      <c r="BP32" s="13" t="e">
        <f aca="false">IF(OR(BP$8=$W32,BP$8=prashod_count+1),$AB32,0)</f>
        <v>#VALUE!</v>
      </c>
      <c r="BQ32" s="13" t="e">
        <f aca="false">IF(OR(BQ$8=$W32,BQ$8=prashod_count+1),$AB32,0)</f>
        <v>#VALUE!</v>
      </c>
      <c r="BR32" s="13" t="e">
        <f aca="false">IF(OR(BR$8=$W32,BR$8=prashod_count+1),$AB32,0)</f>
        <v>#VALUE!</v>
      </c>
      <c r="BS32" s="13" t="e">
        <f aca="false">IF(OR(BS$8=$W32,BS$8=prashod_count+1),$AB32,0)</f>
        <v>#VALUE!</v>
      </c>
    </row>
    <row r="33" s="12" customFormat="true" ht="12.75" hidden="false" customHeight="true" outlineLevel="0" collapsed="false">
      <c r="A33" s="1" t="n">
        <v>43889</v>
      </c>
      <c r="B33" s="2" t="n">
        <f aca="false">WEEKDAY(A33)</f>
        <v>6</v>
      </c>
      <c r="C33" s="3" t="str">
        <f aca="false">IF(D33&lt;&gt;0,D33&amp;IF(E33&lt;&gt;0," - "&amp;E33&amp;IF(F33&lt;&gt;0," - "&amp;F33,""),""),"")</f>
        <v>крупы,яйца,бакалея - яйца - </v>
      </c>
      <c r="D33" s="3" t="str">
        <f aca="false">VLOOKUP($T33,VRashod_PlusCurrencyExchange,3,FALSE())</f>
        <v>крупы,яйца,бакалея</v>
      </c>
      <c r="E33" s="3" t="str">
        <f aca="false">VLOOKUP($T33,VRashod_PlusCurrencyExchange,4,FALSE())</f>
        <v>яйца</v>
      </c>
      <c r="F33" s="3" t="str">
        <f aca="false">VLOOKUP($T33,VRashod_PlusCurrencyExchange,5,FALSE())</f>
        <v/>
      </c>
      <c r="G33" s="4" t="n">
        <f aca="false">IF(OR(Currency_Selected&lt;0,U33=Currency_Selected),AA33,0)</f>
        <v>60</v>
      </c>
      <c r="H33" s="5" t="n">
        <v>12</v>
      </c>
      <c r="I33" s="6" t="str">
        <f aca="false">INDEX(scenario_pnames_,$W33+1)</f>
        <v>крупы</v>
      </c>
      <c r="J33" s="7" t="n">
        <v>60</v>
      </c>
      <c r="K33" s="8" t="str">
        <f aca="false">IF(U33&gt;0,[1]Настройки!$C$9,[1]Настройки!$C$8)</f>
        <v>Рубли</v>
      </c>
      <c r="L33" s="8"/>
      <c r="M33" s="6"/>
      <c r="N33" s="9"/>
      <c r="O33" s="9"/>
      <c r="P33" s="9"/>
      <c r="Q33" s="10" t="n">
        <f aca="false">AND(A33&gt;=start_date,A33&lt;=end_date)</f>
        <v>0</v>
      </c>
      <c r="R33" s="11"/>
      <c r="T33" s="13" t="n">
        <v>176</v>
      </c>
      <c r="U33" s="13" t="n">
        <v>0</v>
      </c>
      <c r="V33" s="13" t="n">
        <f aca="false">$W33&gt;0</f>
        <v>1</v>
      </c>
      <c r="W33" s="10" t="n">
        <f aca="false">VLOOKUP($T33,VRashod_PlusCurrencyExchange,2,FALSE())</f>
        <v>14</v>
      </c>
      <c r="X33" s="13" t="n">
        <f aca="false">IF(OR(Flag_DRashod_sum_all,$V33),IF(Currency_Selected=$U33,IF(OR($T33&lt;&gt;1,Flag_DRashod_sum_CurrencyExchange),$J33,""),IF(Currency_Selected&lt;0,IF(OR($T33&lt;&gt;1,Flag_DRashod_sum_CurrencyExchange),$AA33,""),"")),"")</f>
        <v>60</v>
      </c>
      <c r="Y33" s="10" t="str">
        <f aca="false">IF($A33=today,$X33,"")</f>
        <v/>
      </c>
      <c r="Z33" s="10" t="str">
        <f aca="false">IF($Q33,$X33,"")</f>
        <v/>
      </c>
      <c r="AA33" s="7" t="n">
        <f aca="false">J33*IF(L33="",1,L33)</f>
        <v>60</v>
      </c>
      <c r="AB33" s="10" t="n">
        <f aca="false">IF($V33,$AA33,"")</f>
        <v>60</v>
      </c>
      <c r="AE33" s="13" t="e">
        <f aca="false">IF(OR(AE$8=$W33,AE$8=prashod_count+1),$AB33,0)</f>
        <v>#VALUE!</v>
      </c>
      <c r="AF33" s="13" t="e">
        <f aca="false">IF(OR(AF$8=$W33,AF$8=prashod_count+1),$AB33,0)</f>
        <v>#VALUE!</v>
      </c>
      <c r="AG33" s="13" t="e">
        <f aca="false">IF(OR(AG$8=$W33,AG$8=prashod_count+1),$AB33,0)</f>
        <v>#VALUE!</v>
      </c>
      <c r="AH33" s="13" t="e">
        <f aca="false">IF(OR(AH$8=$W33,AH$8=prashod_count+1),$AB33,0)</f>
        <v>#VALUE!</v>
      </c>
      <c r="AI33" s="13" t="e">
        <f aca="false">IF(OR(AI$8=$W33,AI$8=prashod_count+1),$AB33,0)</f>
        <v>#VALUE!</v>
      </c>
      <c r="AJ33" s="13" t="e">
        <f aca="false">IF(OR(AJ$8=$W33,AJ$8=prashod_count+1),$AB33,0)</f>
        <v>#VALUE!</v>
      </c>
      <c r="AK33" s="13" t="e">
        <f aca="false">IF(OR(AK$8=$W33,AK$8=prashod_count+1),$AB33,0)</f>
        <v>#VALUE!</v>
      </c>
      <c r="AL33" s="13" t="e">
        <f aca="false">IF(OR(AL$8=$W33,AL$8=prashod_count+1),$AB33,0)</f>
        <v>#VALUE!</v>
      </c>
      <c r="AM33" s="13" t="e">
        <f aca="false">IF(OR(AM$8=$W33,AM$8=prashod_count+1),$AB33,0)</f>
        <v>#VALUE!</v>
      </c>
      <c r="AN33" s="13" t="e">
        <f aca="false">IF(OR(AN$8=$W33,AN$8=prashod_count+1),$AB33,0)</f>
        <v>#VALUE!</v>
      </c>
      <c r="AO33" s="13" t="e">
        <f aca="false">IF(OR(AO$8=$W33,AO$8=prashod_count+1),$AB33,0)</f>
        <v>#VALUE!</v>
      </c>
      <c r="AP33" s="13" t="e">
        <f aca="false">IF(OR(AP$8=$W33,AP$8=prashod_count+1),$AB33,0)</f>
        <v>#VALUE!</v>
      </c>
      <c r="AQ33" s="13" t="e">
        <f aca="false">IF(OR(AQ$8=$W33,AQ$8=prashod_count+1),$AB33,0)</f>
        <v>#VALUE!</v>
      </c>
      <c r="AR33" s="13" t="e">
        <f aca="false">IF(OR(AR$8=$W33,AR$8=prashod_count+1),$AB33,0)</f>
        <v>#VALUE!</v>
      </c>
      <c r="AS33" s="13" t="e">
        <f aca="false">IF(OR(AS$8=$W33,AS$8=prashod_count+1),$AB33,0)</f>
        <v>#VALUE!</v>
      </c>
      <c r="AT33" s="13" t="e">
        <f aca="false">IF(OR(AT$8=$W33,AT$8=prashod_count+1),$AB33,0)</f>
        <v>#VALUE!</v>
      </c>
      <c r="AU33" s="13" t="e">
        <f aca="false">IF(OR(AU$8=$W33,AU$8=prashod_count+1),$AB33,0)</f>
        <v>#VALUE!</v>
      </c>
      <c r="AV33" s="13" t="e">
        <f aca="false">IF(OR(AV$8=$W33,AV$8=prashod_count+1),$AB33,0)</f>
        <v>#VALUE!</v>
      </c>
      <c r="AW33" s="13" t="e">
        <f aca="false">IF(OR(AW$8=$W33,AW$8=prashod_count+1),$AB33,0)</f>
        <v>#VALUE!</v>
      </c>
      <c r="AX33" s="13" t="e">
        <f aca="false">IF(OR(AX$8=$W33,AX$8=prashod_count+1),$AB33,0)</f>
        <v>#VALUE!</v>
      </c>
      <c r="AY33" s="13" t="e">
        <f aca="false">IF(OR(AY$8=$W33,AY$8=prashod_count+1),$AB33,0)</f>
        <v>#VALUE!</v>
      </c>
      <c r="AZ33" s="13" t="e">
        <f aca="false">IF(OR(AZ$8=$W33,AZ$8=prashod_count+1),$AB33,0)</f>
        <v>#VALUE!</v>
      </c>
      <c r="BA33" s="13" t="e">
        <f aca="false">IF(OR(BA$8=$W33,BA$8=prashod_count+1),$AB33,0)</f>
        <v>#VALUE!</v>
      </c>
      <c r="BB33" s="13" t="e">
        <f aca="false">IF(OR(BB$8=$W33,BB$8=prashod_count+1),$AB33,0)</f>
        <v>#VALUE!</v>
      </c>
      <c r="BC33" s="13" t="e">
        <f aca="false">IF(OR(BC$8=$W33,BC$8=prashod_count+1),$AB33,0)</f>
        <v>#VALUE!</v>
      </c>
      <c r="BD33" s="13" t="e">
        <f aca="false">IF(OR(BD$8=$W33,BD$8=prashod_count+1),$AB33,0)</f>
        <v>#VALUE!</v>
      </c>
      <c r="BE33" s="13" t="e">
        <f aca="false">IF(OR(BE$8=$W33,BE$8=prashod_count+1),$AB33,0)</f>
        <v>#VALUE!</v>
      </c>
      <c r="BF33" s="13" t="e">
        <f aca="false">IF(OR(BF$8=$W33,BF$8=prashod_count+1),$AB33,0)</f>
        <v>#VALUE!</v>
      </c>
      <c r="BG33" s="13" t="e">
        <f aca="false">IF(OR(BG$8=$W33,BG$8=prashod_count+1),$AB33,0)</f>
        <v>#VALUE!</v>
      </c>
      <c r="BH33" s="13" t="e">
        <f aca="false">IF(OR(BH$8=$W33,BH$8=prashod_count+1),$AB33,0)</f>
        <v>#VALUE!</v>
      </c>
      <c r="BI33" s="13" t="e">
        <f aca="false">IF(OR(BI$8=$W33,BI$8=prashod_count+1),$AB33,0)</f>
        <v>#VALUE!</v>
      </c>
      <c r="BJ33" s="13" t="e">
        <f aca="false">IF(OR(BJ$8=$W33,BJ$8=prashod_count+1),$AB33,0)</f>
        <v>#VALUE!</v>
      </c>
      <c r="BK33" s="13" t="e">
        <f aca="false">IF(OR(BK$8=$W33,BK$8=prashod_count+1),$AB33,0)</f>
        <v>#VALUE!</v>
      </c>
      <c r="BL33" s="13" t="e">
        <f aca="false">IF(OR(BL$8=$W33,BL$8=prashod_count+1),$AB33,0)</f>
        <v>#VALUE!</v>
      </c>
      <c r="BM33" s="13" t="e">
        <f aca="false">IF(OR(BM$8=$W33,BM$8=prashod_count+1),$AB33,0)</f>
        <v>#VALUE!</v>
      </c>
      <c r="BN33" s="13" t="e">
        <f aca="false">IF(OR(BN$8=$W33,BN$8=prashod_count+1),$AB33,0)</f>
        <v>#VALUE!</v>
      </c>
      <c r="BO33" s="13" t="e">
        <f aca="false">IF(OR(BO$8=$W33,BO$8=prashod_count+1),$AB33,0)</f>
        <v>#VALUE!</v>
      </c>
      <c r="BP33" s="13" t="e">
        <f aca="false">IF(OR(BP$8=$W33,BP$8=prashod_count+1),$AB33,0)</f>
        <v>#VALUE!</v>
      </c>
      <c r="BQ33" s="13" t="e">
        <f aca="false">IF(OR(BQ$8=$W33,BQ$8=prashod_count+1),$AB33,0)</f>
        <v>#VALUE!</v>
      </c>
      <c r="BR33" s="13" t="e">
        <f aca="false">IF(OR(BR$8=$W33,BR$8=prashod_count+1),$AB33,0)</f>
        <v>#VALUE!</v>
      </c>
      <c r="BS33" s="13" t="e">
        <f aca="false">IF(OR(BS$8=$W33,BS$8=prashod_count+1),$AB33,0)</f>
        <v>#VALUE!</v>
      </c>
    </row>
    <row r="34" s="12" customFormat="true" ht="12.75" hidden="false" customHeight="true" outlineLevel="0" collapsed="false">
      <c r="A34" s="1" t="n">
        <v>43881</v>
      </c>
      <c r="B34" s="2" t="n">
        <f aca="false">WEEKDAY(A34)</f>
        <v>5</v>
      </c>
      <c r="C34" s="3" t="str">
        <f aca="false">IF(D34&lt;&gt;0,D34&amp;IF(E34&lt;&gt;0," - "&amp;E34&amp;IF(F34&lt;&gt;0," - "&amp;F34,""),""),"")</f>
        <v>крупы,яйца,бакалея - закуска - </v>
      </c>
      <c r="D34" s="3" t="str">
        <f aca="false">VLOOKUP($T34,VRashod_PlusCurrencyExchange,3,FALSE())</f>
        <v>крупы,яйца,бакалея</v>
      </c>
      <c r="E34" s="3" t="str">
        <f aca="false">VLOOKUP($T34,VRashod_PlusCurrencyExchange,4,FALSE())</f>
        <v>закуска</v>
      </c>
      <c r="F34" s="3" t="str">
        <f aca="false">VLOOKUP($T34,VRashod_PlusCurrencyExchange,5,FALSE())</f>
        <v/>
      </c>
      <c r="G34" s="4" t="n">
        <f aca="false">IF(OR(Currency_Selected&lt;0,U34=Currency_Selected),AA34,0)</f>
        <v>24</v>
      </c>
      <c r="H34" s="5"/>
      <c r="I34" s="6" t="str">
        <f aca="false">INDEX(scenario_pnames_,$W34+1)</f>
        <v>крупы</v>
      </c>
      <c r="J34" s="7" t="n">
        <v>24</v>
      </c>
      <c r="K34" s="8" t="str">
        <f aca="false">IF(U34&gt;0,[1]Настройки!$C$9,[1]Настройки!$C$8)</f>
        <v>Рубли</v>
      </c>
      <c r="L34" s="8"/>
      <c r="M34" s="6"/>
      <c r="N34" s="9"/>
      <c r="O34" s="9"/>
      <c r="P34" s="9"/>
      <c r="Q34" s="10" t="n">
        <f aca="false">AND(A34&gt;=start_date,A34&lt;=end_date)</f>
        <v>0</v>
      </c>
      <c r="R34" s="11"/>
      <c r="T34" s="13" t="n">
        <v>283</v>
      </c>
      <c r="U34" s="13" t="n">
        <v>0</v>
      </c>
      <c r="V34" s="13" t="n">
        <f aca="false">$W34&gt;0</f>
        <v>1</v>
      </c>
      <c r="W34" s="10" t="n">
        <f aca="false">VLOOKUP($T34,VRashod_PlusCurrencyExchange,2,FALSE())</f>
        <v>14</v>
      </c>
      <c r="X34" s="13" t="n">
        <f aca="false">IF(OR(Flag_DRashod_sum_all,$V34),IF(Currency_Selected=$U34,IF(OR($T34&lt;&gt;1,Flag_DRashod_sum_CurrencyExchange),$J34,""),IF(Currency_Selected&lt;0,IF(OR($T34&lt;&gt;1,Flag_DRashod_sum_CurrencyExchange),$AA34,""),"")),"")</f>
        <v>24</v>
      </c>
      <c r="Y34" s="10" t="str">
        <f aca="false">IF($A34=today,$X34,"")</f>
        <v/>
      </c>
      <c r="Z34" s="10" t="str">
        <f aca="false">IF($Q34,$X34,"")</f>
        <v/>
      </c>
      <c r="AA34" s="7" t="n">
        <f aca="false">J34*IF(L34="",1,L34)</f>
        <v>24</v>
      </c>
      <c r="AB34" s="10" t="n">
        <f aca="false">IF($V34,$AA34,"")</f>
        <v>24</v>
      </c>
      <c r="AE34" s="13" t="e">
        <f aca="false">IF(OR(AE$8=$W34,AE$8=prashod_count+1),$AB34,0)</f>
        <v>#VALUE!</v>
      </c>
      <c r="AF34" s="13" t="e">
        <f aca="false">IF(OR(AF$8=$W34,AF$8=prashod_count+1),$AB34,0)</f>
        <v>#VALUE!</v>
      </c>
      <c r="AG34" s="13" t="e">
        <f aca="false">IF(OR(AG$8=$W34,AG$8=prashod_count+1),$AB34,0)</f>
        <v>#VALUE!</v>
      </c>
      <c r="AH34" s="13" t="e">
        <f aca="false">IF(OR(AH$8=$W34,AH$8=prashod_count+1),$AB34,0)</f>
        <v>#VALUE!</v>
      </c>
      <c r="AI34" s="13" t="e">
        <f aca="false">IF(OR(AI$8=$W34,AI$8=prashod_count+1),$AB34,0)</f>
        <v>#VALUE!</v>
      </c>
      <c r="AJ34" s="13" t="e">
        <f aca="false">IF(OR(AJ$8=$W34,AJ$8=prashod_count+1),$AB34,0)</f>
        <v>#VALUE!</v>
      </c>
      <c r="AK34" s="13" t="e">
        <f aca="false">IF(OR(AK$8=$W34,AK$8=prashod_count+1),$AB34,0)</f>
        <v>#VALUE!</v>
      </c>
      <c r="AL34" s="13" t="e">
        <f aca="false">IF(OR(AL$8=$W34,AL$8=prashod_count+1),$AB34,0)</f>
        <v>#VALUE!</v>
      </c>
      <c r="AM34" s="13" t="e">
        <f aca="false">IF(OR(AM$8=$W34,AM$8=prashod_count+1),$AB34,0)</f>
        <v>#VALUE!</v>
      </c>
      <c r="AN34" s="13" t="e">
        <f aca="false">IF(OR(AN$8=$W34,AN$8=prashod_count+1),$AB34,0)</f>
        <v>#VALUE!</v>
      </c>
      <c r="AO34" s="13" t="e">
        <f aca="false">IF(OR(AO$8=$W34,AO$8=prashod_count+1),$AB34,0)</f>
        <v>#VALUE!</v>
      </c>
      <c r="AP34" s="13" t="e">
        <f aca="false">IF(OR(AP$8=$W34,AP$8=prashod_count+1),$AB34,0)</f>
        <v>#VALUE!</v>
      </c>
      <c r="AQ34" s="13" t="e">
        <f aca="false">IF(OR(AQ$8=$W34,AQ$8=prashod_count+1),$AB34,0)</f>
        <v>#VALUE!</v>
      </c>
      <c r="AR34" s="13" t="e">
        <f aca="false">IF(OR(AR$8=$W34,AR$8=prashod_count+1),$AB34,0)</f>
        <v>#VALUE!</v>
      </c>
      <c r="AS34" s="13" t="e">
        <f aca="false">IF(OR(AS$8=$W34,AS$8=prashod_count+1),$AB34,0)</f>
        <v>#VALUE!</v>
      </c>
      <c r="AT34" s="13" t="e">
        <f aca="false">IF(OR(AT$8=$W34,AT$8=prashod_count+1),$AB34,0)</f>
        <v>#VALUE!</v>
      </c>
      <c r="AU34" s="13" t="e">
        <f aca="false">IF(OR(AU$8=$W34,AU$8=prashod_count+1),$AB34,0)</f>
        <v>#VALUE!</v>
      </c>
      <c r="AV34" s="13" t="e">
        <f aca="false">IF(OR(AV$8=$W34,AV$8=prashod_count+1),$AB34,0)</f>
        <v>#VALUE!</v>
      </c>
      <c r="AW34" s="13" t="e">
        <f aca="false">IF(OR(AW$8=$W34,AW$8=prashod_count+1),$AB34,0)</f>
        <v>#VALUE!</v>
      </c>
      <c r="AX34" s="13" t="e">
        <f aca="false">IF(OR(AX$8=$W34,AX$8=prashod_count+1),$AB34,0)</f>
        <v>#VALUE!</v>
      </c>
      <c r="AY34" s="13" t="e">
        <f aca="false">IF(OR(AY$8=$W34,AY$8=prashod_count+1),$AB34,0)</f>
        <v>#VALUE!</v>
      </c>
      <c r="AZ34" s="13" t="e">
        <f aca="false">IF(OR(AZ$8=$W34,AZ$8=prashod_count+1),$AB34,0)</f>
        <v>#VALUE!</v>
      </c>
      <c r="BA34" s="13" t="e">
        <f aca="false">IF(OR(BA$8=$W34,BA$8=prashod_count+1),$AB34,0)</f>
        <v>#VALUE!</v>
      </c>
      <c r="BB34" s="13" t="e">
        <f aca="false">IF(OR(BB$8=$W34,BB$8=prashod_count+1),$AB34,0)</f>
        <v>#VALUE!</v>
      </c>
      <c r="BC34" s="13" t="e">
        <f aca="false">IF(OR(BC$8=$W34,BC$8=prashod_count+1),$AB34,0)</f>
        <v>#VALUE!</v>
      </c>
      <c r="BD34" s="13" t="e">
        <f aca="false">IF(OR(BD$8=$W34,BD$8=prashod_count+1),$AB34,0)</f>
        <v>#VALUE!</v>
      </c>
      <c r="BE34" s="13" t="e">
        <f aca="false">IF(OR(BE$8=$W34,BE$8=prashod_count+1),$AB34,0)</f>
        <v>#VALUE!</v>
      </c>
      <c r="BF34" s="13" t="e">
        <f aca="false">IF(OR(BF$8=$W34,BF$8=prashod_count+1),$AB34,0)</f>
        <v>#VALUE!</v>
      </c>
      <c r="BG34" s="13" t="e">
        <f aca="false">IF(OR(BG$8=$W34,BG$8=prashod_count+1),$AB34,0)</f>
        <v>#VALUE!</v>
      </c>
      <c r="BH34" s="13" t="e">
        <f aca="false">IF(OR(BH$8=$W34,BH$8=prashod_count+1),$AB34,0)</f>
        <v>#VALUE!</v>
      </c>
      <c r="BI34" s="13" t="e">
        <f aca="false">IF(OR(BI$8=$W34,BI$8=prashod_count+1),$AB34,0)</f>
        <v>#VALUE!</v>
      </c>
      <c r="BJ34" s="13" t="e">
        <f aca="false">IF(OR(BJ$8=$W34,BJ$8=prashod_count+1),$AB34,0)</f>
        <v>#VALUE!</v>
      </c>
      <c r="BK34" s="13" t="e">
        <f aca="false">IF(OR(BK$8=$W34,BK$8=prashod_count+1),$AB34,0)</f>
        <v>#VALUE!</v>
      </c>
      <c r="BL34" s="13" t="e">
        <f aca="false">IF(OR(BL$8=$W34,BL$8=prashod_count+1),$AB34,0)</f>
        <v>#VALUE!</v>
      </c>
      <c r="BM34" s="13" t="e">
        <f aca="false">IF(OR(BM$8=$W34,BM$8=prashod_count+1),$AB34,0)</f>
        <v>#VALUE!</v>
      </c>
      <c r="BN34" s="13" t="e">
        <f aca="false">IF(OR(BN$8=$W34,BN$8=prashod_count+1),$AB34,0)</f>
        <v>#VALUE!</v>
      </c>
      <c r="BO34" s="13" t="e">
        <f aca="false">IF(OR(BO$8=$W34,BO$8=prashod_count+1),$AB34,0)</f>
        <v>#VALUE!</v>
      </c>
      <c r="BP34" s="13" t="e">
        <f aca="false">IF(OR(BP$8=$W34,BP$8=prashod_count+1),$AB34,0)</f>
        <v>#VALUE!</v>
      </c>
      <c r="BQ34" s="13" t="e">
        <f aca="false">IF(OR(BQ$8=$W34,BQ$8=prashod_count+1),$AB34,0)</f>
        <v>#VALUE!</v>
      </c>
      <c r="BR34" s="13" t="e">
        <f aca="false">IF(OR(BR$8=$W34,BR$8=prashod_count+1),$AB34,0)</f>
        <v>#VALUE!</v>
      </c>
      <c r="BS34" s="13" t="e">
        <f aca="false">IF(OR(BS$8=$W34,BS$8=prashod_count+1),$AB34,0)</f>
        <v>#VALUE!</v>
      </c>
    </row>
    <row r="38" customFormat="false" ht="14.65" hidden="false" customHeight="false" outlineLevel="0" collapsed="false">
      <c r="A38" s="14" t="n">
        <f aca="false" t="array" ref="A38:A38">MIN(IF(YEAR(A3:A34)=2020,A3:A34,9999))</f>
        <v>43881</v>
      </c>
      <c r="B38" s="0" t="s">
        <v>0</v>
      </c>
    </row>
    <row r="39" customFormat="false" ht="14.65" hidden="false" customHeight="false" outlineLevel="0" collapsed="false">
      <c r="A39" s="14" t="n">
        <f aca="false" t="array" ref="A39:A39">MAX(IF(YEAR(A3:A34)=2020,A3:A34,0))</f>
        <v>43892</v>
      </c>
      <c r="B39" s="0" t="s">
        <v>1</v>
      </c>
    </row>
    <row r="40" customFormat="false" ht="12.75" hidden="false" customHeight="false" outlineLevel="0" collapsed="false">
      <c r="A40" s="0" t="n">
        <f aca="false">A39-A38</f>
        <v>11</v>
      </c>
      <c r="B40" s="0" t="s">
        <v>2</v>
      </c>
    </row>
    <row r="41" customFormat="false" ht="12.75" hidden="false" customHeight="false" outlineLevel="0" collapsed="false">
      <c r="A41" s="0" t="n">
        <f aca="true">SUMIF(A3:A34,"&gt;="&amp;TODAY()-30,G3:G34)</f>
        <v>910.1018</v>
      </c>
      <c r="B41" s="0" t="s">
        <v>3</v>
      </c>
    </row>
  </sheetData>
  <conditionalFormatting sqref="A3:A34">
    <cfRule type="cellIs" priority="2" operator="equal" aboveAverage="0" equalAverage="0" bottom="0" percent="0" rank="0" text="" dxfId="0">
      <formula>today</formula>
    </cfRule>
    <cfRule type="expression" priority="3" aboveAverage="0" equalAverage="0" bottom="0" percent="0" rank="0" text="" dxfId="1">
      <formula>$Q3</formula>
    </cfRule>
    <cfRule type="cellIs" priority="4" operator="greaterThan" aboveAverage="0" equalAverage="0" bottom="0" percent="0" rank="0" text="" dxfId="2">
      <formula>today</formula>
    </cfRule>
  </conditionalFormatting>
  <conditionalFormatting sqref="G3:G34 J3:J34">
    <cfRule type="expression" priority="5" aboveAverage="0" equalAverage="0" bottom="0" percent="0" rank="0" text="" dxfId="3">
      <formula>$A3=today</formula>
    </cfRule>
    <cfRule type="expression" priority="6" aboveAverage="0" equalAverage="0" bottom="0" percent="0" rank="0" text="" dxfId="4">
      <formula>AND($Q3,$V3)</formula>
    </cfRule>
    <cfRule type="expression" priority="7" aboveAverage="0" equalAverage="0" bottom="0" percent="0" rank="0" text="" dxfId="5">
      <formula>NOT($V3)</formula>
    </cfRule>
  </conditionalFormatting>
  <conditionalFormatting sqref="C3:D34">
    <cfRule type="expression" priority="8" aboveAverage="0" equalAverage="0" bottom="0" percent="0" rank="0" text="" dxfId="6">
      <formula>$T3=1</formula>
    </cfRule>
  </conditionalFormatting>
  <conditionalFormatting sqref="B3:B34">
    <cfRule type="cellIs" priority="9" operator="between" aboveAverage="0" equalAverage="0" bottom="0" percent="0" rank="0" text="" dxfId="7">
      <formula>2</formula>
      <formula>6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9.05"/>
  </cols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9.05"/>
  </cols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2020-03-05T13:52:52Z</dcterms:created>
  <dc:creator>m</dc:creator>
  <dc:description/>
  <dc:language>ru-RU</dc:language>
  <cp:lastModifiedBy>Игорь Николаевич Белов</cp:lastModifiedBy>
  <dcterms:modified xsi:type="dcterms:W3CDTF">2020-03-05T16:56:59Z</dcterms:modified>
  <cp:revision>2</cp:revision>
  <dc:subject/>
  <dc:title/>
</cp:coreProperties>
</file>