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customProperty2.bin" ContentType="application/vnd.openxmlformats-officedocument.spreadsheetml.customProperty"/>
  <Override PartName="/xl/tables/table3.xml" ContentType="application/vnd.openxmlformats-officedocument.spreadsheetml.table+xml"/>
  <Override PartName="/xl/customProperty3.bin" ContentType="application/vnd.openxmlformats-officedocument.spreadsheetml.customProperty"/>
  <Override PartName="/xl/tables/table4.xml" ContentType="application/vnd.openxmlformats-officedocument.spreadsheetml.table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ustomProperty7.bin" ContentType="application/vnd.openxmlformats-officedocument.spreadsheetml.customProperty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.xml" ContentType="application/vnd.openxmlformats-officedocument.drawing+xml"/>
  <Override PartName="/xl/tables/table1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240" yWindow="345" windowWidth="20115" windowHeight="7440" tabRatio="592"/>
  </bookViews>
  <sheets>
    <sheet name="СПЕЦИФИКАЦИЯ" sheetId="29" r:id="rId1"/>
    <sheet name="ОБЩЕСТРОЙ" sheetId="9" r:id="rId2"/>
    <sheet name="ВК" sheetId="6" r:id="rId3"/>
    <sheet name="ВиК" sheetId="1" r:id="rId4"/>
    <sheet name="Лист1" sheetId="13" state="hidden" r:id="rId5"/>
    <sheet name="Лист2" sheetId="2" state="hidden" r:id="rId6"/>
    <sheet name="Лист3" sheetId="3" state="hidden" r:id="rId7"/>
    <sheet name="ОТОПЛЕНИЕ" sheetId="12" r:id="rId8"/>
    <sheet name="Аренда оборудования" sheetId="16" state="hidden" r:id="rId9"/>
    <sheet name="ЭОМ" sheetId="4" r:id="rId10"/>
    <sheet name="СКС" sheetId="26" r:id="rId11"/>
    <sheet name="ПО_ДОГОВОРУ" sheetId="27" r:id="rId12"/>
    <sheet name="УСЛУГИ" sheetId="24" r:id="rId13"/>
    <sheet name="СУММА ОБЪЕКТА" sheetId="22" r:id="rId14"/>
  </sheets>
  <externalReferences>
    <externalReference r:id="rId15"/>
  </externalReferences>
  <definedNames>
    <definedName name="_xlnm._FilterDatabase" localSheetId="3" hidden="1">ВиК!$A$2:$P$33</definedName>
  </definedNames>
  <calcPr calcId="144525"/>
</workbook>
</file>

<file path=xl/calcChain.xml><?xml version="1.0" encoding="utf-8"?>
<calcChain xmlns="http://schemas.openxmlformats.org/spreadsheetml/2006/main">
  <c r="F3" i="29" l="1"/>
  <c r="G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3" i="24" l="1"/>
  <c r="H2" i="27" l="1"/>
  <c r="P205" i="27"/>
  <c r="P206" i="27"/>
  <c r="P207" i="27"/>
  <c r="P208" i="27"/>
  <c r="P209" i="27"/>
  <c r="P210" i="27"/>
  <c r="P211" i="27"/>
  <c r="P212" i="27"/>
  <c r="H2" i="4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H2" i="6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H2" i="9"/>
  <c r="G4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H2" i="24" l="1"/>
  <c r="E10" i="22" s="1"/>
  <c r="G13" i="27" l="1"/>
  <c r="P13" i="27"/>
  <c r="G14" i="27"/>
  <c r="P14" i="27"/>
  <c r="G15" i="27"/>
  <c r="P15" i="27"/>
  <c r="G16" i="27"/>
  <c r="P16" i="27"/>
  <c r="G17" i="27"/>
  <c r="P17" i="27"/>
  <c r="G18" i="27"/>
  <c r="P18" i="27"/>
  <c r="G19" i="27"/>
  <c r="P19" i="27"/>
  <c r="G20" i="27"/>
  <c r="P20" i="27"/>
  <c r="G21" i="27"/>
  <c r="P21" i="27"/>
  <c r="G22" i="27"/>
  <c r="P22" i="27"/>
  <c r="G23" i="27"/>
  <c r="P23" i="27"/>
  <c r="G24" i="27"/>
  <c r="P24" i="27"/>
  <c r="G25" i="27"/>
  <c r="P25" i="27"/>
  <c r="G26" i="27"/>
  <c r="P26" i="27"/>
  <c r="G27" i="27"/>
  <c r="P27" i="27"/>
  <c r="G28" i="27"/>
  <c r="P28" i="27"/>
  <c r="G29" i="27"/>
  <c r="P29" i="27"/>
  <c r="G30" i="27"/>
  <c r="P30" i="27"/>
  <c r="G31" i="27"/>
  <c r="P31" i="27"/>
  <c r="G32" i="27"/>
  <c r="P32" i="27"/>
  <c r="G33" i="27"/>
  <c r="P33" i="27"/>
  <c r="G34" i="27"/>
  <c r="P34" i="27"/>
  <c r="G35" i="27"/>
  <c r="P35" i="27"/>
  <c r="G36" i="27"/>
  <c r="P36" i="27"/>
  <c r="G37" i="27"/>
  <c r="P37" i="27"/>
  <c r="G38" i="27"/>
  <c r="P38" i="27"/>
  <c r="G39" i="27"/>
  <c r="P39" i="27"/>
  <c r="G40" i="27"/>
  <c r="P40" i="27"/>
  <c r="G41" i="27"/>
  <c r="P41" i="27"/>
  <c r="G42" i="27"/>
  <c r="P42" i="27"/>
  <c r="G43" i="27"/>
  <c r="P43" i="27"/>
  <c r="G44" i="27"/>
  <c r="P44" i="27"/>
  <c r="G45" i="27"/>
  <c r="P45" i="27"/>
  <c r="G12" i="26"/>
  <c r="P12" i="26"/>
  <c r="G13" i="26"/>
  <c r="P13" i="26"/>
  <c r="G14" i="26"/>
  <c r="P14" i="26"/>
  <c r="G15" i="26"/>
  <c r="P15" i="26"/>
  <c r="G16" i="26"/>
  <c r="P16" i="26"/>
  <c r="G17" i="26"/>
  <c r="P17" i="26"/>
  <c r="G18" i="26"/>
  <c r="P18" i="26"/>
  <c r="G19" i="26"/>
  <c r="P19" i="26"/>
  <c r="G20" i="26"/>
  <c r="P20" i="26"/>
  <c r="G155" i="4"/>
  <c r="P155" i="4"/>
  <c r="G156" i="4"/>
  <c r="P156" i="4"/>
  <c r="G157" i="4"/>
  <c r="P157" i="4"/>
  <c r="G158" i="4"/>
  <c r="P158" i="4"/>
  <c r="G159" i="4"/>
  <c r="P159" i="4"/>
  <c r="G160" i="4"/>
  <c r="P160" i="4"/>
  <c r="G161" i="4"/>
  <c r="P161" i="4"/>
  <c r="G162" i="4"/>
  <c r="P162" i="4"/>
  <c r="G163" i="4"/>
  <c r="P163" i="4"/>
  <c r="G164" i="4"/>
  <c r="P164" i="4"/>
  <c r="G165" i="4"/>
  <c r="P165" i="4"/>
  <c r="G166" i="4"/>
  <c r="P166" i="4"/>
  <c r="G167" i="4"/>
  <c r="P167" i="4"/>
  <c r="G168" i="4"/>
  <c r="P168" i="4"/>
  <c r="G169" i="4"/>
  <c r="P169" i="4"/>
  <c r="G170" i="4"/>
  <c r="P170" i="4"/>
  <c r="G171" i="4"/>
  <c r="P171" i="4"/>
  <c r="G172" i="4"/>
  <c r="P172" i="4"/>
  <c r="G173" i="4"/>
  <c r="P173" i="4"/>
  <c r="G174" i="4"/>
  <c r="P174" i="4"/>
  <c r="G175" i="4"/>
  <c r="P175" i="4"/>
  <c r="G176" i="4"/>
  <c r="P176" i="4"/>
  <c r="G177" i="4"/>
  <c r="P177" i="4"/>
  <c r="G178" i="4"/>
  <c r="P178" i="4"/>
  <c r="G179" i="4"/>
  <c r="P179" i="4"/>
  <c r="G180" i="4"/>
  <c r="P180" i="4"/>
  <c r="G181" i="4"/>
  <c r="P181" i="4"/>
  <c r="G182" i="4"/>
  <c r="P182" i="4"/>
  <c r="G183" i="4"/>
  <c r="P183" i="4"/>
  <c r="G184" i="4"/>
  <c r="P184" i="4"/>
  <c r="G185" i="4"/>
  <c r="P185" i="4"/>
  <c r="G186" i="4"/>
  <c r="P186" i="4"/>
  <c r="G187" i="4"/>
  <c r="P187" i="4"/>
  <c r="G188" i="4"/>
  <c r="P188" i="4"/>
  <c r="G189" i="4"/>
  <c r="P189" i="4"/>
  <c r="G190" i="4"/>
  <c r="P190" i="4"/>
  <c r="G191" i="4"/>
  <c r="P191" i="4"/>
  <c r="G192" i="4"/>
  <c r="P192" i="4"/>
  <c r="G193" i="4"/>
  <c r="P193" i="4"/>
  <c r="G194" i="4"/>
  <c r="P194" i="4"/>
  <c r="G195" i="4"/>
  <c r="P195" i="4"/>
  <c r="G196" i="4"/>
  <c r="P196" i="4"/>
  <c r="G197" i="4"/>
  <c r="P197" i="4"/>
  <c r="G198" i="4"/>
  <c r="P198" i="4"/>
  <c r="G199" i="4"/>
  <c r="P199" i="4"/>
  <c r="G200" i="4"/>
  <c r="P200" i="4"/>
  <c r="G201" i="4"/>
  <c r="P201" i="4"/>
  <c r="G202" i="4"/>
  <c r="P202" i="4"/>
  <c r="G203" i="4"/>
  <c r="P203" i="4"/>
  <c r="G204" i="4"/>
  <c r="P204" i="4"/>
  <c r="G205" i="4"/>
  <c r="P205" i="4"/>
  <c r="G206" i="4"/>
  <c r="P206" i="4"/>
  <c r="G207" i="4"/>
  <c r="P207" i="4"/>
  <c r="G208" i="4"/>
  <c r="P208" i="4"/>
  <c r="G209" i="4"/>
  <c r="P209" i="4"/>
  <c r="G210" i="4"/>
  <c r="P210" i="4"/>
  <c r="G211" i="4"/>
  <c r="P211" i="4"/>
  <c r="G212" i="4"/>
  <c r="P212" i="4"/>
  <c r="G213" i="4"/>
  <c r="P213" i="4"/>
  <c r="G214" i="4"/>
  <c r="P214" i="4"/>
  <c r="G215" i="4"/>
  <c r="P215" i="4"/>
  <c r="G216" i="4"/>
  <c r="P216" i="4"/>
  <c r="G217" i="4"/>
  <c r="P217" i="4"/>
  <c r="G218" i="4"/>
  <c r="P218" i="4"/>
  <c r="G219" i="4"/>
  <c r="P219" i="4"/>
  <c r="G220" i="4"/>
  <c r="P220" i="4"/>
  <c r="G221" i="4"/>
  <c r="P221" i="4"/>
  <c r="G222" i="4"/>
  <c r="P222" i="4"/>
  <c r="G223" i="4"/>
  <c r="P223" i="4"/>
  <c r="G224" i="4"/>
  <c r="P224" i="4"/>
  <c r="G225" i="4"/>
  <c r="P225" i="4"/>
  <c r="G226" i="4"/>
  <c r="P226" i="4"/>
  <c r="G227" i="4"/>
  <c r="P227" i="4"/>
  <c r="G228" i="4"/>
  <c r="P228" i="4"/>
  <c r="G229" i="4"/>
  <c r="P229" i="4"/>
  <c r="G230" i="4"/>
  <c r="P230" i="4"/>
  <c r="G231" i="4"/>
  <c r="P231" i="4"/>
  <c r="G232" i="4"/>
  <c r="P232" i="4"/>
  <c r="G233" i="4"/>
  <c r="P233" i="4"/>
  <c r="G234" i="4"/>
  <c r="P234" i="4"/>
  <c r="G235" i="4"/>
  <c r="P235" i="4"/>
  <c r="G236" i="4"/>
  <c r="P236" i="4"/>
  <c r="G237" i="4"/>
  <c r="P237" i="4"/>
  <c r="G238" i="4"/>
  <c r="P238" i="4"/>
  <c r="G239" i="4"/>
  <c r="P239" i="4"/>
  <c r="G240" i="4"/>
  <c r="P240" i="4"/>
  <c r="G241" i="4"/>
  <c r="P241" i="4"/>
  <c r="G242" i="4"/>
  <c r="P242" i="4"/>
  <c r="G243" i="4"/>
  <c r="P243" i="4"/>
  <c r="G244" i="4"/>
  <c r="P244" i="4"/>
  <c r="G245" i="4"/>
  <c r="P245" i="4"/>
  <c r="G246" i="4"/>
  <c r="P246" i="4"/>
  <c r="G247" i="4"/>
  <c r="P247" i="4"/>
  <c r="G248" i="4"/>
  <c r="P248" i="4"/>
  <c r="G249" i="4"/>
  <c r="P249" i="4"/>
  <c r="G250" i="4"/>
  <c r="P250" i="4"/>
  <c r="G251" i="4"/>
  <c r="P251" i="4"/>
  <c r="G252" i="4"/>
  <c r="P252" i="4"/>
  <c r="G253" i="4"/>
  <c r="P253" i="4"/>
  <c r="G254" i="4"/>
  <c r="P254" i="4"/>
  <c r="G255" i="4"/>
  <c r="P255" i="4"/>
  <c r="G256" i="4"/>
  <c r="P256" i="4"/>
  <c r="G257" i="4"/>
  <c r="P257" i="4"/>
  <c r="G258" i="4"/>
  <c r="P258" i="4"/>
  <c r="G259" i="4"/>
  <c r="P259" i="4"/>
  <c r="G260" i="4"/>
  <c r="P260" i="4"/>
  <c r="G261" i="4"/>
  <c r="P261" i="4"/>
  <c r="G262" i="4"/>
  <c r="P262" i="4"/>
  <c r="G263" i="4"/>
  <c r="P263" i="4"/>
  <c r="G264" i="4"/>
  <c r="P264" i="4"/>
  <c r="G265" i="4"/>
  <c r="P265" i="4"/>
  <c r="G266" i="4"/>
  <c r="P266" i="4"/>
  <c r="G267" i="4"/>
  <c r="P267" i="4"/>
  <c r="G268" i="4"/>
  <c r="P268" i="4"/>
  <c r="G269" i="4"/>
  <c r="P269" i="4"/>
  <c r="G270" i="4"/>
  <c r="P270" i="4"/>
  <c r="G271" i="4"/>
  <c r="P271" i="4"/>
  <c r="G272" i="4"/>
  <c r="P272" i="4"/>
  <c r="G273" i="4"/>
  <c r="P273" i="4"/>
  <c r="G274" i="4"/>
  <c r="P274" i="4"/>
  <c r="G275" i="4"/>
  <c r="P275" i="4"/>
  <c r="G276" i="4"/>
  <c r="P276" i="4"/>
  <c r="G277" i="4"/>
  <c r="P277" i="4"/>
  <c r="G278" i="4"/>
  <c r="P278" i="4"/>
  <c r="G279" i="4"/>
  <c r="P279" i="4"/>
  <c r="G280" i="4"/>
  <c r="P280" i="4"/>
  <c r="G281" i="4"/>
  <c r="P281" i="4"/>
  <c r="G282" i="4"/>
  <c r="P282" i="4"/>
  <c r="G283" i="4"/>
  <c r="P283" i="4"/>
  <c r="G284" i="4"/>
  <c r="P284" i="4"/>
  <c r="G285" i="4"/>
  <c r="P285" i="4"/>
  <c r="G286" i="4"/>
  <c r="P286" i="4"/>
  <c r="G287" i="4"/>
  <c r="P287" i="4"/>
  <c r="G288" i="4"/>
  <c r="P288" i="4"/>
  <c r="G289" i="4"/>
  <c r="P289" i="4"/>
  <c r="G290" i="4"/>
  <c r="P290" i="4"/>
  <c r="G291" i="4"/>
  <c r="P291" i="4"/>
  <c r="G292" i="4"/>
  <c r="P292" i="4"/>
  <c r="G293" i="4"/>
  <c r="P293" i="4"/>
  <c r="G294" i="4"/>
  <c r="P294" i="4"/>
  <c r="G295" i="4"/>
  <c r="P295" i="4"/>
  <c r="G296" i="4"/>
  <c r="P296" i="4"/>
  <c r="G143" i="1"/>
  <c r="P143" i="1"/>
  <c r="G144" i="1"/>
  <c r="P144" i="1"/>
  <c r="G145" i="1"/>
  <c r="P145" i="1"/>
  <c r="G146" i="1"/>
  <c r="P146" i="1"/>
  <c r="G147" i="1"/>
  <c r="P147" i="1"/>
  <c r="G148" i="1"/>
  <c r="P148" i="1"/>
  <c r="G149" i="1"/>
  <c r="P149" i="1"/>
  <c r="G150" i="1"/>
  <c r="P150" i="1"/>
  <c r="G151" i="1"/>
  <c r="P151" i="1"/>
  <c r="G152" i="1"/>
  <c r="P152" i="1"/>
  <c r="G153" i="1"/>
  <c r="P153" i="1"/>
  <c r="G154" i="1"/>
  <c r="P154" i="1"/>
  <c r="G155" i="1"/>
  <c r="P155" i="1"/>
  <c r="G156" i="1"/>
  <c r="P156" i="1"/>
  <c r="G157" i="1"/>
  <c r="P157" i="1"/>
  <c r="G158" i="1"/>
  <c r="P158" i="1"/>
  <c r="G159" i="1"/>
  <c r="P159" i="1"/>
  <c r="G160" i="1"/>
  <c r="P160" i="1"/>
  <c r="G161" i="1"/>
  <c r="P161" i="1"/>
  <c r="G162" i="1"/>
  <c r="P162" i="1"/>
  <c r="G163" i="1"/>
  <c r="P163" i="1"/>
  <c r="G164" i="1"/>
  <c r="P164" i="1"/>
  <c r="G165" i="1"/>
  <c r="P165" i="1"/>
  <c r="G166" i="1"/>
  <c r="P166" i="1"/>
  <c r="G167" i="1"/>
  <c r="P167" i="1"/>
  <c r="G168" i="1"/>
  <c r="P168" i="1"/>
  <c r="G169" i="1"/>
  <c r="P169" i="1"/>
  <c r="G170" i="1"/>
  <c r="P170" i="1"/>
  <c r="G171" i="1"/>
  <c r="P171" i="1"/>
  <c r="G172" i="1"/>
  <c r="P172" i="1"/>
  <c r="G173" i="1"/>
  <c r="P173" i="1"/>
  <c r="G174" i="1"/>
  <c r="P174" i="1"/>
  <c r="G175" i="1"/>
  <c r="P175" i="1"/>
  <c r="G176" i="1"/>
  <c r="P176" i="1"/>
  <c r="G177" i="1"/>
  <c r="P177" i="1"/>
  <c r="G178" i="1"/>
  <c r="P178" i="1"/>
  <c r="G179" i="1"/>
  <c r="P179" i="1"/>
  <c r="G180" i="1"/>
  <c r="P180" i="1"/>
  <c r="G181" i="1"/>
  <c r="P181" i="1"/>
  <c r="G182" i="1"/>
  <c r="P182" i="1"/>
  <c r="G183" i="1"/>
  <c r="P183" i="1"/>
  <c r="G184" i="1"/>
  <c r="P184" i="1"/>
  <c r="G185" i="1"/>
  <c r="P185" i="1"/>
  <c r="G186" i="1"/>
  <c r="P186" i="1"/>
  <c r="G187" i="1"/>
  <c r="P187" i="1"/>
  <c r="G188" i="1"/>
  <c r="P188" i="1"/>
  <c r="G189" i="1"/>
  <c r="P189" i="1"/>
  <c r="G190" i="1"/>
  <c r="P190" i="1"/>
  <c r="G191" i="1"/>
  <c r="P191" i="1"/>
  <c r="G192" i="1"/>
  <c r="P192" i="1"/>
  <c r="G193" i="1"/>
  <c r="P193" i="1"/>
  <c r="G194" i="1"/>
  <c r="P194" i="1"/>
  <c r="G195" i="1"/>
  <c r="P195" i="1"/>
  <c r="G196" i="1"/>
  <c r="P196" i="1"/>
  <c r="G197" i="1"/>
  <c r="P197" i="1"/>
  <c r="G198" i="1"/>
  <c r="P198" i="1"/>
  <c r="G199" i="1"/>
  <c r="P199" i="1"/>
  <c r="G200" i="1"/>
  <c r="P200" i="1"/>
  <c r="G201" i="1"/>
  <c r="P201" i="1"/>
  <c r="G202" i="1"/>
  <c r="P202" i="1"/>
  <c r="G203" i="1"/>
  <c r="P203" i="1"/>
  <c r="G204" i="1"/>
  <c r="P204" i="1"/>
  <c r="G205" i="1"/>
  <c r="P205" i="1"/>
  <c r="G206" i="1"/>
  <c r="P206" i="1"/>
  <c r="G207" i="1"/>
  <c r="P207" i="1"/>
  <c r="G208" i="1"/>
  <c r="P208" i="1"/>
  <c r="G209" i="1"/>
  <c r="P209" i="1"/>
  <c r="G27" i="6"/>
  <c r="P27" i="6"/>
  <c r="G28" i="6"/>
  <c r="P28" i="6"/>
  <c r="G29" i="6"/>
  <c r="P29" i="6"/>
  <c r="G30" i="6"/>
  <c r="P30" i="6"/>
  <c r="G31" i="6"/>
  <c r="P31" i="6"/>
  <c r="G32" i="6"/>
  <c r="P32" i="6"/>
  <c r="G33" i="6"/>
  <c r="P33" i="6"/>
  <c r="G34" i="6"/>
  <c r="P34" i="6"/>
  <c r="G35" i="6"/>
  <c r="P35" i="6"/>
  <c r="G36" i="6"/>
  <c r="P36" i="6"/>
  <c r="G37" i="6"/>
  <c r="P37" i="6"/>
  <c r="G38" i="6"/>
  <c r="P38" i="6"/>
  <c r="G39" i="6"/>
  <c r="P39" i="6"/>
  <c r="G40" i="6"/>
  <c r="P40" i="6"/>
  <c r="G41" i="6"/>
  <c r="P41" i="6"/>
  <c r="G42" i="6"/>
  <c r="P42" i="6"/>
  <c r="G43" i="6"/>
  <c r="P43" i="6"/>
  <c r="G44" i="6"/>
  <c r="P44" i="6"/>
  <c r="G45" i="6"/>
  <c r="P45" i="6"/>
  <c r="G46" i="6"/>
  <c r="P46" i="6"/>
  <c r="G47" i="6"/>
  <c r="P47" i="6"/>
  <c r="G48" i="6"/>
  <c r="P48" i="6"/>
  <c r="G49" i="6"/>
  <c r="P49" i="6"/>
  <c r="G50" i="6"/>
  <c r="P50" i="6"/>
  <c r="G51" i="6"/>
  <c r="P51" i="6"/>
  <c r="G52" i="6"/>
  <c r="P52" i="6"/>
  <c r="G53" i="6"/>
  <c r="P53" i="6"/>
  <c r="G54" i="6"/>
  <c r="P54" i="6"/>
  <c r="G55" i="6"/>
  <c r="P55" i="6"/>
  <c r="G56" i="6"/>
  <c r="P56" i="6"/>
  <c r="G264" i="9"/>
  <c r="P264" i="9"/>
  <c r="G265" i="9"/>
  <c r="P265" i="9"/>
  <c r="G266" i="9"/>
  <c r="P266" i="9"/>
  <c r="G267" i="9"/>
  <c r="P267" i="9"/>
  <c r="G268" i="9"/>
  <c r="P268" i="9"/>
  <c r="G269" i="9"/>
  <c r="P269" i="9"/>
  <c r="G270" i="9"/>
  <c r="P270" i="9"/>
  <c r="G271" i="9"/>
  <c r="P271" i="9"/>
  <c r="G272" i="9"/>
  <c r="P272" i="9"/>
  <c r="G273" i="9"/>
  <c r="P273" i="9"/>
  <c r="G274" i="9"/>
  <c r="P274" i="9"/>
  <c r="G275" i="9"/>
  <c r="P275" i="9"/>
  <c r="G276" i="9"/>
  <c r="P276" i="9"/>
  <c r="G277" i="9"/>
  <c r="P277" i="9"/>
  <c r="G278" i="9"/>
  <c r="P278" i="9"/>
  <c r="G279" i="9"/>
  <c r="P279" i="9"/>
  <c r="G280" i="9"/>
  <c r="P280" i="9"/>
  <c r="G281" i="9"/>
  <c r="P281" i="9"/>
  <c r="G282" i="9"/>
  <c r="P282" i="9"/>
  <c r="G283" i="9"/>
  <c r="P283" i="9"/>
  <c r="G284" i="9"/>
  <c r="P284" i="9"/>
  <c r="G285" i="9"/>
  <c r="P285" i="9"/>
  <c r="G286" i="9"/>
  <c r="P286" i="9"/>
  <c r="G287" i="9"/>
  <c r="P287" i="9"/>
  <c r="G288" i="9"/>
  <c r="P288" i="9"/>
  <c r="G289" i="9"/>
  <c r="P289" i="9"/>
  <c r="G290" i="9"/>
  <c r="P290" i="9"/>
  <c r="G291" i="9"/>
  <c r="P291" i="9"/>
  <c r="G292" i="9"/>
  <c r="P292" i="9"/>
  <c r="G293" i="9"/>
  <c r="P293" i="9"/>
  <c r="G294" i="9"/>
  <c r="P294" i="9"/>
  <c r="G295" i="9"/>
  <c r="P295" i="9"/>
  <c r="G296" i="9"/>
  <c r="P296" i="9"/>
  <c r="G297" i="9"/>
  <c r="P297" i="9"/>
  <c r="G298" i="9"/>
  <c r="P298" i="9"/>
  <c r="G299" i="9"/>
  <c r="P299" i="9"/>
  <c r="G300" i="9"/>
  <c r="P300" i="9"/>
  <c r="G301" i="9"/>
  <c r="P301" i="9"/>
  <c r="G302" i="9"/>
  <c r="P302" i="9"/>
  <c r="G303" i="9"/>
  <c r="P303" i="9"/>
  <c r="G304" i="9"/>
  <c r="P304" i="9"/>
  <c r="G305" i="9"/>
  <c r="P305" i="9"/>
  <c r="G306" i="9"/>
  <c r="P306" i="9"/>
  <c r="G307" i="9"/>
  <c r="P307" i="9"/>
  <c r="G308" i="9"/>
  <c r="P308" i="9"/>
  <c r="G309" i="9"/>
  <c r="P309" i="9"/>
  <c r="G310" i="9"/>
  <c r="P310" i="9"/>
  <c r="G311" i="9"/>
  <c r="P311" i="9"/>
  <c r="G312" i="9"/>
  <c r="P312" i="9"/>
  <c r="G313" i="9"/>
  <c r="P313" i="9"/>
  <c r="G314" i="9"/>
  <c r="P314" i="9"/>
  <c r="G315" i="9"/>
  <c r="P315" i="9"/>
  <c r="G316" i="9"/>
  <c r="P316" i="9"/>
  <c r="G317" i="9"/>
  <c r="P317" i="9"/>
  <c r="G318" i="9"/>
  <c r="P318" i="9"/>
  <c r="G319" i="9"/>
  <c r="P319" i="9"/>
  <c r="G320" i="9"/>
  <c r="P320" i="9"/>
  <c r="G321" i="9"/>
  <c r="P321" i="9"/>
  <c r="G322" i="9"/>
  <c r="P322" i="9"/>
  <c r="G323" i="9"/>
  <c r="P323" i="9"/>
  <c r="G324" i="9"/>
  <c r="P324" i="9"/>
  <c r="G325" i="9"/>
  <c r="P325" i="9"/>
  <c r="G326" i="9"/>
  <c r="P326" i="9"/>
  <c r="G327" i="9"/>
  <c r="P327" i="9"/>
  <c r="G328" i="9"/>
  <c r="P328" i="9"/>
  <c r="G329" i="9"/>
  <c r="P329" i="9"/>
  <c r="G330" i="9"/>
  <c r="P330" i="9"/>
  <c r="G331" i="9"/>
  <c r="P331" i="9"/>
  <c r="G332" i="9"/>
  <c r="P332" i="9"/>
  <c r="G333" i="9"/>
  <c r="P333" i="9"/>
  <c r="G334" i="9"/>
  <c r="P334" i="9"/>
  <c r="G335" i="9"/>
  <c r="P335" i="9"/>
  <c r="G336" i="9"/>
  <c r="P336" i="9"/>
  <c r="G337" i="9"/>
  <c r="P337" i="9"/>
  <c r="G338" i="9"/>
  <c r="P338" i="9"/>
  <c r="G339" i="9"/>
  <c r="P339" i="9"/>
  <c r="G340" i="9"/>
  <c r="P340" i="9"/>
  <c r="G341" i="9"/>
  <c r="P341" i="9"/>
  <c r="G342" i="9"/>
  <c r="P342" i="9"/>
  <c r="G343" i="9"/>
  <c r="P343" i="9"/>
  <c r="G344" i="9"/>
  <c r="P344" i="9"/>
  <c r="G345" i="9"/>
  <c r="P345" i="9"/>
  <c r="G346" i="9"/>
  <c r="P346" i="9"/>
  <c r="G347" i="9"/>
  <c r="P347" i="9"/>
  <c r="G348" i="9"/>
  <c r="P348" i="9"/>
  <c r="G349" i="9"/>
  <c r="P349" i="9"/>
  <c r="G350" i="9"/>
  <c r="P350" i="9"/>
  <c r="G351" i="9"/>
  <c r="P351" i="9"/>
  <c r="G352" i="9"/>
  <c r="P352" i="9"/>
  <c r="G353" i="9"/>
  <c r="P353" i="9"/>
  <c r="G354" i="9"/>
  <c r="P354" i="9"/>
  <c r="G355" i="9"/>
  <c r="P355" i="9"/>
  <c r="G356" i="9"/>
  <c r="P356" i="9"/>
  <c r="G357" i="9"/>
  <c r="P357" i="9"/>
  <c r="G358" i="9"/>
  <c r="P358" i="9"/>
  <c r="G359" i="9"/>
  <c r="P359" i="9"/>
  <c r="G360" i="9"/>
  <c r="P360" i="9"/>
  <c r="G361" i="9"/>
  <c r="P361" i="9"/>
  <c r="G362" i="9"/>
  <c r="P362" i="9"/>
  <c r="G363" i="9"/>
  <c r="P363" i="9"/>
  <c r="G364" i="9"/>
  <c r="P364" i="9"/>
  <c r="G365" i="9"/>
  <c r="P365" i="9"/>
  <c r="G366" i="9"/>
  <c r="P366" i="9"/>
  <c r="P367" i="9" l="1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297" i="4" l="1"/>
  <c r="P297" i="4"/>
  <c r="G298" i="4"/>
  <c r="P298" i="4"/>
  <c r="G299" i="4"/>
  <c r="P299" i="4"/>
  <c r="G300" i="4"/>
  <c r="P300" i="4"/>
  <c r="G301" i="4"/>
  <c r="P301" i="4"/>
  <c r="G302" i="4"/>
  <c r="P302" i="4"/>
  <c r="G303" i="4"/>
  <c r="P303" i="4"/>
  <c r="G304" i="4"/>
  <c r="P304" i="4"/>
  <c r="G305" i="4"/>
  <c r="P305" i="4"/>
  <c r="G306" i="4"/>
  <c r="P306" i="4"/>
  <c r="G307" i="4"/>
  <c r="P307" i="4"/>
  <c r="G308" i="4"/>
  <c r="P308" i="4"/>
  <c r="G309" i="4"/>
  <c r="P309" i="4"/>
  <c r="G310" i="4"/>
  <c r="P310" i="4"/>
  <c r="G311" i="4"/>
  <c r="P311" i="4"/>
  <c r="G312" i="4"/>
  <c r="P312" i="4"/>
  <c r="G313" i="4"/>
  <c r="P313" i="4"/>
  <c r="G314" i="4"/>
  <c r="P314" i="4"/>
  <c r="G315" i="4"/>
  <c r="P315" i="4"/>
  <c r="G316" i="4"/>
  <c r="P316" i="4"/>
  <c r="G21" i="26" l="1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68" i="26"/>
  <c r="P69" i="26"/>
  <c r="P70" i="26"/>
  <c r="P71" i="26"/>
  <c r="P72" i="26"/>
  <c r="P73" i="26"/>
  <c r="P74" i="26"/>
  <c r="P75" i="26"/>
  <c r="P76" i="26"/>
  <c r="P77" i="26"/>
  <c r="P78" i="26"/>
  <c r="P79" i="26"/>
  <c r="P80" i="26"/>
  <c r="P81" i="26"/>
  <c r="P82" i="26"/>
  <c r="P83" i="26"/>
  <c r="P84" i="26"/>
  <c r="P85" i="26"/>
  <c r="P86" i="26"/>
  <c r="P87" i="26"/>
  <c r="P88" i="26"/>
  <c r="P89" i="26"/>
  <c r="P90" i="26"/>
  <c r="P91" i="26"/>
  <c r="P92" i="26"/>
  <c r="P93" i="26"/>
  <c r="P94" i="26"/>
  <c r="P95" i="26"/>
  <c r="P96" i="26"/>
  <c r="P97" i="26"/>
  <c r="P98" i="26"/>
  <c r="P99" i="26"/>
  <c r="P100" i="26"/>
  <c r="P101" i="26"/>
  <c r="P102" i="26"/>
  <c r="P103" i="26"/>
  <c r="P104" i="26"/>
  <c r="P105" i="26"/>
  <c r="P106" i="26"/>
  <c r="P107" i="26"/>
  <c r="G212" i="27" l="1"/>
  <c r="G211" i="27"/>
  <c r="G210" i="27"/>
  <c r="G209" i="27"/>
  <c r="G208" i="27"/>
  <c r="G207" i="27"/>
  <c r="G206" i="27"/>
  <c r="G205" i="27"/>
  <c r="P204" i="27"/>
  <c r="G204" i="27"/>
  <c r="P203" i="27"/>
  <c r="G203" i="27"/>
  <c r="P202" i="27"/>
  <c r="G202" i="27"/>
  <c r="P201" i="27"/>
  <c r="G201" i="27"/>
  <c r="P200" i="27"/>
  <c r="G200" i="27"/>
  <c r="P199" i="27"/>
  <c r="G199" i="27"/>
  <c r="P198" i="27"/>
  <c r="G198" i="27"/>
  <c r="P197" i="27"/>
  <c r="G197" i="27"/>
  <c r="P196" i="27"/>
  <c r="G196" i="27"/>
  <c r="P195" i="27"/>
  <c r="G195" i="27"/>
  <c r="P194" i="27"/>
  <c r="G194" i="27"/>
  <c r="P193" i="27"/>
  <c r="G193" i="27"/>
  <c r="P192" i="27"/>
  <c r="G192" i="27"/>
  <c r="P191" i="27"/>
  <c r="G191" i="27"/>
  <c r="P190" i="27"/>
  <c r="G190" i="27"/>
  <c r="P189" i="27"/>
  <c r="G189" i="27"/>
  <c r="P188" i="27"/>
  <c r="G188" i="27"/>
  <c r="P187" i="27"/>
  <c r="G187" i="27"/>
  <c r="P186" i="27"/>
  <c r="G186" i="27"/>
  <c r="P185" i="27"/>
  <c r="G185" i="27"/>
  <c r="P184" i="27"/>
  <c r="G184" i="27"/>
  <c r="P183" i="27"/>
  <c r="G183" i="27"/>
  <c r="P182" i="27"/>
  <c r="G182" i="27"/>
  <c r="P181" i="27"/>
  <c r="G181" i="27"/>
  <c r="P180" i="27"/>
  <c r="G180" i="27"/>
  <c r="P179" i="27"/>
  <c r="G179" i="27"/>
  <c r="P178" i="27"/>
  <c r="G178" i="27"/>
  <c r="P177" i="27"/>
  <c r="G177" i="27"/>
  <c r="P176" i="27"/>
  <c r="G176" i="27"/>
  <c r="P175" i="27"/>
  <c r="G175" i="27"/>
  <c r="P174" i="27"/>
  <c r="G174" i="27"/>
  <c r="P173" i="27"/>
  <c r="G173" i="27"/>
  <c r="P172" i="27"/>
  <c r="G172" i="27"/>
  <c r="P171" i="27"/>
  <c r="G171" i="27"/>
  <c r="P170" i="27"/>
  <c r="G170" i="27"/>
  <c r="P169" i="27"/>
  <c r="G169" i="27"/>
  <c r="P168" i="27"/>
  <c r="G168" i="27"/>
  <c r="P167" i="27"/>
  <c r="G167" i="27"/>
  <c r="P166" i="27"/>
  <c r="G166" i="27"/>
  <c r="P165" i="27"/>
  <c r="G165" i="27"/>
  <c r="P164" i="27"/>
  <c r="G164" i="27"/>
  <c r="P163" i="27"/>
  <c r="G163" i="27"/>
  <c r="P162" i="27"/>
  <c r="G162" i="27"/>
  <c r="P161" i="27"/>
  <c r="G161" i="27"/>
  <c r="P160" i="27"/>
  <c r="G160" i="27"/>
  <c r="P159" i="27"/>
  <c r="G159" i="27"/>
  <c r="P158" i="27"/>
  <c r="G158" i="27"/>
  <c r="P157" i="27"/>
  <c r="G157" i="27"/>
  <c r="P156" i="27"/>
  <c r="G156" i="27"/>
  <c r="P155" i="27"/>
  <c r="G155" i="27"/>
  <c r="P154" i="27"/>
  <c r="G154" i="27"/>
  <c r="P153" i="27"/>
  <c r="G153" i="27"/>
  <c r="P152" i="27"/>
  <c r="G152" i="27"/>
  <c r="P151" i="27"/>
  <c r="G151" i="27"/>
  <c r="P150" i="27"/>
  <c r="G150" i="27"/>
  <c r="P149" i="27"/>
  <c r="G149" i="27"/>
  <c r="P148" i="27"/>
  <c r="G148" i="27"/>
  <c r="P147" i="27"/>
  <c r="G147" i="27"/>
  <c r="P146" i="27"/>
  <c r="G146" i="27"/>
  <c r="P145" i="27"/>
  <c r="G145" i="27"/>
  <c r="P144" i="27"/>
  <c r="G144" i="27"/>
  <c r="P143" i="27"/>
  <c r="G143" i="27"/>
  <c r="P142" i="27"/>
  <c r="G142" i="27"/>
  <c r="P141" i="27"/>
  <c r="G141" i="27"/>
  <c r="P140" i="27"/>
  <c r="G140" i="27"/>
  <c r="P139" i="27"/>
  <c r="G139" i="27"/>
  <c r="P138" i="27"/>
  <c r="G138" i="27"/>
  <c r="P137" i="27"/>
  <c r="G137" i="27"/>
  <c r="P136" i="27"/>
  <c r="G136" i="27"/>
  <c r="P135" i="27"/>
  <c r="G135" i="27"/>
  <c r="P134" i="27"/>
  <c r="G134" i="27"/>
  <c r="P133" i="27"/>
  <c r="G133" i="27"/>
  <c r="P132" i="27"/>
  <c r="G132" i="27"/>
  <c r="P131" i="27"/>
  <c r="G131" i="27"/>
  <c r="P130" i="27"/>
  <c r="G130" i="27"/>
  <c r="P129" i="27"/>
  <c r="G129" i="27"/>
  <c r="P128" i="27"/>
  <c r="G128" i="27"/>
  <c r="P127" i="27"/>
  <c r="G127" i="27"/>
  <c r="P126" i="27"/>
  <c r="G126" i="27"/>
  <c r="P125" i="27"/>
  <c r="G125" i="27"/>
  <c r="P124" i="27"/>
  <c r="G124" i="27"/>
  <c r="P123" i="27"/>
  <c r="G123" i="27"/>
  <c r="P122" i="27"/>
  <c r="G122" i="27"/>
  <c r="P121" i="27"/>
  <c r="G121" i="27"/>
  <c r="P120" i="27"/>
  <c r="G120" i="27"/>
  <c r="P119" i="27"/>
  <c r="G119" i="27"/>
  <c r="P118" i="27"/>
  <c r="G118" i="27"/>
  <c r="P117" i="27"/>
  <c r="G117" i="27"/>
  <c r="P116" i="27"/>
  <c r="G116" i="27"/>
  <c r="P115" i="27"/>
  <c r="G115" i="27"/>
  <c r="P114" i="27"/>
  <c r="G114" i="27"/>
  <c r="P113" i="27"/>
  <c r="G113" i="27"/>
  <c r="P112" i="27"/>
  <c r="G112" i="27"/>
  <c r="P111" i="27"/>
  <c r="G111" i="27"/>
  <c r="P110" i="27"/>
  <c r="G110" i="27"/>
  <c r="P109" i="27"/>
  <c r="G109" i="27"/>
  <c r="P108" i="27"/>
  <c r="G108" i="27"/>
  <c r="P107" i="27"/>
  <c r="G107" i="27"/>
  <c r="P106" i="27"/>
  <c r="G106" i="27"/>
  <c r="P105" i="27"/>
  <c r="G105" i="27"/>
  <c r="P104" i="27"/>
  <c r="G104" i="27"/>
  <c r="P103" i="27"/>
  <c r="G103" i="27"/>
  <c r="P102" i="27"/>
  <c r="G102" i="27"/>
  <c r="P101" i="27"/>
  <c r="G101" i="27"/>
  <c r="P100" i="27"/>
  <c r="G100" i="27"/>
  <c r="P99" i="27"/>
  <c r="G99" i="27"/>
  <c r="P98" i="27"/>
  <c r="G98" i="27"/>
  <c r="P97" i="27"/>
  <c r="G97" i="27"/>
  <c r="P96" i="27"/>
  <c r="G96" i="27"/>
  <c r="P95" i="27"/>
  <c r="G95" i="27"/>
  <c r="P94" i="27"/>
  <c r="G94" i="27"/>
  <c r="P93" i="27"/>
  <c r="G93" i="27"/>
  <c r="P92" i="27"/>
  <c r="G92" i="27"/>
  <c r="P91" i="27"/>
  <c r="G91" i="27"/>
  <c r="P90" i="27"/>
  <c r="G90" i="27"/>
  <c r="P89" i="27"/>
  <c r="G89" i="27"/>
  <c r="P88" i="27"/>
  <c r="G88" i="27"/>
  <c r="P87" i="27"/>
  <c r="G87" i="27"/>
  <c r="P86" i="27"/>
  <c r="G86" i="27"/>
  <c r="P85" i="27"/>
  <c r="G85" i="27"/>
  <c r="P84" i="27"/>
  <c r="G84" i="27"/>
  <c r="P83" i="27"/>
  <c r="G83" i="27"/>
  <c r="P82" i="27"/>
  <c r="G82" i="27"/>
  <c r="P81" i="27"/>
  <c r="G81" i="27"/>
  <c r="P80" i="27"/>
  <c r="G80" i="27"/>
  <c r="P79" i="27"/>
  <c r="G79" i="27"/>
  <c r="P78" i="27"/>
  <c r="G78" i="27"/>
  <c r="P77" i="27"/>
  <c r="G77" i="27"/>
  <c r="P76" i="27"/>
  <c r="G76" i="27"/>
  <c r="P75" i="27"/>
  <c r="G75" i="27"/>
  <c r="P74" i="27"/>
  <c r="G74" i="27"/>
  <c r="P73" i="27"/>
  <c r="G73" i="27"/>
  <c r="P72" i="27"/>
  <c r="G72" i="27"/>
  <c r="P71" i="27"/>
  <c r="G71" i="27"/>
  <c r="P70" i="27"/>
  <c r="G70" i="27"/>
  <c r="P69" i="27"/>
  <c r="G69" i="27"/>
  <c r="P68" i="27"/>
  <c r="G68" i="27"/>
  <c r="P67" i="27"/>
  <c r="G67" i="27"/>
  <c r="P66" i="27"/>
  <c r="G66" i="27"/>
  <c r="P65" i="27"/>
  <c r="G65" i="27"/>
  <c r="P64" i="27"/>
  <c r="G64" i="27"/>
  <c r="P63" i="27"/>
  <c r="G63" i="27"/>
  <c r="P62" i="27"/>
  <c r="G62" i="27"/>
  <c r="P61" i="27"/>
  <c r="G61" i="27"/>
  <c r="P60" i="27"/>
  <c r="G60" i="27"/>
  <c r="P59" i="27"/>
  <c r="G59" i="27"/>
  <c r="P58" i="27"/>
  <c r="G58" i="27"/>
  <c r="P57" i="27"/>
  <c r="G57" i="27"/>
  <c r="P56" i="27"/>
  <c r="G56" i="27"/>
  <c r="P55" i="27"/>
  <c r="G55" i="27"/>
  <c r="P54" i="27"/>
  <c r="G54" i="27"/>
  <c r="P53" i="27"/>
  <c r="G53" i="27"/>
  <c r="P52" i="27"/>
  <c r="G52" i="27"/>
  <c r="P51" i="27"/>
  <c r="G51" i="27"/>
  <c r="P50" i="27"/>
  <c r="G50" i="27"/>
  <c r="P49" i="27"/>
  <c r="G49" i="27"/>
  <c r="P48" i="27"/>
  <c r="G48" i="27"/>
  <c r="P47" i="27"/>
  <c r="G47" i="27"/>
  <c r="P46" i="27"/>
  <c r="G46" i="27"/>
  <c r="E9" i="22" l="1"/>
  <c r="P319" i="26"/>
  <c r="G319" i="26"/>
  <c r="P318" i="26"/>
  <c r="G318" i="26"/>
  <c r="P317" i="26"/>
  <c r="G317" i="26"/>
  <c r="P316" i="26"/>
  <c r="G316" i="26"/>
  <c r="P315" i="26"/>
  <c r="G315" i="26"/>
  <c r="P314" i="26"/>
  <c r="G314" i="26"/>
  <c r="P313" i="26"/>
  <c r="G313" i="26"/>
  <c r="P312" i="26"/>
  <c r="G312" i="26"/>
  <c r="P311" i="26"/>
  <c r="G311" i="26"/>
  <c r="P310" i="26"/>
  <c r="G310" i="26"/>
  <c r="P309" i="26"/>
  <c r="G309" i="26"/>
  <c r="P308" i="26"/>
  <c r="G308" i="26"/>
  <c r="P307" i="26"/>
  <c r="G307" i="26"/>
  <c r="P306" i="26"/>
  <c r="G306" i="26"/>
  <c r="P305" i="26"/>
  <c r="G305" i="26"/>
  <c r="P304" i="26"/>
  <c r="G304" i="26"/>
  <c r="P303" i="26"/>
  <c r="G303" i="26"/>
  <c r="P302" i="26"/>
  <c r="G302" i="26"/>
  <c r="P301" i="26"/>
  <c r="G301" i="26"/>
  <c r="P300" i="26"/>
  <c r="G300" i="26"/>
  <c r="P299" i="26"/>
  <c r="G299" i="26"/>
  <c r="P298" i="26"/>
  <c r="G298" i="26"/>
  <c r="P297" i="26"/>
  <c r="G297" i="26"/>
  <c r="P296" i="26"/>
  <c r="G296" i="26"/>
  <c r="P295" i="26"/>
  <c r="G295" i="26"/>
  <c r="P294" i="26"/>
  <c r="G294" i="26"/>
  <c r="P293" i="26"/>
  <c r="G293" i="26"/>
  <c r="P292" i="26"/>
  <c r="G292" i="26"/>
  <c r="P291" i="26"/>
  <c r="G291" i="26"/>
  <c r="P290" i="26"/>
  <c r="G290" i="26"/>
  <c r="P289" i="26"/>
  <c r="G289" i="26"/>
  <c r="P288" i="26"/>
  <c r="G288" i="26"/>
  <c r="P287" i="26"/>
  <c r="G287" i="26"/>
  <c r="P286" i="26"/>
  <c r="G286" i="26"/>
  <c r="P285" i="26"/>
  <c r="G285" i="26"/>
  <c r="P284" i="26"/>
  <c r="G284" i="26"/>
  <c r="P283" i="26"/>
  <c r="G283" i="26"/>
  <c r="P282" i="26"/>
  <c r="G282" i="26"/>
  <c r="P281" i="26"/>
  <c r="G281" i="26"/>
  <c r="P280" i="26"/>
  <c r="G280" i="26"/>
  <c r="P279" i="26"/>
  <c r="G279" i="26"/>
  <c r="P278" i="26"/>
  <c r="G278" i="26"/>
  <c r="P277" i="26"/>
  <c r="G277" i="26"/>
  <c r="P276" i="26"/>
  <c r="G276" i="26"/>
  <c r="P275" i="26"/>
  <c r="G275" i="26"/>
  <c r="P274" i="26"/>
  <c r="G274" i="26"/>
  <c r="P273" i="26"/>
  <c r="G273" i="26"/>
  <c r="P272" i="26"/>
  <c r="G272" i="26"/>
  <c r="P271" i="26"/>
  <c r="G271" i="26"/>
  <c r="P270" i="26"/>
  <c r="G270" i="26"/>
  <c r="P269" i="26"/>
  <c r="G269" i="26"/>
  <c r="P268" i="26"/>
  <c r="G268" i="26"/>
  <c r="P267" i="26"/>
  <c r="G267" i="26"/>
  <c r="P266" i="26"/>
  <c r="G266" i="26"/>
  <c r="P265" i="26"/>
  <c r="G265" i="26"/>
  <c r="P264" i="26"/>
  <c r="G264" i="26"/>
  <c r="P263" i="26"/>
  <c r="G263" i="26"/>
  <c r="P262" i="26"/>
  <c r="G262" i="26"/>
  <c r="P261" i="26"/>
  <c r="G261" i="26"/>
  <c r="P260" i="26"/>
  <c r="G260" i="26"/>
  <c r="P259" i="26"/>
  <c r="G259" i="26"/>
  <c r="P258" i="26"/>
  <c r="G258" i="26"/>
  <c r="P257" i="26"/>
  <c r="G257" i="26"/>
  <c r="P256" i="26"/>
  <c r="G256" i="26"/>
  <c r="P255" i="26"/>
  <c r="G255" i="26"/>
  <c r="P254" i="26"/>
  <c r="G254" i="26"/>
  <c r="P253" i="26"/>
  <c r="G253" i="26"/>
  <c r="P252" i="26"/>
  <c r="G252" i="26"/>
  <c r="P251" i="26"/>
  <c r="G251" i="26"/>
  <c r="P250" i="26"/>
  <c r="G250" i="26"/>
  <c r="P249" i="26"/>
  <c r="G249" i="26"/>
  <c r="P248" i="26"/>
  <c r="G248" i="26"/>
  <c r="P247" i="26"/>
  <c r="G247" i="26"/>
  <c r="P246" i="26"/>
  <c r="G246" i="26"/>
  <c r="P245" i="26"/>
  <c r="G245" i="26"/>
  <c r="P244" i="26"/>
  <c r="G244" i="26"/>
  <c r="P243" i="26"/>
  <c r="G243" i="26"/>
  <c r="P242" i="26"/>
  <c r="G242" i="26"/>
  <c r="P241" i="26"/>
  <c r="G241" i="26"/>
  <c r="P240" i="26"/>
  <c r="G240" i="26"/>
  <c r="P239" i="26"/>
  <c r="G239" i="26"/>
  <c r="P238" i="26"/>
  <c r="G238" i="26"/>
  <c r="P237" i="26"/>
  <c r="G237" i="26"/>
  <c r="P236" i="26"/>
  <c r="G236" i="26"/>
  <c r="P235" i="26"/>
  <c r="G235" i="26"/>
  <c r="P234" i="26"/>
  <c r="G234" i="26"/>
  <c r="P233" i="26"/>
  <c r="G233" i="26"/>
  <c r="P232" i="26"/>
  <c r="G232" i="26"/>
  <c r="P231" i="26"/>
  <c r="G231" i="26"/>
  <c r="P230" i="26"/>
  <c r="G230" i="26"/>
  <c r="P229" i="26"/>
  <c r="G229" i="26"/>
  <c r="P228" i="26"/>
  <c r="G228" i="26"/>
  <c r="P227" i="26"/>
  <c r="G227" i="26"/>
  <c r="P226" i="26"/>
  <c r="G226" i="26"/>
  <c r="P225" i="26"/>
  <c r="G225" i="26"/>
  <c r="P224" i="26"/>
  <c r="G224" i="26"/>
  <c r="P223" i="26"/>
  <c r="G223" i="26"/>
  <c r="P222" i="26"/>
  <c r="G222" i="26"/>
  <c r="P221" i="26"/>
  <c r="G221" i="26"/>
  <c r="P220" i="26"/>
  <c r="G220" i="26"/>
  <c r="P219" i="26"/>
  <c r="G219" i="26"/>
  <c r="P218" i="26"/>
  <c r="G218" i="26"/>
  <c r="P217" i="26"/>
  <c r="G217" i="26"/>
  <c r="P216" i="26"/>
  <c r="G216" i="26"/>
  <c r="P215" i="26"/>
  <c r="G215" i="26"/>
  <c r="P214" i="26"/>
  <c r="G214" i="26"/>
  <c r="P213" i="26"/>
  <c r="G213" i="26"/>
  <c r="P212" i="26"/>
  <c r="G212" i="26"/>
  <c r="P211" i="26"/>
  <c r="G211" i="26"/>
  <c r="P210" i="26"/>
  <c r="G210" i="26"/>
  <c r="P209" i="26"/>
  <c r="G209" i="26"/>
  <c r="P208" i="26"/>
  <c r="G208" i="26"/>
  <c r="P207" i="26"/>
  <c r="G207" i="26"/>
  <c r="P206" i="26"/>
  <c r="G206" i="26"/>
  <c r="P205" i="26"/>
  <c r="G205" i="26"/>
  <c r="P204" i="26"/>
  <c r="G204" i="26"/>
  <c r="P203" i="26"/>
  <c r="G203" i="26"/>
  <c r="P202" i="26"/>
  <c r="G202" i="26"/>
  <c r="P201" i="26"/>
  <c r="G201" i="26"/>
  <c r="P200" i="26"/>
  <c r="G200" i="26"/>
  <c r="P199" i="26"/>
  <c r="G199" i="26"/>
  <c r="P198" i="26"/>
  <c r="G198" i="26"/>
  <c r="P197" i="26"/>
  <c r="G197" i="26"/>
  <c r="P196" i="26"/>
  <c r="G196" i="26"/>
  <c r="P195" i="26"/>
  <c r="G195" i="26"/>
  <c r="P194" i="26"/>
  <c r="G194" i="26"/>
  <c r="P193" i="26"/>
  <c r="G193" i="26"/>
  <c r="P192" i="26"/>
  <c r="G192" i="26"/>
  <c r="P191" i="26"/>
  <c r="G191" i="26"/>
  <c r="P190" i="26"/>
  <c r="G190" i="26"/>
  <c r="P189" i="26"/>
  <c r="G189" i="26"/>
  <c r="P188" i="26"/>
  <c r="G188" i="26"/>
  <c r="P187" i="26"/>
  <c r="G187" i="26"/>
  <c r="P186" i="26"/>
  <c r="G186" i="26"/>
  <c r="P185" i="26"/>
  <c r="G185" i="26"/>
  <c r="P184" i="26"/>
  <c r="G184" i="26"/>
  <c r="P183" i="26"/>
  <c r="G183" i="26"/>
  <c r="P182" i="26"/>
  <c r="G182" i="26"/>
  <c r="P181" i="26"/>
  <c r="G181" i="26"/>
  <c r="P180" i="26"/>
  <c r="G180" i="26"/>
  <c r="P179" i="26"/>
  <c r="G179" i="26"/>
  <c r="P178" i="26"/>
  <c r="G178" i="26"/>
  <c r="P177" i="26"/>
  <c r="G177" i="26"/>
  <c r="P176" i="26"/>
  <c r="G176" i="26"/>
  <c r="P175" i="26"/>
  <c r="G175" i="26"/>
  <c r="P174" i="26"/>
  <c r="G174" i="26"/>
  <c r="P173" i="26"/>
  <c r="G173" i="26"/>
  <c r="P172" i="26"/>
  <c r="G172" i="26"/>
  <c r="P171" i="26"/>
  <c r="G171" i="26"/>
  <c r="P170" i="26"/>
  <c r="G170" i="26"/>
  <c r="P169" i="26"/>
  <c r="G169" i="26"/>
  <c r="P168" i="26"/>
  <c r="G168" i="26"/>
  <c r="P167" i="26"/>
  <c r="G167" i="26"/>
  <c r="P166" i="26"/>
  <c r="G166" i="26"/>
  <c r="P165" i="26"/>
  <c r="G165" i="26"/>
  <c r="P164" i="26"/>
  <c r="G164" i="26"/>
  <c r="P163" i="26"/>
  <c r="G163" i="26"/>
  <c r="P162" i="26"/>
  <c r="G162" i="26"/>
  <c r="P161" i="26"/>
  <c r="G161" i="26"/>
  <c r="P160" i="26"/>
  <c r="G160" i="26"/>
  <c r="P159" i="26"/>
  <c r="G159" i="26"/>
  <c r="P158" i="26"/>
  <c r="G158" i="26"/>
  <c r="P157" i="26"/>
  <c r="G157" i="26"/>
  <c r="P156" i="26"/>
  <c r="G156" i="26"/>
  <c r="P155" i="26"/>
  <c r="G155" i="26"/>
  <c r="P154" i="26"/>
  <c r="G154" i="26"/>
  <c r="P153" i="26"/>
  <c r="G153" i="26"/>
  <c r="P152" i="26"/>
  <c r="G152" i="26"/>
  <c r="P151" i="26"/>
  <c r="G151" i="26"/>
  <c r="P150" i="26"/>
  <c r="G150" i="26"/>
  <c r="P149" i="26"/>
  <c r="G149" i="26"/>
  <c r="P148" i="26"/>
  <c r="G148" i="26"/>
  <c r="P147" i="26"/>
  <c r="G147" i="26"/>
  <c r="P146" i="26"/>
  <c r="G146" i="26"/>
  <c r="P145" i="26"/>
  <c r="G145" i="26"/>
  <c r="P144" i="26"/>
  <c r="G144" i="26"/>
  <c r="P143" i="26"/>
  <c r="G143" i="26"/>
  <c r="P142" i="26"/>
  <c r="G142" i="26"/>
  <c r="P141" i="26"/>
  <c r="G141" i="26"/>
  <c r="P140" i="26"/>
  <c r="G140" i="26"/>
  <c r="P139" i="26"/>
  <c r="G139" i="26"/>
  <c r="P138" i="26"/>
  <c r="G138" i="26"/>
  <c r="P137" i="26"/>
  <c r="G137" i="26"/>
  <c r="P136" i="26"/>
  <c r="G136" i="26"/>
  <c r="P135" i="26"/>
  <c r="G135" i="26"/>
  <c r="P134" i="26"/>
  <c r="G134" i="26"/>
  <c r="P133" i="26"/>
  <c r="G133" i="26"/>
  <c r="P132" i="26"/>
  <c r="G132" i="26"/>
  <c r="P131" i="26"/>
  <c r="G131" i="26"/>
  <c r="P130" i="26"/>
  <c r="G130" i="26"/>
  <c r="P129" i="26"/>
  <c r="G129" i="26"/>
  <c r="P128" i="26"/>
  <c r="G128" i="26"/>
  <c r="P127" i="26"/>
  <c r="G127" i="26"/>
  <c r="P126" i="26"/>
  <c r="G126" i="26"/>
  <c r="P125" i="26"/>
  <c r="G125" i="26"/>
  <c r="P124" i="26"/>
  <c r="G124" i="26"/>
  <c r="P123" i="26"/>
  <c r="G123" i="26"/>
  <c r="P122" i="26"/>
  <c r="G122" i="26"/>
  <c r="P121" i="26"/>
  <c r="G121" i="26"/>
  <c r="P120" i="26"/>
  <c r="G120" i="26"/>
  <c r="P119" i="26"/>
  <c r="G119" i="26"/>
  <c r="P118" i="26"/>
  <c r="G118" i="26"/>
  <c r="P117" i="26"/>
  <c r="G117" i="26"/>
  <c r="P116" i="26"/>
  <c r="G116" i="26"/>
  <c r="P115" i="26"/>
  <c r="G115" i="26"/>
  <c r="P114" i="26"/>
  <c r="G114" i="26"/>
  <c r="P113" i="26"/>
  <c r="G113" i="26"/>
  <c r="P112" i="26"/>
  <c r="G112" i="26"/>
  <c r="P111" i="26"/>
  <c r="G111" i="26"/>
  <c r="P110" i="26"/>
  <c r="G110" i="26"/>
  <c r="P109" i="26"/>
  <c r="G109" i="26"/>
  <c r="P108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H2" i="26" l="1"/>
  <c r="E8" i="22" s="1"/>
  <c r="E7" i="22" l="1"/>
  <c r="H2" i="12"/>
  <c r="E6" i="22" s="1"/>
  <c r="E4" i="22"/>
  <c r="H2" i="1" l="1"/>
  <c r="E5" i="22" s="1"/>
  <c r="E3" i="2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E2" i="22" l="1"/>
  <c r="R2" i="16" l="1"/>
  <c r="L2" i="16"/>
</calcChain>
</file>

<file path=xl/sharedStrings.xml><?xml version="1.0" encoding="utf-8"?>
<sst xmlns="http://schemas.openxmlformats.org/spreadsheetml/2006/main" count="3627" uniqueCount="984">
  <si>
    <t>Позиция</t>
  </si>
  <si>
    <t>Наименование и ТХ</t>
  </si>
  <si>
    <t>Производитель</t>
  </si>
  <si>
    <t>Ед.Изм.</t>
  </si>
  <si>
    <t>Кол-во</t>
  </si>
  <si>
    <t>Статус</t>
  </si>
  <si>
    <t>П1</t>
  </si>
  <si>
    <t>General Climate</t>
  </si>
  <si>
    <t>Воздушный клапан</t>
  </si>
  <si>
    <t>Фильтр</t>
  </si>
  <si>
    <t>Рекуператор</t>
  </si>
  <si>
    <t>Нагреватель электрический</t>
  </si>
  <si>
    <t>Шумоглушитель</t>
  </si>
  <si>
    <t>Гибкая вставка</t>
  </si>
  <si>
    <t>Вентилятор</t>
  </si>
  <si>
    <t>П.1.1</t>
  </si>
  <si>
    <t>П2</t>
  </si>
  <si>
    <t>П2.1</t>
  </si>
  <si>
    <t>а) центробежный вентилятор</t>
  </si>
  <si>
    <t>б) фильтр класса /4</t>
  </si>
  <si>
    <t>в) нагреватель (электрический)</t>
  </si>
  <si>
    <t>г) система автоматики</t>
  </si>
  <si>
    <t>д) клапан</t>
  </si>
  <si>
    <t>П2.2</t>
  </si>
  <si>
    <t>Шумоглушитель DBC 160-1000 для круглых каналов</t>
  </si>
  <si>
    <t>В1</t>
  </si>
  <si>
    <t>В1.1</t>
  </si>
  <si>
    <t>Вытяжная установка L=3458 m3/час марки General Climate</t>
  </si>
  <si>
    <t>I. Оборудование</t>
  </si>
  <si>
    <t>GRK 700x400</t>
  </si>
  <si>
    <t>GFK 700x400 EU5</t>
  </si>
  <si>
    <t>REC 70-40</t>
  </si>
  <si>
    <t>RB 70-40/27-2</t>
  </si>
  <si>
    <t>DBK 700x400</t>
  </si>
  <si>
    <t>GS 700x400</t>
  </si>
  <si>
    <t>KT 70-40-4</t>
  </si>
  <si>
    <t>Комплект автоматики П1+В1</t>
  </si>
  <si>
    <t xml:space="preserve">Приточная установка GLP 150-2.0/220-1 AUTO L=132 m3/час </t>
  </si>
  <si>
    <t>GLP 150-2.0/220</t>
  </si>
  <si>
    <t>DBC 160-1000</t>
  </si>
  <si>
    <t>шт.</t>
  </si>
  <si>
    <t>компл.</t>
  </si>
  <si>
    <t>В2</t>
  </si>
  <si>
    <t>В2.1</t>
  </si>
  <si>
    <t>В2.2</t>
  </si>
  <si>
    <t>Тиристор</t>
  </si>
  <si>
    <t>В3</t>
  </si>
  <si>
    <t>В3.1</t>
  </si>
  <si>
    <t>Тепловая завеса</t>
  </si>
  <si>
    <t>Тепловая завеса СМ-316Е12</t>
  </si>
  <si>
    <t xml:space="preserve"> СМ-316Е12</t>
  </si>
  <si>
    <t>Вентилятор GK-160XL L=200 m3/час</t>
  </si>
  <si>
    <t>GK-160XL</t>
  </si>
  <si>
    <t xml:space="preserve"> GEE 1,5 настенный</t>
  </si>
  <si>
    <t>Вентилятор  GK-125XL L=200 m3/час</t>
  </si>
  <si>
    <t xml:space="preserve">GK-125XL </t>
  </si>
  <si>
    <t>II. Материалы</t>
  </si>
  <si>
    <t>o</t>
  </si>
  <si>
    <t>Т=0,5 Ш125мм</t>
  </si>
  <si>
    <t>Т=0,5 Ш160мм</t>
  </si>
  <si>
    <t>Т=0,7  800х315мм</t>
  </si>
  <si>
    <t>Т=0,7  750х200мм</t>
  </si>
  <si>
    <t>Т=0,7  450х200мм</t>
  </si>
  <si>
    <t>Т=0,7  400х200мм</t>
  </si>
  <si>
    <t>Т=0,7  350х200мм</t>
  </si>
  <si>
    <t>Т=0,7  300х200мм</t>
  </si>
  <si>
    <t>Т=0,7  250х200мм</t>
  </si>
  <si>
    <t>Т=0,7  200х200мм</t>
  </si>
  <si>
    <t>Т=0,7  200х150мм</t>
  </si>
  <si>
    <t>Т=0,7  150х150мм</t>
  </si>
  <si>
    <t>Переход из листовой оцинкованной стали</t>
  </si>
  <si>
    <t>ГОСТ 14918-80</t>
  </si>
  <si>
    <t>м</t>
  </si>
  <si>
    <t>Т=0,7мм 800х315 - 750х200мм</t>
  </si>
  <si>
    <t>Т=0,7мм 750х200 - 450х200мм</t>
  </si>
  <si>
    <t>Т=0,7мм 450х200 - 400х200мм</t>
  </si>
  <si>
    <t>Т=0,7мм 400х200 - 300х200мм</t>
  </si>
  <si>
    <t>Т=0,7мм 400х200 - 250х200мм</t>
  </si>
  <si>
    <t>Т=0,7мм 350х200 - 300х200мм</t>
  </si>
  <si>
    <t>Т=0,7мм 300х200 - 250х200мм</t>
  </si>
  <si>
    <t>Т=0,7мм 300х200 - 200х150мм</t>
  </si>
  <si>
    <t>Т=0,7мм 250х200 - 200х200мм</t>
  </si>
  <si>
    <t>Т=0,7мм 200х200 - 200х150мм</t>
  </si>
  <si>
    <t>Т=0,7мм 200х200 - 150х150мм</t>
  </si>
  <si>
    <t>Т=0,7мм 200х150 - 150х150мм</t>
  </si>
  <si>
    <t xml:space="preserve">Воздуховод из листовой оцинкованной стали </t>
  </si>
  <si>
    <t>T=0,5мм Ш100мм</t>
  </si>
  <si>
    <t>Отвод 90 из листовой оцинкованной стали</t>
  </si>
  <si>
    <t>Т=0,7мм 750х200мм</t>
  </si>
  <si>
    <t>Т=0,7мм 450х200мм</t>
  </si>
  <si>
    <t>Т=0,7мм 400х200мм</t>
  </si>
  <si>
    <t>Т=0,7мм 300х200мм</t>
  </si>
  <si>
    <t>Т=0,5мм 250х200мм</t>
  </si>
  <si>
    <t>Т=0,5мм 200х150мм</t>
  </si>
  <si>
    <t>Т=0,5мм 150х150мм</t>
  </si>
  <si>
    <t>Т=0,5мм Ш160мм</t>
  </si>
  <si>
    <t>Т=0,5мм Ш125мм</t>
  </si>
  <si>
    <t>Гибкий воздуховод Aludust</t>
  </si>
  <si>
    <t>Ш100мм</t>
  </si>
  <si>
    <t>Ш125мм</t>
  </si>
  <si>
    <t>Ш160мм</t>
  </si>
  <si>
    <t>ISE-160</t>
  </si>
  <si>
    <t>ISE-125</t>
  </si>
  <si>
    <t>Systemair</t>
  </si>
  <si>
    <t>Приточный диффузор</t>
  </si>
  <si>
    <t>TFF 125</t>
  </si>
  <si>
    <t>TFF 100</t>
  </si>
  <si>
    <t>EFF 125</t>
  </si>
  <si>
    <t>EFF 100</t>
  </si>
  <si>
    <t>Вытяжной диффузор</t>
  </si>
  <si>
    <t>Клапан воздушный с ручным сектором управления</t>
  </si>
  <si>
    <t>150х150мм</t>
  </si>
  <si>
    <t>500х300</t>
  </si>
  <si>
    <t>450х200</t>
  </si>
  <si>
    <t>250х200</t>
  </si>
  <si>
    <t>Ш250мм</t>
  </si>
  <si>
    <t>Решетка наружная</t>
  </si>
  <si>
    <t>800х350</t>
  </si>
  <si>
    <t>Ш160</t>
  </si>
  <si>
    <t>Ш125</t>
  </si>
  <si>
    <t>"Арктос"</t>
  </si>
  <si>
    <t>КВП-150х150</t>
  </si>
  <si>
    <t>КВК-125</t>
  </si>
  <si>
    <t>КВК-100</t>
  </si>
  <si>
    <t>ДК-500х300</t>
  </si>
  <si>
    <t>ДК-450х200</t>
  </si>
  <si>
    <t>ДК-250х200</t>
  </si>
  <si>
    <t>ДК-250</t>
  </si>
  <si>
    <t>АРН 800х350</t>
  </si>
  <si>
    <t>USAV 160</t>
  </si>
  <si>
    <t>USAV 125</t>
  </si>
  <si>
    <t>Приточная щелевая решетка 300х150мм</t>
  </si>
  <si>
    <t>Вытяжная щелевая решетка 300х150мм</t>
  </si>
  <si>
    <t>Приточная щелевая решетка 1000х250мм</t>
  </si>
  <si>
    <t>Вытяжная щелевая решетка 1000х250мм</t>
  </si>
  <si>
    <t>Круглый диффузор</t>
  </si>
  <si>
    <t>Клапан противопожарный с эл. приводом UVS60M 700х700</t>
  </si>
  <si>
    <t>Клапан противопожарный с эл. приводом UVS60M 250х150</t>
  </si>
  <si>
    <t>Клапан противопожарный с эл. приводом UVS60M Ш160</t>
  </si>
  <si>
    <t>Крепех и уплотнительный материал</t>
  </si>
  <si>
    <t>Труба стальная электросварная Ш108х4,0</t>
  </si>
  <si>
    <t>4АРС</t>
  </si>
  <si>
    <t>4АВС</t>
  </si>
  <si>
    <t>6АРС</t>
  </si>
  <si>
    <t>6АВС</t>
  </si>
  <si>
    <t>TSK-315</t>
  </si>
  <si>
    <t>UVS60M 700х700</t>
  </si>
  <si>
    <t>UVS60M 250х150</t>
  </si>
  <si>
    <t>UVS60M Ш160</t>
  </si>
  <si>
    <t>ГОСТ 10704-91</t>
  </si>
  <si>
    <t>ООО АМАЛВА-ОКА</t>
  </si>
  <si>
    <t>кг</t>
  </si>
  <si>
    <t xml:space="preserve"> </t>
  </si>
  <si>
    <t>Кондиционирование</t>
  </si>
  <si>
    <t>GW-GM280/3N1V внешний блок кондиционера</t>
  </si>
  <si>
    <t>GC-GM28/GVN1 внутренний блок кондиционера</t>
  </si>
  <si>
    <t>GC-GM36/GVN1 внутренний блок кондиционера</t>
  </si>
  <si>
    <t>GC-GM45/GVN1 внутренний блок кондиционера</t>
  </si>
  <si>
    <t>NLZ KA25-VA кондиционер кассатного типа однопоточный</t>
  </si>
  <si>
    <t xml:space="preserve"> GC-G50/CFVN1 внутренний блок кондиционера (напольно-потолочный)</t>
  </si>
  <si>
    <t>Разветв. GC-FQ01A для внутр. блоков G, GM, X&lt;20kw</t>
  </si>
  <si>
    <t>GC-G90/DHVN1 внутренний блок кондиционера (канальный, с встр. помпой, до 80Па)</t>
  </si>
  <si>
    <t>GC-G140/DHVN1 внутренний блок кондиционера (канальный, с встр. помпой, до 80Па)</t>
  </si>
  <si>
    <t>Разветв. GC-FQ01В для внутр. блоков GM, 20kw&lt;X&lt;30kw</t>
  </si>
  <si>
    <t>Разветв. GC-RBM-BY205 для внутр. блоков SMMS (2-х труб)</t>
  </si>
  <si>
    <t>Разветв. GC-MV-W02 комплект для 2-х наружних блоков (D3, D4, D4P)</t>
  </si>
  <si>
    <t>Кондиционер GC-F08HRN1</t>
  </si>
  <si>
    <t>Кондиционер GC-F13HRN1</t>
  </si>
  <si>
    <t>Кондиционер GC-F18HRN1</t>
  </si>
  <si>
    <t>Кондиционер GC-F24HRN1</t>
  </si>
  <si>
    <t>Зимний запуск -40С (до 4kw) для сплитов GC</t>
  </si>
  <si>
    <t>Зимний запуск -40С (свыше 4kw) для сплитов GC</t>
  </si>
  <si>
    <t>Шнур обогрева дренажа 23W/m 0,5m+1,5m хол.</t>
  </si>
  <si>
    <t>Внутренний блок кондиционера типа FTYN25L</t>
  </si>
  <si>
    <t xml:space="preserve">Нарудный блок кондиционера типа RYN25L/-30 </t>
  </si>
  <si>
    <t>Функциональный адаптел типа AF-D/01</t>
  </si>
  <si>
    <t>Согласователь работы кондиционеров типа CPK-D</t>
  </si>
  <si>
    <t>Воздуховод из листовой оцинкованной стали Т=0,7мм 1000х250мм</t>
  </si>
  <si>
    <t>Отвод 90 из листовой оцинкованной стали Т=0,7мм 1000х250мм</t>
  </si>
  <si>
    <t>DAIKIN</t>
  </si>
  <si>
    <t xml:space="preserve">Круглый диффузор </t>
  </si>
  <si>
    <t>Тепловая изоляция для трубы 13х28</t>
  </si>
  <si>
    <t>Тепловая изоляция для трубы 13х22</t>
  </si>
  <si>
    <t>Тепловая изоляция для трубы 9х18</t>
  </si>
  <si>
    <t>Тепловая изоляция для трубы 9х15</t>
  </si>
  <si>
    <t>Тепловая изоляция для трубы 9х12</t>
  </si>
  <si>
    <t>Тепловая изоляция для трубы 9х9</t>
  </si>
  <si>
    <t>Тепловая изоляция для трубы 9х6</t>
  </si>
  <si>
    <t>Труба стальная бесшовная Ш76х3,5 (для гильз)</t>
  </si>
  <si>
    <t xml:space="preserve">Дренаж системы кондиционирования </t>
  </si>
  <si>
    <t>Труба PPRC Ekoplastik d=32 дренажная</t>
  </si>
  <si>
    <t>Труба PPRC Ekoplastik d=25 дренажная</t>
  </si>
  <si>
    <t>Труба медная    7/8"</t>
  </si>
  <si>
    <t>3/4"</t>
  </si>
  <si>
    <t>5/8"</t>
  </si>
  <si>
    <t>1/2"</t>
  </si>
  <si>
    <t>3/8"</t>
  </si>
  <si>
    <t>1/4"</t>
  </si>
  <si>
    <t>11/8"</t>
  </si>
  <si>
    <t>Сифон бутылочный (11/4"х32мм) для разрыва потока/струи с переменной воронкой (D=60мм); выход на 32мм</t>
  </si>
  <si>
    <t>K-FLEX-ST</t>
  </si>
  <si>
    <t>ГОСТ 8732-78</t>
  </si>
  <si>
    <t>FWM32</t>
  </si>
  <si>
    <t>Majdanpek</t>
  </si>
  <si>
    <t>McAlpine</t>
  </si>
  <si>
    <t>Марка, тип, обозначение документа</t>
  </si>
  <si>
    <t>Приточная установка L=3425 m3/час марки</t>
  </si>
  <si>
    <t>Оплачено</t>
  </si>
  <si>
    <t>Счет №</t>
  </si>
  <si>
    <t>Выписан счет</t>
  </si>
  <si>
    <t>Получено</t>
  </si>
  <si>
    <t>неоплачено</t>
  </si>
  <si>
    <t>4-7 нед.</t>
  </si>
  <si>
    <t>78936-15</t>
  </si>
  <si>
    <t>Уточнить</t>
  </si>
  <si>
    <t>79107-15</t>
  </si>
  <si>
    <t>Жестяное изделие заказное (морда)</t>
  </si>
  <si>
    <t>доп.обор.</t>
  </si>
  <si>
    <t>79298-15</t>
  </si>
  <si>
    <t>daikin</t>
  </si>
  <si>
    <t>558-15-d</t>
  </si>
  <si>
    <t>ПРОТИВОДЫМНАЯ ВЕНТИЛЯЦИЯ</t>
  </si>
  <si>
    <t>Воздуховод стальной оцин. 600х400 толщ. 1,0мм</t>
  </si>
  <si>
    <t>Воздуховод стальной оцин. 600х400 толщ. 0,7мм</t>
  </si>
  <si>
    <t>Воздуховод стальной оцин. Ф800 толщ. 0,7мм</t>
  </si>
  <si>
    <t>Отвод 90гр. 600х400, толщ. 1,0мм</t>
  </si>
  <si>
    <t>Отвод 90гр. ф800, толщ. 0,7мм</t>
  </si>
  <si>
    <t>Переход ф660мм- 600х400мм толщ. 0,7мм</t>
  </si>
  <si>
    <t>Переход ф800мм- 801х441мм толщ. 0,7мм</t>
  </si>
  <si>
    <t>Клапан дымоудаления КЛОП-1 ei60 600х400</t>
  </si>
  <si>
    <t>Декор. Решетка 600х400</t>
  </si>
  <si>
    <t>Клапан обратный круглый</t>
  </si>
  <si>
    <t>Гибкая вставка на высасывающем патрубке ф660</t>
  </si>
  <si>
    <t>Гибкая вставка на нагнет. Патрубке 830х470мм</t>
  </si>
  <si>
    <t>Вентилятор дымоудаления радиальный</t>
  </si>
  <si>
    <t>СИСТЕМА ВП-1</t>
  </si>
  <si>
    <t>Отвод 90гр. 600х400мм толщ. 1,0мм</t>
  </si>
  <si>
    <t>Отвод 90гр. 600х400мм толщ. 0,7мм</t>
  </si>
  <si>
    <t>Переход ф660мм- 600х400, толщ. 0,7мм</t>
  </si>
  <si>
    <t>гост 14918-80</t>
  </si>
  <si>
    <t>КЛОП-1(60)-д-эм(24)-600х400-к</t>
  </si>
  <si>
    <t>Ког-800</t>
  </si>
  <si>
    <t>СОМ400-ВРАН 063</t>
  </si>
  <si>
    <t>ВРАН9-063-ДУF</t>
  </si>
  <si>
    <t>м.п</t>
  </si>
  <si>
    <t>шт</t>
  </si>
  <si>
    <t>ЗАО Вингс-М Волга</t>
  </si>
  <si>
    <t>Веза</t>
  </si>
  <si>
    <t>Переход 600х400мм- 801х441мм толщ. 0,7мм</t>
  </si>
  <si>
    <t>Клапан дымоудаления КЛОП -1 ei60 600х400</t>
  </si>
  <si>
    <t>Декоративная решетка 600х400</t>
  </si>
  <si>
    <t>Решетка алюминиевая наружняя окрашенная</t>
  </si>
  <si>
    <t>Клапан обратный прямоугольный</t>
  </si>
  <si>
    <t>Гибкая вставка на нагн. Патрубке ф830х470мм</t>
  </si>
  <si>
    <t>Гибкая вставка на всас. Патрубке ф660мм</t>
  </si>
  <si>
    <t>Вентилятор подпора воздуха радиальный</t>
  </si>
  <si>
    <t>СИСТЕМА ВП-2</t>
  </si>
  <si>
    <t>Воздуховод стальной оцин. Толщ. 0,7мм</t>
  </si>
  <si>
    <t>Отвод 90гр. Ф200мм.толщ. 1,0мм</t>
  </si>
  <si>
    <t>Клапан дымоудаления КЛОП ei60 ф200</t>
  </si>
  <si>
    <t>Диффузор вентиляционный круг. Ф200</t>
  </si>
  <si>
    <t>Решетка алюм. Наружняя окраш.</t>
  </si>
  <si>
    <t>Клапан обратный круглый ф200</t>
  </si>
  <si>
    <t>Вентиляторканальный круг. С преобразователем</t>
  </si>
  <si>
    <t>СИСТЕМА ВП-3</t>
  </si>
  <si>
    <t>Воздуховод стальной оцин. Ф200 толщ. 0,8мм</t>
  </si>
  <si>
    <t>Отвод 90гр. Ф200 толщ. 1,0мм</t>
  </si>
  <si>
    <t>Клапан дымоудаления КЛОП-1 ei60 ф200мм</t>
  </si>
  <si>
    <t>Диффузор вентиляционный круг. Ф200мм</t>
  </si>
  <si>
    <t>Решетка алюм. Наружняя крашен.</t>
  </si>
  <si>
    <t>Клапан обратный круглый ф200мм</t>
  </si>
  <si>
    <t>Вентилятор канальный круглый с преобразователем</t>
  </si>
  <si>
    <t>КЛОП-1(60)-д-эм(24)-ф200-к</t>
  </si>
  <si>
    <t>wnk-200/1</t>
  </si>
  <si>
    <t>kok-200</t>
  </si>
  <si>
    <t>АРН 200х200</t>
  </si>
  <si>
    <t>ДПУ-м ф200</t>
  </si>
  <si>
    <t>ВРАН 9-063-ПДF</t>
  </si>
  <si>
    <t>Kon-600х400</t>
  </si>
  <si>
    <t>АРН 600х600</t>
  </si>
  <si>
    <t>Арктос</t>
  </si>
  <si>
    <t>KORF, ТД Конвент</t>
  </si>
  <si>
    <t>Доп. оборудование к дымоудалению</t>
  </si>
  <si>
    <t>Модуль ZFRE-DU</t>
  </si>
  <si>
    <t>Модуль ZFRE-5</t>
  </si>
  <si>
    <t>Модуль ZFRE-8</t>
  </si>
  <si>
    <t>Модуль BXXP-755-E10-QW</t>
  </si>
  <si>
    <t>Наружний датчик темп. SE-PT1000 (-30…+70C)</t>
  </si>
  <si>
    <t>Опция для VLT Панель управления LCP</t>
  </si>
  <si>
    <t>Комплект виброизоляторов КИВ-4</t>
  </si>
  <si>
    <t>78898-15</t>
  </si>
  <si>
    <t>Дата оплаты</t>
  </si>
  <si>
    <t>Дата Счета</t>
  </si>
  <si>
    <t>Дата поставки планируемая</t>
  </si>
  <si>
    <t>Дата поставки Фактическия</t>
  </si>
  <si>
    <t>Срок поставки план.</t>
  </si>
  <si>
    <t>Провод upt 4х2х0,5мм с раз. RJ-45 с 2 сторон L=5м.п.</t>
  </si>
  <si>
    <t>Провод upt 4х2х0,5мм с раз. RJ-45 с 1-ой сторон L=5м.п.</t>
  </si>
  <si>
    <t>ПР2644</t>
  </si>
  <si>
    <t>Датчик TG-K3/PT 1000 канальный IP 20</t>
  </si>
  <si>
    <t>Датчик давления PS 500 (20-500Па) с монтажным комплектом</t>
  </si>
  <si>
    <t>Привод 230В,  10Nm GA 10-230 (3-х точн.)</t>
  </si>
  <si>
    <t>Преобразователь частоты FC-051 5,5kB 3x380B</t>
  </si>
  <si>
    <t>35 дней</t>
  </si>
  <si>
    <t>Гарантийное письмо</t>
  </si>
  <si>
    <t>Со склада АСК</t>
  </si>
  <si>
    <t>УТОЧНИТЬ</t>
  </si>
  <si>
    <t>Примечание</t>
  </si>
  <si>
    <t>Срок поставки План</t>
  </si>
  <si>
    <t>Дата поставки План</t>
  </si>
  <si>
    <t>Дата поставки Факт</t>
  </si>
  <si>
    <t>№Позиции в Счете</t>
  </si>
  <si>
    <t>Замена Оборудования</t>
  </si>
  <si>
    <t>Цена за единицу</t>
  </si>
  <si>
    <t>Сумма</t>
  </si>
  <si>
    <t>Наименование Обрудования и ТХ (По Спецификации)</t>
  </si>
  <si>
    <t>Марка, тип, обозначение документа (По спецификации)</t>
  </si>
  <si>
    <t>Марка, тип, обозначение документа (По Замене)</t>
  </si>
  <si>
    <t>Кол-во ПЛАН</t>
  </si>
  <si>
    <t>Кол-во по СЧЕТУ</t>
  </si>
  <si>
    <t>Аренда компресора</t>
  </si>
  <si>
    <t>Услуга</t>
  </si>
  <si>
    <t>Цена за ед.</t>
  </si>
  <si>
    <t>Кол-во по Счету</t>
  </si>
  <si>
    <t>Поставщик</t>
  </si>
  <si>
    <t>РАЗДЕЛ</t>
  </si>
  <si>
    <t>Кол-во Счетов</t>
  </si>
  <si>
    <t>ОБЩЕСТРОЙ</t>
  </si>
  <si>
    <t>ОТОПЛЕНИЕ</t>
  </si>
  <si>
    <t>Позиций в разделе</t>
  </si>
  <si>
    <t>ОБЩАЯ СУММА ОБЪЕКТА</t>
  </si>
  <si>
    <t>Отгрузочные Док-ты</t>
  </si>
  <si>
    <t>Счет</t>
  </si>
  <si>
    <t>УСЛУГИ</t>
  </si>
  <si>
    <t>СКС</t>
  </si>
  <si>
    <t>ПО ДОГОВОРУ</t>
  </si>
  <si>
    <t>Дата счета</t>
  </si>
  <si>
    <t>Дата поставки</t>
  </si>
  <si>
    <t>Долг</t>
  </si>
  <si>
    <t>Сумма счета</t>
  </si>
  <si>
    <t>Счет разделен на несколько разделов</t>
  </si>
  <si>
    <t>Важное примечание, уточнение</t>
  </si>
  <si>
    <t>Счет не оплачен, отгрузят без оплаты</t>
  </si>
  <si>
    <r>
      <t>Сумма раздел</t>
    </r>
    <r>
      <rPr>
        <b/>
        <u/>
        <sz val="10"/>
        <color theme="1"/>
        <rFont val="Calibri"/>
        <family val="2"/>
        <charset val="204"/>
        <scheme val="minor"/>
      </rPr>
      <t xml:space="preserve"> ОБЩЕСТРОЙ</t>
    </r>
    <r>
      <rPr>
        <b/>
        <sz val="10"/>
        <color theme="1"/>
        <rFont val="Calibri"/>
        <family val="2"/>
        <charset val="204"/>
        <scheme val="minor"/>
      </rPr>
      <t xml:space="preserve"> Сумма счета</t>
    </r>
  </si>
  <si>
    <r>
      <t xml:space="preserve">Сумма раздел </t>
    </r>
    <r>
      <rPr>
        <b/>
        <u/>
        <sz val="10"/>
        <color theme="1"/>
        <rFont val="Calibri"/>
        <family val="2"/>
        <charset val="204"/>
        <scheme val="minor"/>
      </rPr>
      <t>САНТЕХНИКА</t>
    </r>
    <r>
      <rPr>
        <b/>
        <sz val="10"/>
        <color theme="1"/>
        <rFont val="Calibri"/>
        <family val="2"/>
        <charset val="204"/>
        <scheme val="minor"/>
      </rPr>
      <t xml:space="preserve"> Сумма счета</t>
    </r>
  </si>
  <si>
    <r>
      <t xml:space="preserve">Сумма раздел </t>
    </r>
    <r>
      <rPr>
        <b/>
        <u/>
        <sz val="10"/>
        <color theme="1"/>
        <rFont val="Calibri"/>
        <family val="2"/>
        <charset val="204"/>
        <scheme val="minor"/>
      </rPr>
      <t>ВЕНТИЛЯЦИЯ</t>
    </r>
    <r>
      <rPr>
        <b/>
        <sz val="10"/>
        <color theme="1"/>
        <rFont val="Calibri"/>
        <family val="2"/>
        <charset val="204"/>
        <scheme val="minor"/>
      </rPr>
      <t xml:space="preserve"> Сумма счета</t>
    </r>
  </si>
  <si>
    <r>
      <t xml:space="preserve">Сумма раздел </t>
    </r>
    <r>
      <rPr>
        <b/>
        <u/>
        <sz val="10"/>
        <color theme="1"/>
        <rFont val="Calibri"/>
        <family val="2"/>
        <charset val="204"/>
        <scheme val="minor"/>
      </rPr>
      <t>ОТОПЛЕНИЕ</t>
    </r>
    <r>
      <rPr>
        <b/>
        <sz val="10"/>
        <color theme="1"/>
        <rFont val="Calibri"/>
        <family val="2"/>
        <charset val="204"/>
        <scheme val="minor"/>
      </rPr>
      <t xml:space="preserve"> Сумма счета</t>
    </r>
  </si>
  <si>
    <r>
      <t xml:space="preserve">Сумма раздел </t>
    </r>
    <r>
      <rPr>
        <b/>
        <u/>
        <sz val="10"/>
        <color theme="1"/>
        <rFont val="Calibri"/>
        <family val="2"/>
        <charset val="204"/>
        <scheme val="minor"/>
      </rPr>
      <t>ЭЛЕКТРИКА</t>
    </r>
    <r>
      <rPr>
        <b/>
        <sz val="10"/>
        <color theme="1"/>
        <rFont val="Calibri"/>
        <family val="2"/>
        <charset val="204"/>
        <scheme val="minor"/>
      </rPr>
      <t xml:space="preserve"> Сумма счета</t>
    </r>
  </si>
  <si>
    <r>
      <t xml:space="preserve">Сумма раздел </t>
    </r>
    <r>
      <rPr>
        <b/>
        <u/>
        <sz val="10"/>
        <color theme="1"/>
        <rFont val="Calibri"/>
        <family val="2"/>
        <charset val="204"/>
        <scheme val="minor"/>
      </rPr>
      <t>ДОГОВОРА</t>
    </r>
    <r>
      <rPr>
        <b/>
        <sz val="10"/>
        <color theme="1"/>
        <rFont val="Calibri"/>
        <family val="2"/>
        <charset val="204"/>
        <scheme val="minor"/>
      </rPr>
      <t xml:space="preserve"> Сумма счета</t>
    </r>
  </si>
  <si>
    <t>№</t>
  </si>
  <si>
    <t>№ в Счете</t>
  </si>
  <si>
    <t>Срок поставки дней</t>
  </si>
  <si>
    <t>Ед. Изм.</t>
  </si>
  <si>
    <t>Обозначения в таблице</t>
  </si>
  <si>
    <r>
      <t xml:space="preserve">Сумма раздел </t>
    </r>
    <r>
      <rPr>
        <b/>
        <u/>
        <sz val="10"/>
        <color theme="1"/>
        <rFont val="Calibri"/>
        <family val="2"/>
        <charset val="204"/>
        <scheme val="minor"/>
      </rPr>
      <t>СКС</t>
    </r>
    <r>
      <rPr>
        <b/>
        <sz val="10"/>
        <color theme="1"/>
        <rFont val="Calibri"/>
        <family val="2"/>
        <charset val="204"/>
        <scheme val="minor"/>
      </rPr>
      <t xml:space="preserve"> / Сумма счета</t>
    </r>
  </si>
  <si>
    <r>
      <t xml:space="preserve">   Сумма раздел       </t>
    </r>
    <r>
      <rPr>
        <b/>
        <u/>
        <sz val="10"/>
        <color theme="1"/>
        <rFont val="Calibri"/>
        <family val="2"/>
        <charset val="204"/>
        <scheme val="minor"/>
      </rPr>
      <t>УСЛУГИ</t>
    </r>
    <r>
      <rPr>
        <b/>
        <sz val="10"/>
        <color theme="1"/>
        <rFont val="Calibri"/>
        <family val="2"/>
        <charset val="204"/>
        <scheme val="minor"/>
      </rPr>
      <t xml:space="preserve"> / Сумма счета</t>
    </r>
  </si>
  <si>
    <t>Товар получен, счет оплачен</t>
  </si>
  <si>
    <t>Счет оплачен, товар еще не получен</t>
  </si>
  <si>
    <t>Сетка стал. сварная арматура 150*150*12 (2*6м) ТУ</t>
  </si>
  <si>
    <t>м2</t>
  </si>
  <si>
    <t>632</t>
  </si>
  <si>
    <t>ООО "ГСК-ГРУПП"</t>
  </si>
  <si>
    <t>Доставка</t>
  </si>
  <si>
    <t>Уголок 50х50х5 ГОСТ 8509-93 Ст3сп/пс5</t>
  </si>
  <si>
    <t>Автоперевозка</t>
  </si>
  <si>
    <t>8 500,00</t>
  </si>
  <si>
    <t>Алмазный диск 125х2,5х22,2 (BERGEN) сухой рез, сегмент (2214-BG)</t>
  </si>
  <si>
    <t>79-0013409</t>
  </si>
  <si>
    <t>ООО "Строймашсервис-Мск"</t>
  </si>
  <si>
    <t>Самовывоз</t>
  </si>
  <si>
    <t>Шпатель "HOGER" 100 мм, нержавеющая сталь, пластмассовая ручка</t>
  </si>
  <si>
    <t>3638</t>
  </si>
  <si>
    <t>ООО "ТДК"</t>
  </si>
  <si>
    <t>Насадка для миксера, D 100мм, L 600мм, хвостовик 10мм, для гипсовых смесей и наливн.полов</t>
  </si>
  <si>
    <t>Таз прямоугольный строительный, 90 л</t>
  </si>
  <si>
    <t>Кисть макловица, 40х140мм</t>
  </si>
  <si>
    <t>Шпатель "HOGER" 250мм, зуб 10х10, нерж. сталь, зубчатый, пластмассовая ручка</t>
  </si>
  <si>
    <t>Шпатель "HOGER" 300мм, зуб 10х10, нерж. сталь, зубчатый, пластмассовая ручка</t>
  </si>
  <si>
    <t>Крестики д/плитки "888" 2,0мм (200шт)</t>
  </si>
  <si>
    <t>упак</t>
  </si>
  <si>
    <t>Губка для авто "Автогубка № 21"</t>
  </si>
  <si>
    <t>Ведро строительное пластмассовое 20л</t>
  </si>
  <si>
    <t>Уровень алюминиевый, 1000 мм, 3 глазка</t>
  </si>
  <si>
    <t>Диск отрезной, 125х1,6х22мм, алмазный, сплошной, по керамике</t>
  </si>
  <si>
    <t>Киянка 340 гр, черная резина</t>
  </si>
  <si>
    <t>Доставка ( не указывать в назначении платежа! )</t>
  </si>
  <si>
    <t>1 000,00</t>
  </si>
  <si>
    <t>Профиль потолочный ПП 60х27-3000 (3м)</t>
  </si>
  <si>
    <t>Профиль КНАУФ ПН 28/27 3м (1008 м/уп)</t>
  </si>
  <si>
    <t>Дюбель-гвоздь SM-L 6/40 (0,2)</t>
  </si>
  <si>
    <t>Саморезы для крепления металлических профилей СМК(клоп) острые 3,5х11</t>
  </si>
  <si>
    <t>1 000</t>
  </si>
  <si>
    <t>Саморез гипс/металл мелкая резьба 3,5*35 мм</t>
  </si>
  <si>
    <t>Саморез гипс/металл мелкая резьба 3,5*45 мм</t>
  </si>
  <si>
    <t>Биты РН2х50, сталь S2, 10шт/упак</t>
  </si>
  <si>
    <t>УРСА минвата "ТеплоСтандарт" (12х1230х610х50) 9,0 м2/0,45 м3</t>
  </si>
  <si>
    <t>2 200,00</t>
  </si>
  <si>
    <t>Сетка стал. сварная арматура 150*150*12 (2*6м)</t>
  </si>
  <si>
    <t>Лист г/к 2х1250х2500 ГОСТ 16523-97</t>
  </si>
  <si>
    <t>2 638,68</t>
  </si>
  <si>
    <t>Полоса г/к 6х150мм, дл. 6 м</t>
  </si>
  <si>
    <t>2 676,23</t>
  </si>
  <si>
    <t>Уголок 50х50х4 ГОСТ 8509-93 Ст3сп/сп5 6м</t>
  </si>
  <si>
    <t>Арматура А3 А500С 16 дл.11,7м.</t>
  </si>
  <si>
    <t>т</t>
  </si>
  <si>
    <t>42 653,50</t>
  </si>
  <si>
    <t>Резка</t>
  </si>
  <si>
    <t>4 453,03</t>
  </si>
  <si>
    <t>Труба электросварн. квадрат 80х4 дл.12000 (ГОСТ 8639-82)</t>
  </si>
  <si>
    <t>пог. м</t>
  </si>
  <si>
    <t>12 000,00</t>
  </si>
  <si>
    <t>Бур SDS PLUS 10х210 BERGEN (8110210)</t>
  </si>
  <si>
    <t>Бур SDS PLUS 12х260 BERGEN (8112260)</t>
  </si>
  <si>
    <t>Перфоратор Makita HR 2470</t>
  </si>
  <si>
    <t>7 670</t>
  </si>
  <si>
    <t>Машина шлифовальная угловая Makita (230) 9069</t>
  </si>
  <si>
    <t>6 849</t>
  </si>
  <si>
    <t>Машина шлифовальная угловая Makita (125) GA
5030</t>
  </si>
  <si>
    <t>3 605</t>
  </si>
  <si>
    <t>Кабель КГтп 2х2,5</t>
  </si>
  <si>
    <t>Вилка с/з прямая (каучук) 2Р+E 16А, Tecco</t>
  </si>
  <si>
    <t>Колодка удлинителя 3-м каучук с/з, 2P+E 16А NE-AD</t>
  </si>
  <si>
    <t>Перчатки  х/б с двойным латексным покрытием</t>
  </si>
  <si>
    <t>пар</t>
  </si>
  <si>
    <t>Мешок п/п 55*95</t>
  </si>
  <si>
    <t>Зубило SDS PLUS 20х250 мм 99920250</t>
  </si>
  <si>
    <t>Круг отрезной Металл 230х2,5х22 "ЛУГА-АБРАЗИВ"</t>
  </si>
  <si>
    <t>Круг отрезной Металл 125х1,2х22 "ЛУГА-АБРАЗИВ" +
нержавейка</t>
  </si>
  <si>
    <t>Нож технический "UNIVERSE" 18 мм с фиксатором, 3
лезвия  С10825</t>
  </si>
  <si>
    <t>Рулетка 7,5м х 25мм, "Стандарт" UNIVERSE,
пластиковый корпус, двойная фиксация  U15957</t>
  </si>
  <si>
    <t>Круг отрезной Металл 125х1,0х22 "ЛУГА-АБРАЗИВ" +
нержавейка</t>
  </si>
  <si>
    <t>Очки защитные с прямой вентиляцией  89161</t>
  </si>
  <si>
    <t>Тент брезентовый (4х6) -  м.кв.</t>
  </si>
  <si>
    <t>Круг отрезной Металл 125х1,2х22 "ЛУГА-АБРАЗИВ" + нержавейка</t>
  </si>
  <si>
    <t>Просекатель металлического профиля для гипсокартона, усиленный 87951</t>
  </si>
  <si>
    <t>ОК-46.00 ф 3мм Электрод сварочный (ЭСАБ-СВЭЛ), пачка 5,3кг</t>
  </si>
  <si>
    <t>Перчатки 10 класс (4) с ПВХ, стандарт</t>
  </si>
  <si>
    <t>ЦЕРЕЗИТ СТ 17 Грунтовка универсальная глуб. проникновения морозостойкая (10л)</t>
  </si>
  <si>
    <t>3 900,00</t>
  </si>
  <si>
    <t>Гипсокартон ГКЛ /.12,5 х1200 х 2500 / "КНАУФ"</t>
  </si>
  <si>
    <t>Профиль стоечный ПС-4 (75*50мм) 4м</t>
  </si>
  <si>
    <t>Профиль направляющий  ПН-4 75х50 (3м)</t>
  </si>
  <si>
    <t>Саморез гипс/металл мелкая резьба 3,5*25 мм</t>
  </si>
  <si>
    <t>3 000</t>
  </si>
  <si>
    <t>Нож, 18 мм, выдвижное лезвие, метал</t>
  </si>
  <si>
    <t>Лезвия запасные 18мм (набор 10шт.)</t>
  </si>
  <si>
    <t>Биты, PH2х25, для ГКЛ, с ограничителем, упак. 2шт., магнит, сталь CrMo, "СИБРТЕХ" /11460</t>
  </si>
  <si>
    <t>Бур по бетону, 6 x 160 мм, SDS PLUS// MATRIX</t>
  </si>
  <si>
    <t>Бур по бетону, 8 x 160 мм, SDS PLUS// MATRIX</t>
  </si>
  <si>
    <t>Молоток слесарный, 400 г, квадратный боек, деревянная рукоятка// SPARTA 102085</t>
  </si>
  <si>
    <t>2 000</t>
  </si>
  <si>
    <t>Серпянка самоклеящаяся 100мм*20м</t>
  </si>
  <si>
    <t>Рулетка, 5м х 18мм, пластиковый корпус, ручная фиксация, Classic, "SPARTA"</t>
  </si>
  <si>
    <t>Маркер перманентный черный</t>
  </si>
  <si>
    <t>Шпатель "HOGER" 300 мм, фасадный, нержавеющая сталь, пластмассовая ручка</t>
  </si>
  <si>
    <t>Шпатель "HOGER" 450 мм, фасадный, нержавеющая сталь, пластмассовая ручка</t>
  </si>
  <si>
    <t>Ведро строительное,пластмассовое 16л</t>
  </si>
  <si>
    <t>Кисть плоская, 3,0" (75 мм), натуральная щетина, деревянная ручка, Стандарт, "СИБРТЕХ" /82265</t>
  </si>
  <si>
    <t>Кисть макловица, 40х150мм</t>
  </si>
  <si>
    <t>Валик 48х200мм, ворс 12мм,натуральный мех, бюгель D6мм, с ручкой "Стандарт"</t>
  </si>
  <si>
    <t>Ручка телескопическая, 157 - 400 см, стальная, для валиков и макловиц,</t>
  </si>
  <si>
    <t>Пена монтажная профессиональная /летняя/ 750 мл. "TYTAN professional 65 UNI"</t>
  </si>
  <si>
    <t>Пистолет для монтажной пены</t>
  </si>
  <si>
    <t>Стеклохолст малярный 40 г/м2 1м*50м</t>
  </si>
  <si>
    <t>рул</t>
  </si>
  <si>
    <t>КНАУФ Шпатлевка Фуген серая (25кг)</t>
  </si>
  <si>
    <t>Шпаклевка KNAUF "Полимер Финиш" 20 кг.</t>
  </si>
  <si>
    <t>Ножницы по металлу "PIRANHA",250мм,прямой и лев рез,сталь-СrMo,двухкомп.рук-ки ,GROSS</t>
  </si>
  <si>
    <t>Ванночка 330х350мм (1/50)</t>
  </si>
  <si>
    <t>КНАУФ Профиль потолочный П60х27-3000 (3м)</t>
  </si>
  <si>
    <t>КНАУФ Профиль направляющий ППН 28х27-3000</t>
  </si>
  <si>
    <t>Подвес профиля прямой П60х27</t>
  </si>
  <si>
    <t>КНАУФ Гипсокартон огнестойкий 2500х1200х12,5мм</t>
  </si>
  <si>
    <t>КНАУФ гипсокартон ГКЛВ 12,5 х1200 х 2500</t>
  </si>
  <si>
    <t>Шнур разметочный "888" на катушке 100м белый</t>
  </si>
  <si>
    <t>УРСА минвата "ТеплоСтандарт" (2х6560х1220х50) 16м2/0,80м3</t>
  </si>
  <si>
    <t>1 036,00</t>
  </si>
  <si>
    <t>Профиль 0,6мм Направляющий ПН-4 75х40, 3м</t>
  </si>
  <si>
    <t>2 800,00</t>
  </si>
  <si>
    <t>Керамзит 10-20 ( в мешках 0.043м3)</t>
  </si>
  <si>
    <t>ВИЛИС Пескобетон М300 (50кг)</t>
  </si>
  <si>
    <t>3 500,00</t>
  </si>
  <si>
    <t>Поддоны ВИЛИС</t>
  </si>
  <si>
    <t>Мешки п/п зеленые</t>
  </si>
  <si>
    <t>1 950,00</t>
  </si>
  <si>
    <t>Ведро строительное (20л)</t>
  </si>
  <si>
    <t>Кельма "888" 200мм, КК- каменщика, "треугольник", стальная, деревянная ручка</t>
  </si>
  <si>
    <t>Лопата совковая с черенком</t>
  </si>
  <si>
    <t>Правило алюм. Трапеция с ребром 200см (95*20мм)</t>
  </si>
  <si>
    <t>Правило"888", 250см, с уровнем, 2 глазка, 2 ручки, алюминиевое</t>
  </si>
  <si>
    <t>1 565,00</t>
  </si>
  <si>
    <t>РОС Краги сварщика спилковые</t>
  </si>
  <si>
    <t>Карандаш малярный 180мм, 12 шт/уп (010304-012)</t>
  </si>
  <si>
    <t>Бур SDS PLUS 6х160 BERGEN (8106160)</t>
  </si>
  <si>
    <t>Бур SDS PLUS 6х210 BERGEN (8106210)</t>
  </si>
  <si>
    <t>Бита РН2х50 мм, UNIVERSE, 10 шт/уп  (U1510002)</t>
  </si>
  <si>
    <t>Нож технический "Стайл" 18 мм, усиленный (АВС
корпус, прорезиненный) 78914</t>
  </si>
  <si>
    <t>Маркер перманентный Чёрный, 2мм, SPONSOR
SPM02  13-0-050</t>
  </si>
  <si>
    <t>Сверло по металлу  3,0 мм BERGEN DIN338-TIN
0503001</t>
  </si>
  <si>
    <t>Керамогранит НЛВ Ванилла 22,5*90 (1 уп= 1,417м2) (АС6, кал 6)</t>
  </si>
  <si>
    <t>1 722,00</t>
  </si>
  <si>
    <t>4 050,00</t>
  </si>
  <si>
    <t>PERFEKTA Клей плиточный СМАРТФИКС PLUS (25кг)</t>
  </si>
  <si>
    <t>PERFEKTA Клей плиточный МУЛЬТИФИКС (25кг)</t>
  </si>
  <si>
    <t>Перчатки трикотажные с 2-м латекным обливом</t>
  </si>
  <si>
    <t>Уровень алюминиевый, 1000 мм, 3 глазка, 1 зеркальный, магнитный, фрезер.</t>
  </si>
  <si>
    <t>Гладилка прямая, 130 х 280 мм, нерж. сталь, деревянная ручка</t>
  </si>
  <si>
    <t>Респиратор, полумаска фильтрующая У-2К, поролон, FFP1</t>
  </si>
  <si>
    <t>Сверло по металлу, 3,0х66х100 мм, упак. 2шт., Р6М5, удлиненное, цилиндр. хвостовик</t>
  </si>
  <si>
    <t>Очки защитные прозрачные</t>
  </si>
  <si>
    <t>Карандаш малярный, 250 мм, в упаковке 12 шт.// SPARTA</t>
  </si>
  <si>
    <t>Полотно вафельное 40см х 50 м</t>
  </si>
  <si>
    <t>1 037,00</t>
  </si>
  <si>
    <t>Диск отрезной, 125х1,9х22мм, алмазный</t>
  </si>
  <si>
    <t>Стеклохолст маляр 40 г/м2 1м*50м</t>
  </si>
  <si>
    <t>Клей для обоев "KLEO" ULTRA 50 стеклообоев и флизелиновых, 500гр.</t>
  </si>
  <si>
    <t>ШПАТЛЕВКА WEBER VETONIT КR  20 кг</t>
  </si>
  <si>
    <t>Профиль маячковый ПМ-10 3м</t>
  </si>
  <si>
    <t>Шпаклевка "Фуген", 25 кг. 170091 (45)</t>
  </si>
  <si>
    <t>2 000,00</t>
  </si>
  <si>
    <t>Профиль КНАУФ ПН-4 75/40 3м (8шт/уп, 120шт/блок) (м)</t>
  </si>
  <si>
    <t>КНАУФ Профиль стоечный ПС-4 75х50(3м)</t>
  </si>
  <si>
    <t>ВИЛИС Универсальная смесь М-150 (50кг)</t>
  </si>
  <si>
    <t>1 500,00</t>
  </si>
  <si>
    <t>Пескобетон М-300 (50кг)</t>
  </si>
  <si>
    <t>ГКЛ [ГСП DF] Огнестойкий КНАУФ-А ПЛУК (2500*1200*12,5мм) 3м2 52шт/уп 275134</t>
  </si>
  <si>
    <t>Швеллер 24У Ст3пс/сп5 дл.9 м. ГОСТ 8240</t>
  </si>
  <si>
    <t>17 190,05</t>
  </si>
  <si>
    <t>Резка швеллера</t>
  </si>
  <si>
    <t>Труба сталь бесшовная г/к Дн 57х3,5 ГОСТ 8732-78</t>
  </si>
  <si>
    <t>Резка трубы</t>
  </si>
  <si>
    <t>Отвод сталь бесшовный крутоизогнутый 90гр Дн 57х3,5 (Ду 50) (ГОСТ 17375-2001)</t>
  </si>
  <si>
    <t>Резьба стальная Ду 50 L=35 мм (ГОСТ 3262-75)</t>
  </si>
  <si>
    <t>Швеллер 12У ГОСТ 8240-97</t>
  </si>
  <si>
    <t>6 500,00</t>
  </si>
  <si>
    <t>Лестница универсальная 2х11 Н=5,41м RenzA (Super PROF)</t>
  </si>
  <si>
    <t>1</t>
  </si>
  <si>
    <t>Шпилька резьбовая 4,8 Zn (2м) DIN 975,10.0</t>
  </si>
  <si>
    <t>2</t>
  </si>
  <si>
    <t>Цанга латунная М10</t>
  </si>
  <si>
    <t>3</t>
  </si>
  <si>
    <t>Гайка М10*6.0 оцинкованная ГОСТ 5927-70 (DIN 934) шт</t>
  </si>
  <si>
    <t>4</t>
  </si>
  <si>
    <t>Шайба М10 (ШТ) плоская оцинкованная DIN 125</t>
  </si>
  <si>
    <t>Счет в Профсоюзной</t>
  </si>
  <si>
    <t>Дверное полотно крашенное усиленное глухое, цвет Белый, М 9х21 (845х2050), LR, врезка под замок 2014, под 2 петли</t>
  </si>
  <si>
    <t>Перекладина дверная М 9 (белая крашенная) с уплотнителем</t>
  </si>
  <si>
    <t>Дверное полотно крашенное усиленное глухое, цвет Белый, М10х21 (945*2050), LR, врезка под замок 2014, под 2 петли</t>
  </si>
  <si>
    <t>Перекладина дверная М10 (белая крашенная) с уплотнителем</t>
  </si>
  <si>
    <t>Дверное полотно крашенное усиленное глухое, цвет Белый, М 8х21 (745*2050), LR, врезка под замок 2014, под 2 петли</t>
  </si>
  <si>
    <t>Перекладина дверная М 8 (белая крашенная) с уплотнителем</t>
  </si>
  <si>
    <t>Стойка дверная 2 петли одностворчатая 42*92 (белая крашенная) с уплотнителем</t>
  </si>
  <si>
    <t>SD Дверной Наличник гладкий белый (NCS 0502-Y) 70*10*2200</t>
  </si>
  <si>
    <t>Apecs Ручки раздельные H-0204-INOX</t>
  </si>
  <si>
    <t>Abloy КОРПУС ЗАМКА 2018 ЛЕВ, СТАЛЬ ОЦИНКОВАННАЯ</t>
  </si>
  <si>
    <t>Цилиндр TS70(30/40)-5B SN, перфо ключ/ключ</t>
  </si>
  <si>
    <t>ЦМ Avers  GM-70 (30C/40) -C-CR ключ/поворот</t>
  </si>
  <si>
    <t>Apecs Накладка цилиндровая DP-C-02-INOX (PP-HR-05)</t>
  </si>
  <si>
    <t>Петля FT-65 белая</t>
  </si>
  <si>
    <t>Гильза с винтом ZN</t>
  </si>
  <si>
    <t>Доставка (до места, без разгрузки)</t>
  </si>
  <si>
    <t>Керамогранит Шарм Крим 60х60</t>
  </si>
  <si>
    <t>Керамический гранит RW 01 - 30*30 неполиров. (Сорт 1) (A, 77,
)</t>
  </si>
  <si>
    <t>Линолеум Акцент Минерал АС 100003 (3м) серый</t>
  </si>
  <si>
    <t>Наклейка 230 диам</t>
  </si>
  <si>
    <t>Тактильная табличка с азбукой Брайля 400х600 композит
3мм</t>
  </si>
  <si>
    <t>2Пиктограмма СП-09 Вход в помещение. 200 x 200мм</t>
  </si>
  <si>
    <t>Пиктограмма СП-10 Выход из помещения. 200 x 200мм</t>
  </si>
  <si>
    <t>0Пиктограмма G-07 Осторожно! Препятствие. 200 x 200мм</t>
  </si>
  <si>
    <t>2х канальная система вызова помощи, приемное устройство вызова ПС-2</t>
  </si>
  <si>
    <t>Дополнительная кнопка для входа в здание БК-33/81</t>
  </si>
  <si>
    <t>1 800,00</t>
  </si>
  <si>
    <t>Индукционная портативная система VERT-1а.</t>
  </si>
  <si>
    <t>16 288,00</t>
  </si>
  <si>
    <t>Универсальный травмобезопасный держатель (крючок) для трости и костылей. 40 x 95
x 105мм</t>
  </si>
  <si>
    <t>1 190,00</t>
  </si>
  <si>
    <t>Набор тактильных наклеек для банкомата №1. 120 x 185мм</t>
  </si>
  <si>
    <t>Придверная решетка - резина + скребок, A15. Размеры:
1500х600</t>
  </si>
  <si>
    <t>Транспортные услуги</t>
  </si>
  <si>
    <t>Блок дверной стальной.
870х2090</t>
  </si>
  <si>
    <t>Электроды МР-3, D 3,0 мм, 5 кг</t>
  </si>
  <si>
    <t>1 700,00</t>
  </si>
  <si>
    <t>Люк под покраску Премиум-Лайт 600*600 (Ш*В) лючки.рф ®</t>
  </si>
  <si>
    <t>Албес ЕВРО Основная направляющая 3,7 (Т24/38)</t>
  </si>
  <si>
    <t>Албес ЕВРО Профиль 1,2м  (Т24/29)</t>
  </si>
  <si>
    <t>Уголок PL 19х24 А903Ст01 белый стальной L=3.00 АЛБЕС (45шт.)
135 м.п.</t>
  </si>
  <si>
    <t>Комплект подвесок, спица D=3.0 СПБ (100шт) 1м.</t>
  </si>
  <si>
    <t>Подвесной потолок ARMSTRONG PLAIN BOARD 1200х600х15мм
(10шт/7.2м2)</t>
  </si>
  <si>
    <t>Албес ЕВРО Профиль 0,6м (Т24/29)</t>
  </si>
  <si>
    <t>Панель АР600А6/45гр./Т-24 А903РУС01/F d=1.5 белый матовый
перф. (алюм.) (36шт.)</t>
  </si>
  <si>
    <t>Потолочная плита ARMSTRONG OASIS 600х600х12</t>
  </si>
  <si>
    <t>--</t>
  </si>
  <si>
    <t>2 500,00</t>
  </si>
  <si>
    <t>1 565,73</t>
  </si>
  <si>
    <t>Керамический гранит RW 01 - 30*30 неполиров. (Сорт 1) (A, 77,)</t>
  </si>
  <si>
    <t>Плитка настенная Palitra Премиум светло бежевая 20х30 (1,44)</t>
  </si>
  <si>
    <t>TIKKURILA EURO POWER 7 краска моющаяся для стен и потолка, матовая, база A (9л)</t>
  </si>
  <si>
    <t>3 526,00</t>
  </si>
  <si>
    <t>ПОДБОР ЦВЕТА, TK AVATIN светлые цвета, № 1 (1л) H 459</t>
  </si>
  <si>
    <t>л.</t>
  </si>
  <si>
    <t>Шкаф пожарный ШП-К-О 320 (НЗБ ПУЛЬС (для одного
рукава и двух огнетушителей, навесной, закрытый,
белый, правый, 0,8 мм, 540х1300х230), 5501010300003)</t>
  </si>
  <si>
    <t>Гипсокартон ГКЛ / 9,5 х1200 х 2500 / "КНАУФ"</t>
  </si>
  <si>
    <t>Плинтус из нержавеющей стали Progress Profiles арт.BTAC(S)100, цв. сталь шлиф (сатин) Италия, дл. 2 м.</t>
  </si>
  <si>
    <t>10</t>
  </si>
  <si>
    <t>2 229,44</t>
  </si>
  <si>
    <t>Угол внутр ПВХ Progress Profiles арт. RIBAC(S) 100, цв. сатин.  Италия</t>
  </si>
  <si>
    <t>14</t>
  </si>
  <si>
    <t>298,50</t>
  </si>
  <si>
    <t>Угол внеш ПВХ Progress Profiles арт. REBAC(S) 100, цв. сатин.  Италия</t>
  </si>
  <si>
    <t>6</t>
  </si>
  <si>
    <t>Соединение ПВХ Progress Profiles арт. GIBAC(S)100, цв. сатин.  Италия</t>
  </si>
  <si>
    <t>5</t>
  </si>
  <si>
    <t>Торец лев. ПВХ Progress Profiles арт. TPBAC(S) 100, цв. сатин.  Италия</t>
  </si>
  <si>
    <t>Торец прав. ПВХ Progress Profiles арт. TPBAC(S) 100, цв. сатин.  Италия</t>
  </si>
  <si>
    <t>Ламинат Таркетт Riviera ДУБ НИЦЦА (2,005м2)</t>
  </si>
  <si>
    <t>Подложка ( 3 мм)</t>
  </si>
  <si>
    <t>Панели для банкоматов</t>
  </si>
  <si>
    <t>Ламинат Riviera 833 TC-Lock Oak Nizza</t>
  </si>
  <si>
    <t>Подложка  ( 3 мм)</t>
  </si>
  <si>
    <t>Дверное полотно крашенное усиленное глухое, цвет Белый, М 9х21 (845х2050), LR, врезка под замок 2014, под 3 петли</t>
  </si>
  <si>
    <t>каркас под кондиционер c покраской в RAL 7022 .</t>
  </si>
  <si>
    <t>АКП 3/0,3/0,3 1,22х4 (0005 Царапаное серебро,
GRС, Altec)</t>
  </si>
  <si>
    <t>Резка в размер композитного материала</t>
  </si>
  <si>
    <t>пог.м.</t>
  </si>
  <si>
    <t>Керамический гранит RW 01 - 30*30 неполиров. (Сорт 1)</t>
  </si>
  <si>
    <t>Труба ст ВГП Ду32 (Дн42,3х3,2) обык ГОСТ 3262-75
ТМК</t>
  </si>
  <si>
    <t>24.09.19</t>
  </si>
  <si>
    <t>Клапан обратный латунь Ду15 Ру40 пруж лат шток 3002 Aquasfera</t>
  </si>
  <si>
    <t>Сифон для умыв/мойки 1 1/2"х40/50 бут вып с гофр нерж/сетка АНИ Пласт C0115</t>
  </si>
  <si>
    <t>Гофра для унитаза АНИ Дн110 L=231-500мм д/чуг труб АНИ Пласт K828</t>
  </si>
  <si>
    <t>Ниппель латунь никель прямой Ду15 9022-01</t>
  </si>
  <si>
    <t>Счетчик х/в ВСХ-15 Ду15 L=110 Ру16 Т&lt;50C б/к Тепло- водомер</t>
  </si>
  <si>
    <t>Счетчик г/в ВСГ-15 Ду15 L=110 Ру16 Т&lt;95C б/к Тепло- водомер</t>
  </si>
  <si>
    <t>Труба PP-H сер б/н Дн110х2,7 L=0,5м в/к 115020 Ostendorf</t>
  </si>
  <si>
    <t>Труба PP-H сер б/н Дн110х2,7 L=1,0м в/к 115040 Ostendorf</t>
  </si>
  <si>
    <t>Труба PP-H сер б/н Дн110х2,7 L=2,0м в/к 115060 Ostendorf</t>
  </si>
  <si>
    <t>Труба PP-H сер б/н Дн50х1,8 L=0,5м в/к 112020 Ostendorf</t>
  </si>
  <si>
    <t>Труба PP-H сер б/н Дн50х1,8 L=1,0м в/к 112040 Ostendorf</t>
  </si>
  <si>
    <t>Труба PP-R бел нап арм стекл Дн20х3,4PN25(SDR6)Т95СL=4м 10350 РосТурПласт</t>
  </si>
  <si>
    <t>Транспортные услуги: доставка груза до 500кг (рассто- яние до 20 км)</t>
  </si>
  <si>
    <t>По чекам</t>
  </si>
  <si>
    <t>Ершик Defesto Pro DEF 001 для туалета с крышкой напольный</t>
  </si>
  <si>
    <t>Зеркало с фацетом Evoform Standard BY 0208 40х60 см</t>
  </si>
  <si>
    <t>Корзина для мусора с педалью Binele Classic WP20CP, 20 л, хром</t>
  </si>
  <si>
    <t>Раковина Jika Zeta 1039.0.000.104.1, 50*40 см</t>
  </si>
  <si>
    <t>Пьедестал Jika Zeta 1939.0.000.000.1</t>
  </si>
  <si>
    <t>Смеситель Rossinka Y35-11 для раковины</t>
  </si>
  <si>
    <t>Унитаз Jika Zeta 2539.6.000.242.1</t>
  </si>
  <si>
    <t>Крышка-сиденье Jika Zeta 9327.2.000.063.1</t>
  </si>
  <si>
    <t>Комплект присоединит д/водосч Ду15х36 н/р 2штуц-
,2гайки,2прок Цветлит ZW50102</t>
  </si>
  <si>
    <t>Труба PP-R бел Дн25х4,2 Ру20 SDR6 80С 4м РосТурПласт 10304</t>
  </si>
  <si>
    <t>Труба PP-R бел Дн32х5,4 Ру20 SDR6 80С 4м РосТурПласт 10307</t>
  </si>
  <si>
    <t>Труба PP-R бел Дн25х4,2 Ру20 SDR6 80С 2м РосТурПласт 10305</t>
  </si>
  <si>
    <t>Труба PP-R бел Дн32х5,4 Ру20 SDR6 80С 2м РосТурПласт 10308</t>
  </si>
  <si>
    <t>Угольник PP-R бел Дн25х90гр РосТурП- ласт 10831</t>
  </si>
  <si>
    <t>Угольник PP-R бел Дн32х90гр РосТурП- ласт 10832</t>
  </si>
  <si>
    <t>Тройник PP-R бел Дн25 РосТурПласт 10737</t>
  </si>
  <si>
    <t>Тройник PP-R бел Дн32 РосТурПласт 10738</t>
  </si>
  <si>
    <t>Муфта PP-R бел перех Дн32х25 вн/нр пайка РосТурПласт 10678</t>
  </si>
  <si>
    <t>Тройник PP-R бел перех Дн32х25х32 РосТурПласт 10769</t>
  </si>
  <si>
    <t>Муфта PP-R бел комб Дн25х1/2" ВР Ро- сТурПласт 10654</t>
  </si>
  <si>
    <t>Хомут ст оц рез/пр 3020 М8 (26-30)мм (3/4") в/к Strongman 3020.028A</t>
  </si>
  <si>
    <t>Хомут ст оц рез/пр 3020 М8 (32-36)мм (1") в/к Strongman 3020.035A</t>
  </si>
  <si>
    <t>Хомут д/шланга червяч ст оц (25-40)мм TORK</t>
  </si>
  <si>
    <t>Транспортные услуги доставка до 500кг до 20км (расстояние до 20 км)</t>
  </si>
  <si>
    <t>2 400,00</t>
  </si>
  <si>
    <t>Щит управления огнезадерживающими(ОЗК) клапанами ЩУК-П-220/ОЗК*2/220/М/54на комплектующих ABB</t>
  </si>
  <si>
    <t>КЛОП-2(60)-НО-Нп-ф125-МВ(220)-Н</t>
  </si>
  <si>
    <t>КЛОП-2(60)-НО-Нп-ф100-МВ(220)-Н</t>
  </si>
  <si>
    <t>Доставка :Москва  Можайское ш. 45 Б</t>
  </si>
  <si>
    <t>усл</t>
  </si>
  <si>
    <t>Воздуховод (с/н)  100-3000-0,55</t>
  </si>
  <si>
    <t>Воздуховод (с/н)  125-3000-0,55</t>
  </si>
  <si>
    <t>Воздуховод (с/н)  160-3000-0,55</t>
  </si>
  <si>
    <t>Воздуховод (пр) 400*200-1250-1-0,7-20</t>
  </si>
  <si>
    <t>Воздуховод (пр) 500*250-1250-1-0,7-20</t>
  </si>
  <si>
    <t>Отвод (кр) 45-160-1-0,55-НП</t>
  </si>
  <si>
    <t>Отвод (пр) 45-200*400-R150-0,7-20</t>
  </si>
  <si>
    <t>Отвод (кр) 90-125-1-0,55-НП</t>
  </si>
  <si>
    <t>Отвод (кр) 90-160-1-0,55-НП</t>
  </si>
  <si>
    <t>Отвод (пр) 90-250*500-R150-0,7-20</t>
  </si>
  <si>
    <t>Отвод (пр) 90-400*200-R150-0.7-20</t>
  </si>
  <si>
    <t>Отвод (пр) 90- 500* 250-R150-0,7-20</t>
  </si>
  <si>
    <t>Тройник (кр) 125/125-185-1-0,55-НП</t>
  </si>
  <si>
    <t>Тройник (кр) 160/100-160-1-0,55-НП</t>
  </si>
  <si>
    <t>Тройник (кр) 160/125-185-1-0,55-НП</t>
  </si>
  <si>
    <t>Тройник (кр) 250/200-260-1-0,55-НП</t>
  </si>
  <si>
    <t>Врезка (кр) 160-25-1-0,55-НП</t>
  </si>
  <si>
    <t>Врезка (кр) 200-25-1-0,55-НП</t>
  </si>
  <si>
    <t>Переход (кр) 160/125-78-1-0,55-НП</t>
  </si>
  <si>
    <t>Переход (кр) 200/160-85-1-0,55-НП</t>
  </si>
  <si>
    <t>Переход (кр) 250/160-154-1-0,55-НП</t>
  </si>
  <si>
    <t>Переход (пр/кр) 500* 250/ 250-300-1-0,7-20/НП</t>
  </si>
  <si>
    <t>Переход (пр)  500* 250/ 400* 200- 300-1-0,7-20/20</t>
  </si>
  <si>
    <t>Решётка SGN 500* 250</t>
  </si>
  <si>
    <t>Диффузор приточный DVS-P 125</t>
  </si>
  <si>
    <t>Диффузор приточный DVS-P 160</t>
  </si>
  <si>
    <t>Диффузор приточный DVS-P 200</t>
  </si>
  <si>
    <t>Диффузор вытяжной DVS 100</t>
  </si>
  <si>
    <t>Диффузор вытяжной DVS 125</t>
  </si>
  <si>
    <t>Диффузор вытяжной DVS 160</t>
  </si>
  <si>
    <t>Диффузор вытяжной DVS 200</t>
  </si>
  <si>
    <t>Дроссель-Клапан (кр) 100-120-0,55-НП</t>
  </si>
  <si>
    <t>Дроссель-Клапан (кр) 125-120-0,55-НП</t>
  </si>
  <si>
    <t>Дроссель-Клапан (кр) 160-120-0,55-НП</t>
  </si>
  <si>
    <t>Дроссель-Клапан (кр) 200-120-0,55-НП</t>
  </si>
  <si>
    <t>Воздуховод гибкий ISO102*10м</t>
  </si>
  <si>
    <t>Воздуховод гибкий ISO127*10м</t>
  </si>
  <si>
    <t>Воздуховод гибкий ISO160*10м</t>
  </si>
  <si>
    <t>Воздуховод гибкий ISO203*10м</t>
  </si>
  <si>
    <t>Тройник (пр)  500* 250/ 500*250-700 -1-0,7-20/20</t>
  </si>
  <si>
    <t>Заглушка (пр)  500* 250-25-0,7-20</t>
  </si>
  <si>
    <t>Гайка соединительная М8</t>
  </si>
  <si>
    <t>Траверса 20*30 (3м)</t>
  </si>
  <si>
    <t>Шинорейка 20*3000</t>
  </si>
  <si>
    <t>Уголок 95*18</t>
  </si>
  <si>
    <t>Скоба М8</t>
  </si>
  <si>
    <t>Хомут для воздуховодов D160 M8</t>
  </si>
  <si>
    <t>Лента перфорированная 20*0,7(25м)</t>
  </si>
  <si>
    <t>Диск отрезной  по металлу 125*1,2</t>
  </si>
  <si>
    <t>Магнофлекс Тип С 5мм. (Н=1,2м., 36м2)</t>
  </si>
  <si>
    <t>рулон</t>
  </si>
  <si>
    <t>Перчатки х/б</t>
  </si>
  <si>
    <t>Гайка М8</t>
  </si>
  <si>
    <t>Автодоставка</t>
  </si>
  <si>
    <t>Решетка щелевая SGID 2 500/2</t>
  </si>
  <si>
    <t>Адаптер для решетки щелевой SGID 2 500/2 с врезкой 160</t>
  </si>
  <si>
    <t>Вентилятор канальный шумоизолированный SVPH-500×300-250.4D</t>
  </si>
  <si>
    <t>Гибкая вставка SGP 500×300</t>
  </si>
  <si>
    <t>Клапан воздушный SVA-500×250</t>
  </si>
  <si>
    <t>Корпус фильтра SFPK 500×300</t>
  </si>
  <si>
    <t>Пластинчатый рекуператор подвесной SRP-500×250</t>
  </si>
  <si>
    <t>Вставка карманная SPK  500*300 G3</t>
  </si>
  <si>
    <t>Шумоглушитель SHP-500×250</t>
  </si>
  <si>
    <t>Шумоглушитель ГП  500* 250/800(2*100-с/х)-0,7-20</t>
  </si>
  <si>
    <t>Блок управленияSBUP-E6-1R1R-0,87-0,87-P-(бок)-ABB</t>
  </si>
  <si>
    <t>SVOK S.K. PT-1000 Датчик температуры канальный 250</t>
  </si>
  <si>
    <t>SVOK DPS-500 датчик перепада давления</t>
  </si>
  <si>
    <t>Частотный преобразователь Z152T2B (1,5 кВт, 150% , 230V AC)</t>
  </si>
  <si>
    <t>Электропривод GRUNER 227-230-05-S1</t>
  </si>
  <si>
    <t>Электропривод с возвратной пружиной LFU-230-05</t>
  </si>
  <si>
    <t>Вентилятор канальный SVK-125</t>
  </si>
  <si>
    <t>Гибкая вставка  SG 125</t>
  </si>
  <si>
    <t>Обратный клапан SKO 125</t>
  </si>
  <si>
    <t>Шумоглушитель SHK 125/6</t>
  </si>
  <si>
    <t>Частотный преобразовательРегулятор скорости MTY 2,5 A</t>
  </si>
  <si>
    <t>Электронагреватель SPH-E-400×200/6</t>
  </si>
  <si>
    <t>Переход (пр)  500* 300/ 500* 250- 200-1-0,7-20/20</t>
  </si>
  <si>
    <t>Воздуховод (пр)  500* 300-1250-1-0,7-20</t>
  </si>
  <si>
    <t>Заглушка (пр)  500* 300-25-0,7-20</t>
  </si>
  <si>
    <t>Маркер перманентный Crown «Multi Marker» 3 мм, черный, пулевидный 12 шт. упак.</t>
  </si>
  <si>
    <t>Хомут-стяжка кабельная нейлоновая REXANT 250 x3,6 мм, белая, упаковка 100 шт.</t>
  </si>
  <si>
    <t>Изолента 19мм х 25м белая REXANT</t>
  </si>
  <si>
    <t>Рулетка L=5 м 19 мм прорезиненный корпус Хард</t>
  </si>
  <si>
    <t>Нож технический 18 мм прорезиненный</t>
  </si>
  <si>
    <t>Лезвие для ножа 18 мм усиленные (упаковка 10шт)</t>
  </si>
  <si>
    <t>Кабель ППГнг(А)-HF 5х 1,5-0,66</t>
  </si>
  <si>
    <t>Кабель ППГнг(А)-HF 4х1,5</t>
  </si>
  <si>
    <t>Кабель ППГнг(А)-HF 3х 1,5-1</t>
  </si>
  <si>
    <t>Кабель ППГнг(А)-HF 3х2,5-1</t>
  </si>
  <si>
    <t>Труба ПВХ гофрир. легкая, с зондом диам. 20 мм (100м)</t>
  </si>
  <si>
    <t>Кабель монтажный  МКЭШ  2х0,75</t>
  </si>
  <si>
    <t>314 Дренаж капиллярный 6х9</t>
  </si>
  <si>
    <t>Лоток перфорированный 3000х100х50х0.55мм LP50*100*0.55 (LO0603)</t>
  </si>
  <si>
    <t>Внешний блок мульти сплит-системы на 5 комнат Toshiba RAS-5M34S3AV-E</t>
  </si>
  <si>
    <t>Кассетный внутренний блок мульти-сплит системы Toshiba RAS-M13SMUV-E</t>
  </si>
  <si>
    <t>RB-B11MC(W)E - лицевая панель для M-SMUV</t>
  </si>
  <si>
    <t>Настенный внутренний блок мульти-сплит системы Toshiba RAS-M07N3KV2-E</t>
  </si>
  <si>
    <t>Кондиционер Toshiba RAS-10BKV-EE1/RAS-10BAV-EE1-2018</t>
  </si>
  <si>
    <t>Кондиционер Toshiba RAS-07U2KHS/RAS-07U2AHS-EE</t>
  </si>
  <si>
    <t>Кондиционер Toshiba RAS-09U2KHS/RAS-09U2AHS-EE</t>
  </si>
  <si>
    <t>Наружный блок кондиционера типа Daikin RYN25L/-40</t>
  </si>
  <si>
    <t>Внутренний блок кондиционера типа Daikin FTYN25L</t>
  </si>
  <si>
    <t>Адаптер функциональный к кондиционеру типа AF-X</t>
  </si>
  <si>
    <t>Соединительный кабель типа CN_WIRE</t>
  </si>
  <si>
    <t>Согласователь работы кондиционера типа CPK-DIM</t>
  </si>
  <si>
    <t>711 Подставка для наружного блока</t>
  </si>
  <si>
    <t>Лента клейкая (скотч) армированная 50 мм х 50 м (TPL)</t>
  </si>
  <si>
    <t>201 Теплоизоляция Vidoflex 6х6</t>
  </si>
  <si>
    <t>202 Теплоизоляция Vidoflex 6х10</t>
  </si>
  <si>
    <t>101 Труба медная 1/4" 45,72 м (6,35х0,76 мм) ELUMA</t>
  </si>
  <si>
    <t>102 Труба медная 3/8" 45,72 м (9,52х0,81мм) ELUMA</t>
  </si>
  <si>
    <t>110 Труба медная 1/4" 15,24 м (6,35х0,76 мм) ELUMA</t>
  </si>
  <si>
    <t>111 Труба медная 3/8" 15,24 м (9,52х0,81 мм) ELUMA</t>
  </si>
  <si>
    <t>302 Дренаж гофр.  5/8 (бухта 30 м)</t>
  </si>
  <si>
    <t>701 Кронштейн № 1</t>
  </si>
  <si>
    <t>Компактная воздушно-тепловая завеса КЭВ-6П2212Е</t>
  </si>
  <si>
    <t>Кран шар лат BVR нк Ду15 Ру40 м/м полн рыч Danfoss 065B8207</t>
  </si>
  <si>
    <t>Кран шар лат BVR нк Ду25 Ру40 м/м полн рыч Danfoss 065B8209</t>
  </si>
  <si>
    <t>Трубка ST 22/9 2м Т&lt;105С черн K-flex 09022005508</t>
  </si>
  <si>
    <t>Трубка ST 28/9 2м Т&lt;105С черн K-flex 09028005508</t>
  </si>
  <si>
    <t>Трубка ST 35/9 2м Т&lt;105С черн K-flex 09035005508</t>
  </si>
  <si>
    <t>Резьба ст удлин Ду20 L=50мм из труб по ГОСТ 3262-75 КАЗ</t>
  </si>
  <si>
    <t>Резьба ст удлин Ду25 L=50мм из труб по ГОСТ 3262-75 КАЗ</t>
  </si>
  <si>
    <t>Отвод ст крутоизогнутый Дн26,9х2 (Ду20) б/шов п/привар ГОСТ 17375-2001</t>
  </si>
  <si>
    <t>Отвод ст крутоизогнутый Дн21,3х2 (Ду15) б/шов п/привар ГОСТ 17375-2001</t>
  </si>
  <si>
    <t>Труба ст ВГП Ду15 (Дн21,3х2,8) обык ГОСТ 3262-75 ВМЗ</t>
  </si>
  <si>
    <t>Труба ст ВГП Ду20 (Дн26,8х2,8) обык ГОСТ 3262-75 ВМЗ</t>
  </si>
  <si>
    <t>Труба ст ВГП Ду25 (Дн33,5х3,2) обык ГОСТ 3262-75 ВМЗ</t>
  </si>
  <si>
    <t>Радиатор стальной профильный вентильный Kermi Profil-V FTV 11 с боковыми планками и верхней решёткой, монтажным комплектом, нижнее подключение, высота 400 мм, длина 1600 мм, RAL 9016,</t>
  </si>
  <si>
    <t>Радиатор стальной профильный вентильный Kermi Therm-x2 Profil-V FTV 22 с боковыми планками и верхней решёткой, монтажным комплектом, нижнее подключение, высота 400 мм, длина 1000 мм, RAL 9016,</t>
  </si>
  <si>
    <t>Радиатор стальной профильный вентильный Kermi Therm-x2 Profil-V FTV 22 с боковыми планками и верхней решёткой, монтажным комплектом, нижнее подключение, высота 400 мм, длина 2300 мм, RAL 9016,</t>
  </si>
  <si>
    <t>Термостатическая головка Kermi М30х1,5 без установки нуля, белая,</t>
  </si>
  <si>
    <t>Узел подключения Standard line D2/50 прямой, 3/4" ВР х 3/4" НР Simplex-Meibes,</t>
  </si>
  <si>
    <t>Кронштейн Kermi внутренний напольный в сборе, высота 300-500 мм.,</t>
  </si>
  <si>
    <t>Конвектор электрический Atlantic F119 500W</t>
  </si>
  <si>
    <t>Адресная доставка</t>
  </si>
  <si>
    <t xml:space="preserve">Радиатор стальной профильный вентильный Kermi Therm-x2 Profil-V FTV 22 с боковыми планками и верхней решёткой, монтажным комплектом, нижнее подключение, высота 400 мм, длина 2000 мм, RAL 9016, </t>
  </si>
  <si>
    <t xml:space="preserve">Доставка (Транспортные услуги), </t>
  </si>
  <si>
    <t>км</t>
  </si>
  <si>
    <t>Труба гофр.ПВХ d 32 с зондом (25м) ИЭК</t>
  </si>
  <si>
    <t>Хомут-стяжка кабельная нейлоновая REXANT 350 x4,8 мм, белая, упаковка 100 шт.</t>
  </si>
  <si>
    <t>Кабель медный силовой негорючий ВВГ-Пнг(А)-LS 3х2,5 ГОСТ</t>
  </si>
  <si>
    <t>Кабель медный силовой негорючий ВВГ-Пнг(А)-LS 3х1,5 ГОСТ</t>
  </si>
  <si>
    <t>Профиль поддерживающий UP3000 усиленный профиль 36*30*3000*1.5мм UP3000 (LO0019)</t>
  </si>
  <si>
    <t>Маркер  E-140  permanent  0.3мм (для пленок и ПВХ) чёрный edding140S (Japan)</t>
  </si>
  <si>
    <t>Cabeus UTP-4P-Cat.5e-SOLID-LSZH Кабель витая пара UTP (U/UTP), категория 5e, 4 пары 0,51мм (24 AWG), одножильный, оранжевый, LSZH (Low Smoke Zero Halogen) (305 м), системная гарантия 25 лет</t>
  </si>
  <si>
    <t>Анкер латунный LAZ 8 (упак 100шт) Tech-KREP</t>
  </si>
  <si>
    <t>Держатель для труб (клипса) d20мм ДКС</t>
  </si>
  <si>
    <t>Дюбель-гвоздь 6х40 потайная манжета нейлон (150шт) (101466)</t>
  </si>
  <si>
    <t>Саморез гипсокартон/дерево 3,8х45 черный (200шт) - контейнер</t>
  </si>
  <si>
    <t>Провод медный ПУГВ -6 (Желто-зеленый)</t>
  </si>
  <si>
    <t>Кабель медный силовой негорючий ВВГнг(А)-FRLS-0,66 3х 1,5</t>
  </si>
  <si>
    <t>Бирка кабельная У-134 Fortisflex (100 шт.)</t>
  </si>
  <si>
    <t>Бирка кабельная У-135 У3,5 (100 шт.) (Fortisflex)</t>
  </si>
  <si>
    <t>WAGO клемма 2273-205 5-проводниковая для распределительных коробок без пасты</t>
  </si>
  <si>
    <t>Бирка кабельная "У-134 (Квадрат)" 50шт REXANT</t>
  </si>
  <si>
    <t>Накладка на стык крышки 65мм</t>
  </si>
  <si>
    <t>Накладка на стык профиля 50мм</t>
  </si>
  <si>
    <t>Заглушка 105x50</t>
  </si>
  <si>
    <t>Кабель-канал 105x50</t>
  </si>
  <si>
    <t>Кабель ППГнг(А)-FRHF 3х 1,5-0.66</t>
  </si>
  <si>
    <t>Абажур "Конус" D=600/450 mm H=350</t>
  </si>
  <si>
    <t>Бра D=170/240 mm H=160 mm</t>
  </si>
  <si>
    <t>ABB Tmax XT Автоматический выключатель XT1B 160 TMD In=40 I3=450 3p F F 18кА</t>
  </si>
  <si>
    <t>ABB Автоматич.выкл-ль 3-полюсный S203 C32</t>
  </si>
  <si>
    <t>ABB Автоматич.выкл-ль 3-полюсный S203 C25</t>
  </si>
  <si>
    <t>ABB Автоматич.выкл-ль 3-полюсный S203 C20</t>
  </si>
  <si>
    <t>ABB Автоматич.выкл-ль 3-полюсный S203 C16</t>
  </si>
  <si>
    <t>ABB Автоматич.выкл-ль 1-полюсный S201 C25</t>
  </si>
  <si>
    <t>ABB Автоматич.выкл-ль 1-полюсный S201 C20</t>
  </si>
  <si>
    <t>ABB Автоматич.выкл-ль 1-полюсный S201 C16</t>
  </si>
  <si>
    <t>ABB Автоматич.выкл-ль 1-полюсный S201 C10</t>
  </si>
  <si>
    <t>ABB Автоматич.выкл-ль 1-полюсный S201  C6</t>
  </si>
  <si>
    <t>ABB Дифференциальный автоматический выключатель DSH201R C16 AC30</t>
  </si>
  <si>
    <t>Счетчик трехфазный много тарифный Меркурий 230 ART-02 CN 10(100)A</t>
  </si>
  <si>
    <t>ABB Бокс настенный Mistral41 12М прозрачная дверь (с клемм)</t>
  </si>
  <si>
    <t>ABB Бокс настенный Mistral41 36М прозрачная дверь (с клемм.)</t>
  </si>
  <si>
    <t>ABB Реверсивный рубильник OT 16F3C до 16А 3-полюсный для установки на DIN-рейку</t>
  </si>
  <si>
    <t>ABB Ручка управления OHRS3/1 (красная) прямого монтажа для рубильников OT16..125F</t>
  </si>
  <si>
    <t>ABB Рубильник 1пол. SHD201/16  рычаг крас.</t>
  </si>
  <si>
    <t>Устройство Защитного Отключения 2р  25A 30Ma  FH202 AC-25/0.03</t>
  </si>
  <si>
    <t>ABB Контактор ESB20-20N-06 модульный (20А АС-1, 2НО), катушка 230В AC/DC</t>
  </si>
  <si>
    <t>ABB AT2e-R Электромеханическое суточное реле времени с резервом питания, 16А, 230В AC, 1ПК</t>
  </si>
  <si>
    <t>ABB Реверсивный рубильник OT 25F3C до 25А 3-полюсный для установки на DIN-рейку с ручкой управления</t>
  </si>
  <si>
    <t>Кабель ППГнг(А)-HF 5х 2,5-0.66</t>
  </si>
  <si>
    <t>Кабель ППГнг(А)-FRHF 3х 4-0,66</t>
  </si>
  <si>
    <t>Кабель ППГнг(А)-HF 5х 6-0.66</t>
  </si>
  <si>
    <t>Кабель ППГнг(А)-HF 5х 4-1</t>
  </si>
  <si>
    <t>Кабель ППГнг(А)-HF 5х10-1</t>
  </si>
  <si>
    <t>Кабель ППГнг(А)-FRHF 3х 2,5-0.66</t>
  </si>
  <si>
    <t>ABB 3ф.шина комп. 60мод.80А PS3/60/16</t>
  </si>
  <si>
    <t>ABB Заглушка для распределительной шины PS-END</t>
  </si>
  <si>
    <t>ABB 1ф.шина комп. 60мод.63А PS1/12</t>
  </si>
  <si>
    <t>Хомут-стяжка кабельная нейлоновая REXANT 500 x4,8 мм, белая, упаковка 100 шт.</t>
  </si>
  <si>
    <t>Коробка распределительная ОП 100х100х50мм для наружного монтажа HEGEL  IP55</t>
  </si>
  <si>
    <t>Пластиковая скоба под гофру диам 20мм</t>
  </si>
  <si>
    <t>Светодиодная лента двухрядная SMD 2835, 480 LED/м, IP 20, 37,6 Вт/м, 4000K</t>
  </si>
  <si>
    <t>Блок питания  HTS-200L-24 (24V,8.3A,200W)</t>
  </si>
  <si>
    <t>Соединитель прямой SL-02-1000</t>
  </si>
  <si>
    <t>Профиль с экраном SL-LINIA88-F-2500 ANOD+OPAL</t>
  </si>
  <si>
    <t>компл</t>
  </si>
  <si>
    <t>Держатель SL-LINIA88-F</t>
  </si>
  <si>
    <t>Заглушка SL-LINIA88-F</t>
  </si>
  <si>
    <t>Светодиодный светильник Армстронг LED панель IP40 595x595x8 40Вт 4000K бел с ЭПРА SPL-5-40-4K (W</t>
  </si>
  <si>
    <t>Панель светодиодная LP-01-SLIM 36Вт 230В 4000К 2700Лм 1195х295х8мм без ЭПРА белая IP40 LLT</t>
  </si>
  <si>
    <t>Светодиодный светильник Feron AL500 встраиваемый 18W 4000K белый</t>
  </si>
  <si>
    <t>Комплект тросовых подвесов для панелей Smartbuy (SBL-fixing-Tr)</t>
  </si>
  <si>
    <t>Светодиодная панель SIMPLE LP12060.80.4K 80W.Цветовая температура 4000К.Цвет:Белый.Мощность 80Вт. с белой рамкой</t>
  </si>
  <si>
    <t>Б0530. Шкаф ЩРУ-3Н-30-зс NRL30ZS
580х490х220мм под 3-ф. сч. и 30
модулей светло-серый (Элма С-Петербург)</t>
  </si>
  <si>
    <t>Наконечник медный ТМЛ 16-8-6мм (опрес. луж) КВТ</t>
  </si>
  <si>
    <t>Распределительный блок на DIN-рейку РБД-160А ИЭК</t>
  </si>
  <si>
    <t>Изолента ПВХ желтая 19мм 20м Safeline</t>
  </si>
  <si>
    <t>Изолента ПВХ зеленая 19мм 20м Safeline</t>
  </si>
  <si>
    <t>Изолента ПВХ синяя 19мм 20м Safelin</t>
  </si>
  <si>
    <t>Изолента ПВХ белая 19мм 20м Safeline</t>
  </si>
  <si>
    <t>Изолента ПВХ желто-зеленая 19мм 20м Safeline</t>
  </si>
  <si>
    <t>Хомут-стяжка кабельная нейлоновая REXANT 100 x2,5 мм, белая, упаковка 100 шт.</t>
  </si>
  <si>
    <t>WAGO клемма 222-415 соединительная 5-проводная с нажимным рычагом</t>
  </si>
  <si>
    <t>WAGO клемма 222-413 соединительная 3-проводная с нажимным рычагом</t>
  </si>
  <si>
    <t>Кабель ППГнг(А)-HF 5х16</t>
  </si>
  <si>
    <t>Труба гофрированная ПНД 25 мм с протяжкой черная (50м)</t>
  </si>
  <si>
    <t>На Можайку вентиляционщикам, Доставка</t>
  </si>
  <si>
    <t>Упаковка полотна кровельного мостика 330х2500 мм  (RAL 7004)</t>
  </si>
  <si>
    <t>Упаковка полотна кровельного мостика 330х1200 мм (RAL 7004)</t>
  </si>
  <si>
    <t>Соединение мостика кровельного (RAL 7004)</t>
  </si>
  <si>
    <t>Распределительный блок на DIN-рейку РБД-250А</t>
  </si>
  <si>
    <t>Кабель ППГнг(А)-HF 3х2,5</t>
  </si>
  <si>
    <t>Угол плоский для 50х105</t>
  </si>
  <si>
    <t>Кабель ППГнг(А)-HF 3х1,5</t>
  </si>
  <si>
    <t>Кабель ППГнг(А)-HF 5х 2,5-1</t>
  </si>
  <si>
    <t>Кабель ППГнг(А)-FRHF 5х 1,5-0.66</t>
  </si>
  <si>
    <t>Труба ПВХ гофрир. легкая, с зондом диам. 25 мм (50м)</t>
  </si>
  <si>
    <t>ABB Автоматич.выкл-ль 3-полюсный S203 C50</t>
  </si>
  <si>
    <t>Кабель ППГнг(А)-HF 5х 6-1</t>
  </si>
  <si>
    <t>Провод медный ПУГВ-1х10 (Желто-зеленый)</t>
  </si>
  <si>
    <t>Провод медный ПУГВ-1x6 (Желто-зеленый)</t>
  </si>
  <si>
    <t>Mosaic Розетка 6м 3Х2К+З н.ст. красная</t>
  </si>
  <si>
    <t>Mosaic Розетка 4м 2Х2К+З н.ст. красная</t>
  </si>
  <si>
    <t>Mosaic Роз. 2К+З н.ст. красн.</t>
  </si>
  <si>
    <t>Mosaic Розетка 4м 2Х2К+З н.ст. белый</t>
  </si>
  <si>
    <t>Mosaic Розетка 2К+З нем.ст.винт/заж.</t>
  </si>
  <si>
    <t>Суппорт \Рамка Mosaic на 6 мод., 65мм</t>
  </si>
  <si>
    <t>Суппорт \Рамка Mosaic на 4 мод., 65мм</t>
  </si>
  <si>
    <t>Valena-розетка 2К+Знем.ст.с блок кр.</t>
  </si>
  <si>
    <t>Розетка 2К+З шторки БЕЛ VLN</t>
  </si>
  <si>
    <t>Розетка 2К+З БЕЛ VLN</t>
  </si>
  <si>
    <t>Выключатель 10A БЕЛ VLN</t>
  </si>
  <si>
    <t>Выключатель 2клав 10A БЕЛ VLN</t>
  </si>
  <si>
    <t>Рамка 1п гор Белая Valena</t>
  </si>
  <si>
    <t>Рамка 2п гор Белая Valena</t>
  </si>
  <si>
    <t>Рамка 4п гор Белая Valena</t>
  </si>
  <si>
    <t>Угол внутренний 50х105</t>
  </si>
  <si>
    <t>Светильник аварийный светодиодный ДПА-5031 1ч постоянный/непостоянный Ni-CD IP20</t>
  </si>
  <si>
    <t>Connect Струбцина для монтажа офиблоков LINE (2 шт в комплекте)</t>
  </si>
  <si>
    <t>Сумма поделена, счет в Щукинской, на 2 объекта, Доставка</t>
  </si>
  <si>
    <t>Connect Офиблок LINE на 4 модуля К45 4 выхода для кабеля графит
(KFC134-14) Simon</t>
  </si>
  <si>
    <t>2 934,80</t>
  </si>
  <si>
    <t>Connect Блок соединительный 3-х контактный для розеток K11-..
KS11-..</t>
  </si>
  <si>
    <t>Connect Рамка для мотажа KFC104-.. в столешницу сталь
хромированная полированная (KSF134-8) Simon</t>
  </si>
  <si>
    <t>2 883,05</t>
  </si>
  <si>
    <t>Адаптер на 2 RJ-45 коннектора защ. шторки графит Simon Connect</t>
  </si>
  <si>
    <t>Коннектор RJ-45 кат.5е UTP неэкран. черн. SimonConnect</t>
  </si>
  <si>
    <t>Механизм розетки 1-м СП K45 2мод. с заземл. графит Simon Connect</t>
  </si>
  <si>
    <t>Шкаф телекоммуникационный напольный Cabeus, IP20, 42U, 2055х600х800 мм (ВхШхГ), дверь: стекло, задн</t>
  </si>
  <si>
    <t>Вентиляторный модуль Cabeus, 1U, 417х715х40 (ШхГхВ), вентиляторов: 4, в напольные шкафы серии SH-05C глубиной 1000мм, цвет: серый</t>
  </si>
  <si>
    <t>Организатор коммутационных шнуров Cabeus, 19", 1HU, 44х483 мм (ВхШ), кольцевого типа, цвет: серый, (</t>
  </si>
  <si>
    <t>Организатор коммутационных шнуров Cabeus, 19", 42HU, 1877х90х80 мм (ВхШхГ), вертикальный, для шкафов</t>
  </si>
  <si>
    <t>Блок силовых розеток Cabeus, горизонтальный, Shuko х 8, вход IEC 320 C14, шнур 2 м, 1U, 490х50х50 (ШхГхВ), 10А, для шкафов, выключатель, чёрный</t>
  </si>
  <si>
    <t>Полка Cabeus, перфорированная, 19", 1U, 465х800х35 (ШхГхВ), нагрузка до 50 кг, для шкафов глубиной 800 мм, цвет: серый</t>
  </si>
  <si>
    <t>Шнур коммутационный Cabeus, кат. 5е, неэкр., U/UTP, RJ45, d 5,5, 0.15м, LSZH, AWG24, серый, (PC-UTP-RJ45-Cat.5e-0.15m-LSZH)</t>
  </si>
  <si>
    <t>Шнур коммутационный Cabeus, кат. 5е, неэкр., U/UTP, RJ45/RJ45, d 5,5, 3м, PVC, AWG24, серый</t>
  </si>
  <si>
    <t>Коммутационная патч-панель BNH, 19", 1HU, 24xRJ45, кат. 5е, универсальная, неэкр., цвет: чёрный</t>
  </si>
  <si>
    <t>Алюминиевые конструкции (добавили к счету)</t>
  </si>
  <si>
    <t>Алюминиевые конструкции</t>
  </si>
  <si>
    <t>Пленка белая матовая по экскизу white Matt (работы, материалы)</t>
  </si>
  <si>
    <t>Пленка P4A</t>
  </si>
  <si>
    <t>Аванс</t>
  </si>
  <si>
    <t>Рольставни AER55m/S, цв белый</t>
  </si>
  <si>
    <t>Вывоз мусора контейнером 8м3</t>
  </si>
  <si>
    <t>Алмазное бурение 42 Ø в железобетоне</t>
  </si>
  <si>
    <t>Леруа Мерлен</t>
  </si>
  <si>
    <t>Тестирование</t>
  </si>
  <si>
    <t>Оплата за комплекс работ по алмазному бурению (минимальный выезд одной бригады) г.Москва ,  Можайское ш,
д. 45Б</t>
  </si>
  <si>
    <t>Комплекс работ по алмазной резке и бурению в ж/б толщиной
200мм (устройство проема 1000х2150мм, с делением фрагменты весом до 80кг)</t>
  </si>
  <si>
    <t>Сбор воды</t>
  </si>
  <si>
    <t>Алмазное бурение 0152мм в ж/б толщиной 220мм, на высоте З,5м</t>
  </si>
  <si>
    <t>Алмазное бурение 0182мм в ж/б толщиной 220мм, на высоте 3,5м</t>
  </si>
  <si>
    <t>см.</t>
  </si>
  <si>
    <t>30..09.19</t>
  </si>
  <si>
    <t>Профсоюзная+Можайское счет в Профсоюзной</t>
  </si>
  <si>
    <t>Приедет 29.10</t>
  </si>
  <si>
    <t>Приедет 19.10</t>
  </si>
  <si>
    <t>Привезут 11.10 утром</t>
  </si>
  <si>
    <t>Привезут в субботу на весь день</t>
  </si>
  <si>
    <t>Привезут 05.09</t>
  </si>
  <si>
    <t>Привезут в 4 часа 06.09</t>
  </si>
  <si>
    <t>Привезут 03.09</t>
  </si>
  <si>
    <t>1) 4 числа 2) 5 числа</t>
  </si>
  <si>
    <t>Привезли 23 заберут на след понедельник</t>
  </si>
  <si>
    <t>ВиК</t>
  </si>
  <si>
    <t>ЭОМ</t>
  </si>
  <si>
    <t>ВК</t>
  </si>
  <si>
    <t>Клининг</t>
  </si>
  <si>
    <t>Дверь</t>
  </si>
  <si>
    <t>Каркас под кондиционер с покраской в RAL 7022</t>
  </si>
  <si>
    <t>Кол-во по проекту</t>
  </si>
  <si>
    <t>Гипокартон ГКЛ 12.5</t>
  </si>
  <si>
    <t>Количество по факту</t>
  </si>
  <si>
    <t>Ед. Изм.2</t>
  </si>
  <si>
    <t>Цена за ед. по факту</t>
  </si>
  <si>
    <t>Сумма по факту</t>
  </si>
  <si>
    <t>будут и другие позиции, но названия в спецификации и в закупках по факту будут различаться, нужно чтобы как-то умела цепляться за схожее слово например гипс 12</t>
  </si>
  <si>
    <t>и другие разделы и позиции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</si>
</sst>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dd/mm/yy;@"/>
    <numFmt numFmtId="167" formatCode="#,##0.00&quot;р.&quot;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Wingdings"/>
      <charset val="2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>
      <alignment horizontal="center" vertical="top"/>
    </xf>
    <xf numFmtId="0" fontId="20" fillId="0" borderId="0">
      <alignment horizontal="left" vertical="top"/>
    </xf>
    <xf numFmtId="0" fontId="20" fillId="0" borderId="0">
      <alignment horizontal="center" vertical="top"/>
    </xf>
    <xf numFmtId="0" fontId="20" fillId="0" borderId="0">
      <alignment horizontal="center" vertical="top"/>
    </xf>
    <xf numFmtId="0" fontId="20" fillId="0" borderId="0">
      <alignment horizontal="right" vertical="top"/>
    </xf>
  </cellStyleXfs>
  <cellXfs count="270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166" fontId="0" fillId="0" borderId="3" xfId="0" applyNumberFormat="1" applyBorder="1" applyAlignment="1">
      <alignment horizontal="center"/>
    </xf>
    <xf numFmtId="166" fontId="0" fillId="4" borderId="3" xfId="0" applyNumberForma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166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wrapText="1"/>
    </xf>
    <xf numFmtId="166" fontId="0" fillId="2" borderId="3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166" fontId="0" fillId="5" borderId="3" xfId="0" applyNumberForma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3" xfId="0" applyNumberFormat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166" fontId="7" fillId="3" borderId="3" xfId="0" applyNumberFormat="1" applyFont="1" applyFill="1" applyBorder="1" applyAlignment="1">
      <alignment horizontal="center"/>
    </xf>
    <xf numFmtId="14" fontId="7" fillId="3" borderId="13" xfId="0" applyNumberFormat="1" applyFont="1" applyFill="1" applyBorder="1" applyAlignment="1">
      <alignment horizontal="center" wrapText="1"/>
    </xf>
    <xf numFmtId="14" fontId="0" fillId="4" borderId="13" xfId="0" applyNumberFormat="1" applyFill="1" applyBorder="1" applyAlignment="1">
      <alignment horizontal="center" wrapText="1"/>
    </xf>
    <xf numFmtId="14" fontId="0" fillId="2" borderId="13" xfId="0" applyNumberFormat="1" applyFill="1" applyBorder="1" applyAlignment="1">
      <alignment horizontal="center" wrapText="1"/>
    </xf>
    <xf numFmtId="14" fontId="0" fillId="3" borderId="13" xfId="0" applyNumberForma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9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 wrapText="1"/>
    </xf>
    <xf numFmtId="4" fontId="0" fillId="0" borderId="0" xfId="0" applyNumberFormat="1" applyFill="1" applyBorder="1" applyAlignment="1">
      <alignment horizontal="left" wrapText="1"/>
    </xf>
    <xf numFmtId="1" fontId="0" fillId="0" borderId="0" xfId="0" applyNumberForma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1" xfId="0" applyBorder="1"/>
    <xf numFmtId="49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 wrapText="1"/>
    </xf>
    <xf numFmtId="1" fontId="15" fillId="0" borderId="14" xfId="0" applyNumberFormat="1" applyFont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1" fontId="15" fillId="0" borderId="15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16" fillId="0" borderId="14" xfId="0" applyNumberFormat="1" applyFont="1" applyBorder="1" applyAlignment="1">
      <alignment horizontal="center" vertical="center" wrapText="1"/>
    </xf>
    <xf numFmtId="1" fontId="16" fillId="0" borderId="14" xfId="0" applyNumberFormat="1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left" vertical="center" wrapText="1"/>
    </xf>
    <xf numFmtId="1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/>
    <xf numFmtId="0" fontId="15" fillId="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4" fontId="0" fillId="5" borderId="0" xfId="0" applyNumberFormat="1" applyFill="1" applyAlignment="1">
      <alignment horizontal="center" wrapText="1"/>
    </xf>
    <xf numFmtId="0" fontId="0" fillId="5" borderId="0" xfId="0" applyFill="1"/>
    <xf numFmtId="49" fontId="0" fillId="5" borderId="0" xfId="0" applyNumberFormat="1" applyFill="1" applyAlignment="1">
      <alignment wrapText="1"/>
    </xf>
    <xf numFmtId="0" fontId="0" fillId="5" borderId="0" xfId="0" applyFill="1" applyBorder="1" applyAlignment="1">
      <alignment horizontal="left" wrapText="1"/>
    </xf>
    <xf numFmtId="0" fontId="0" fillId="5" borderId="0" xfId="0" applyFill="1" applyAlignment="1">
      <alignment horizontal="center" vertical="center" wrapText="1"/>
    </xf>
    <xf numFmtId="1" fontId="0" fillId="5" borderId="0" xfId="0" applyNumberFormat="1" applyFill="1" applyAlignment="1">
      <alignment horizontal="center" wrapText="1"/>
    </xf>
    <xf numFmtId="0" fontId="15" fillId="0" borderId="0" xfId="0" applyNumberFormat="1" applyFont="1" applyFill="1" applyAlignment="1">
      <alignment horizontal="center" vertical="center" wrapText="1"/>
    </xf>
    <xf numFmtId="166" fontId="15" fillId="0" borderId="0" xfId="0" applyNumberFormat="1" applyFont="1" applyFill="1" applyAlignment="1">
      <alignment horizontal="center" vertical="center" wrapText="1"/>
    </xf>
    <xf numFmtId="166" fontId="0" fillId="5" borderId="0" xfId="0" applyNumberFormat="1" applyFill="1" applyAlignment="1">
      <alignment horizontal="center" vertical="center" wrapText="1"/>
    </xf>
    <xf numFmtId="166" fontId="0" fillId="5" borderId="0" xfId="0" applyNumberFormat="1" applyFill="1"/>
    <xf numFmtId="166" fontId="0" fillId="0" borderId="0" xfId="0" applyNumberFormat="1" applyFill="1"/>
    <xf numFmtId="166" fontId="0" fillId="0" borderId="0" xfId="0" applyNumberFormat="1" applyFill="1" applyAlignment="1">
      <alignment horizontal="center" vertical="center" wrapText="1"/>
    </xf>
    <xf numFmtId="166" fontId="0" fillId="5" borderId="0" xfId="0" applyNumberFormat="1" applyFill="1" applyAlignment="1">
      <alignment horizontal="center" wrapText="1"/>
    </xf>
    <xf numFmtId="166" fontId="0" fillId="0" borderId="0" xfId="0" applyNumberFormat="1" applyFill="1" applyAlignment="1">
      <alignment horizontal="center" wrapText="1"/>
    </xf>
    <xf numFmtId="166" fontId="0" fillId="0" borderId="0" xfId="0" applyNumberFormat="1" applyFont="1" applyFill="1" applyAlignment="1">
      <alignment horizontal="left" vertical="center" wrapText="1"/>
    </xf>
    <xf numFmtId="166" fontId="0" fillId="0" borderId="0" xfId="0" applyNumberFormat="1" applyFont="1" applyFill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1" fontId="17" fillId="0" borderId="1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 wrapText="1"/>
    </xf>
    <xf numFmtId="4" fontId="14" fillId="6" borderId="0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4" fillId="6" borderId="0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9" fontId="16" fillId="0" borderId="20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14" fontId="16" fillId="0" borderId="20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horizontal="center" vertical="center" wrapText="1"/>
    </xf>
    <xf numFmtId="166" fontId="16" fillId="0" borderId="20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4" fontId="15" fillId="0" borderId="20" xfId="0" applyNumberFormat="1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166" fontId="15" fillId="0" borderId="20" xfId="0" applyNumberFormat="1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166" fontId="16" fillId="0" borderId="21" xfId="0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4" fontId="15" fillId="0" borderId="19" xfId="0" applyNumberFormat="1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NumberFormat="1" applyFont="1" applyBorder="1" applyAlignment="1">
      <alignment horizontal="center" vertical="center" wrapText="1"/>
    </xf>
    <xf numFmtId="4" fontId="15" fillId="0" borderId="23" xfId="0" applyNumberFormat="1" applyFont="1" applyBorder="1" applyAlignment="1">
      <alignment horizontal="center" vertical="center" wrapText="1"/>
    </xf>
    <xf numFmtId="0" fontId="15" fillId="0" borderId="22" xfId="0" applyNumberFormat="1" applyFont="1" applyFill="1" applyBorder="1" applyAlignment="1">
      <alignment horizontal="center" vertical="center" wrapText="1"/>
    </xf>
    <xf numFmtId="1" fontId="15" fillId="0" borderId="23" xfId="0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5" borderId="25" xfId="0" applyFill="1" applyBorder="1" applyAlignment="1">
      <alignment horizontal="left" wrapText="1"/>
    </xf>
    <xf numFmtId="4" fontId="16" fillId="0" borderId="27" xfId="0" applyNumberFormat="1" applyFont="1" applyFill="1" applyBorder="1" applyAlignment="1">
      <alignment horizontal="center" vertical="center" wrapText="1"/>
    </xf>
    <xf numFmtId="4" fontId="18" fillId="6" borderId="26" xfId="0" applyNumberFormat="1" applyFont="1" applyFill="1" applyBorder="1" applyAlignment="1">
      <alignment horizontal="center" vertical="center" wrapText="1"/>
    </xf>
    <xf numFmtId="4" fontId="15" fillId="0" borderId="27" xfId="0" applyNumberFormat="1" applyFont="1" applyFill="1" applyBorder="1" applyAlignment="1">
      <alignment horizontal="center" vertical="center" wrapText="1"/>
    </xf>
    <xf numFmtId="4" fontId="14" fillId="6" borderId="26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4" fontId="16" fillId="11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5" fillId="11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5" fillId="11" borderId="0" xfId="0" applyNumberFormat="1" applyFont="1" applyFill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167" fontId="14" fillId="6" borderId="26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Alignment="1">
      <alignment horizontal="center" vertical="center"/>
    </xf>
    <xf numFmtId="167" fontId="15" fillId="0" borderId="0" xfId="0" applyNumberFormat="1" applyFont="1" applyFill="1" applyAlignment="1">
      <alignment horizontal="center" vertical="center" wrapText="1"/>
    </xf>
    <xf numFmtId="0" fontId="15" fillId="8" borderId="0" xfId="0" applyNumberFormat="1" applyFont="1" applyFill="1" applyAlignment="1">
      <alignment horizontal="center" vertical="center" wrapText="1"/>
    </xf>
    <xf numFmtId="4" fontId="15" fillId="11" borderId="0" xfId="0" applyNumberFormat="1" applyFont="1" applyFill="1" applyBorder="1" applyAlignment="1">
      <alignment horizontal="center" vertical="center"/>
    </xf>
    <xf numFmtId="4" fontId="15" fillId="10" borderId="0" xfId="0" applyNumberFormat="1" applyFont="1" applyFill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9" fontId="15" fillId="3" borderId="0" xfId="0" applyNumberFormat="1" applyFont="1" applyFill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</cellXfs>
  <cellStyles count="6">
    <cellStyle name="S10" xfId="4"/>
    <cellStyle name="S12" xfId="2"/>
    <cellStyle name="S13" xfId="1"/>
    <cellStyle name="S14" xfId="5"/>
    <cellStyle name="S15" xfId="3"/>
    <cellStyle name="Обычный" xfId="0" builtinId="0"/>
  </cellStyles>
  <dxfs count="199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wrapTex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30" formatCode="@"/>
      <fill>
        <patternFill patternType="none">
          <fgColor rgb="FF000000"/>
          <bgColor auto="1"/>
        </patternFill>
      </fill>
      <alignment horizontal="left"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0253131385098"/>
          <c:y val="0.15928846222989249"/>
          <c:w val="0.83592369206579287"/>
          <c:h val="0.692279150037752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'СУММА ОБЪЕКТА'!$B$3:$B$10</c:f>
              <c:strCache>
                <c:ptCount val="8"/>
                <c:pt idx="0">
                  <c:v>ОБЩЕСТРОЙ</c:v>
                </c:pt>
                <c:pt idx="1">
                  <c:v>ВК</c:v>
                </c:pt>
                <c:pt idx="2">
                  <c:v>ВиК</c:v>
                </c:pt>
                <c:pt idx="3">
                  <c:v>ОТОПЛЕНИЕ</c:v>
                </c:pt>
                <c:pt idx="4">
                  <c:v>ЭОМ</c:v>
                </c:pt>
                <c:pt idx="5">
                  <c:v>СКС</c:v>
                </c:pt>
                <c:pt idx="6">
                  <c:v>ПО ДОГОВОРУ</c:v>
                </c:pt>
                <c:pt idx="7">
                  <c:v>УСЛУГИ</c:v>
                </c:pt>
              </c:strCache>
            </c:strRef>
          </c:cat>
          <c:val>
            <c:numRef>
              <c:f>'СУММА ОБЪЕКТА'!$E$3:$E$10</c:f>
              <c:numCache>
                <c:formatCode>#,##0.00"р."</c:formatCode>
                <c:ptCount val="8"/>
                <c:pt idx="0">
                  <c:v>1487408.1600000001</c:v>
                </c:pt>
                <c:pt idx="1">
                  <c:v>29581.88</c:v>
                </c:pt>
                <c:pt idx="2">
                  <c:v>970506.97000000009</c:v>
                </c:pt>
                <c:pt idx="3">
                  <c:v>91216.510000000009</c:v>
                </c:pt>
                <c:pt idx="4">
                  <c:v>650600.29</c:v>
                </c:pt>
                <c:pt idx="5">
                  <c:v>57482.15</c:v>
                </c:pt>
                <c:pt idx="6">
                  <c:v>2888831.2</c:v>
                </c:pt>
                <c:pt idx="7">
                  <c:v>253743.8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07040"/>
        <c:axId val="103643904"/>
      </c:barChart>
      <c:valAx>
        <c:axId val="103643904"/>
        <c:scaling>
          <c:orientation val="minMax"/>
        </c:scaling>
        <c:delete val="0"/>
        <c:axPos val="l"/>
        <c:majorGridlines/>
        <c:numFmt formatCode="#,##0.00&quot;р.&quot;" sourceLinked="1"/>
        <c:majorTickMark val="out"/>
        <c:minorTickMark val="none"/>
        <c:tickLblPos val="nextTo"/>
        <c:crossAx val="138007040"/>
        <c:crosses val="autoZero"/>
        <c:crossBetween val="between"/>
      </c:valAx>
      <c:catAx>
        <c:axId val="13800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6439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2.2909511578232643E-3"/>
          <c:w val="1"/>
          <c:h val="0.14352528761843442"/>
        </c:manualLayout>
      </c:layout>
      <c:overlay val="0"/>
      <c:spPr>
        <a:solidFill>
          <a:schemeClr val="tx1"/>
        </a:solidFill>
      </c:spPr>
      <c:txPr>
        <a:bodyPr/>
        <a:lstStyle/>
        <a:p>
          <a:pPr>
            <a:defRPr baseline="0">
              <a:solidFill>
                <a:schemeClr val="bg1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2600325</xdr:colOff>
      <xdr:row>0</xdr:row>
      <xdr:rowOff>9526</xdr:rowOff>
    </xdr:from>
    <xdr:to>
      <xdr:col>16</xdr:col>
      <xdr:colOff>0</xdr:colOff>
      <xdr:row>25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41;&#1054;&#1058;&#1040;/!&#1054;&#1073;&#1098;&#1077;&#1082;&#1090;&#1099;/!&#1054;&#1090;&#1082;&#1088;&#1099;&#1090;&#1080;&#1077;/&#1075;.%20&#1052;&#1086;&#1089;&#1082;&#1074;&#1072;,%20&#1055;&#1088;&#1086;&#1092;&#1089;&#1086;&#1102;&#1079;&#1085;&#1072;&#1103;%20126/&#1054;&#1090;&#1082;&#1088;&#1099;&#1090;&#1080;&#1077;_&#1055;&#1088;&#1086;&#1092;&#1089;&#1086;&#1102;&#1079;&#1085;&#1072;&#1103;%20126&#1082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ЕСТРОЙ"/>
      <sheetName val="САНТЕХНИКА"/>
      <sheetName val="ВЕНТИЛЯЦИЯ"/>
      <sheetName val="Лист1"/>
      <sheetName val="Лист2"/>
      <sheetName val="Лист3"/>
      <sheetName val="ОТОПЛЕНИЕ"/>
      <sheetName val="Аренда оборудования"/>
      <sheetName val="ЭЛЕКТРИКА"/>
      <sheetName val="СКС"/>
      <sheetName val="ПО_ДОГОВОРУ"/>
      <sheetName val="УСЛУГИ"/>
      <sheetName val="СУММА ОБЪЕКТА"/>
      <sheetName val="Открытие_Профсоюзная 126к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6" name="Таблица13456913147" displayName="Таблица13456913147" ref="A1:L390" totalsRowShown="0" headerRowDxfId="198" dataDxfId="197">
  <autoFilter ref="A1:L390"/>
  <tableColumns count="12">
    <tableColumn id="1" name="№" dataDxfId="196"/>
    <tableColumn id="2" name="Наименование Обрудования и ТХ (По Спецификации)" dataDxfId="195"/>
    <tableColumn id="6" name="Кол-во по проекту" dataDxfId="194"/>
    <tableColumn id="5" name="Ед. Изм." dataDxfId="193"/>
    <tableColumn id="18" name="Цена за единицу" dataDxfId="192"/>
    <tableColumn id="19" name="Сумма" dataDxfId="191">
      <calculatedColumnFormula>Таблица13456913147[Кол-во по проекту]*Таблица13456913147[Цена за единицу]</calculatedColumnFormula>
    </tableColumn>
    <tableColumn id="8" name="Количество по факту" dataDxfId="190"/>
    <tableColumn id="16" name="Отгрузочные Док-ты" dataDxfId="189"/>
    <tableColumn id="3" name="Ед. Изм.2" dataDxfId="188"/>
    <tableColumn id="9" name="Цена за ед. по факту" dataDxfId="187"/>
    <tableColumn id="11" name="Сумма по факту" dataDxfId="186"/>
    <tableColumn id="15" name="Примечание" dataDxfId="185"/>
  </tableColumns>
  <tableStyleInfo name="TableStyleMedium15" showFirstColumn="0" showLastColumn="0" showRowStripes="1" showColumnStripes="0"/>
</table>
</file>

<file path=xl/tables/table10.xml><?xml version="1.0" encoding="utf-8"?>
<table xmlns="http://schemas.openxmlformats.org/spreadsheetml/2006/main" id="4" name="Таблица134569131935" displayName="Таблица134569131935" ref="A1:O41" totalsRowShown="0" headerRowDxfId="24" dataDxfId="23">
  <autoFilter ref="A1:O41"/>
  <tableColumns count="15">
    <tableColumn id="1" name="№" dataDxfId="22"/>
    <tableColumn id="11" name="№ в Счете" dataDxfId="21"/>
    <tableColumn id="2" name="Услуга" dataDxfId="20"/>
    <tableColumn id="7" name="Кол-во" dataDxfId="19"/>
    <tableColumn id="6" name="Ед. Изм." dataDxfId="18"/>
    <tableColumn id="13" name="Цена за ед." dataDxfId="17"/>
    <tableColumn id="14" name="Сумма" dataDxfId="16">
      <calculatedColumnFormula>Таблица134569131935[[#This Row],[Цена за ед.]]*Таблица134569131935[[#This Row],[Кол-во]]</calculatedColumnFormula>
    </tableColumn>
    <tableColumn id="16" name="   Сумма раздел       УСЛУГИ / Сумма счета" dataDxfId="15">
      <calculatedColumnFormula>SUM(H3:H41)</calculatedColumnFormula>
    </tableColumn>
    <tableColumn id="19" name="Счет" dataDxfId="14">
      <calculatedColumnFormula>Таблица134569131935[Ед. Изм.]*#REF!</calculatedColumnFormula>
    </tableColumn>
    <tableColumn id="3" name="Поставщик" dataDxfId="13"/>
    <tableColumn id="9" name="Дата счета" dataDxfId="12"/>
    <tableColumn id="4" name="Статус" dataDxfId="11"/>
    <tableColumn id="10" name="Дата оплаты" dataDxfId="10"/>
    <tableColumn id="12" name="Дата поставки" dataDxfId="9"/>
    <tableColumn id="15" name="Примечание" dataDxfId="8"/>
  </tableColumns>
  <tableStyleInfo name="TableStyleMedium15" showFirstColumn="0" showLastColumn="0" showRowStripes="1" showColumnStripes="0"/>
</table>
</file>

<file path=xl/tables/table11.xml><?xml version="1.0" encoding="utf-8"?>
<table xmlns="http://schemas.openxmlformats.org/spreadsheetml/2006/main" id="2" name="Таблица13456913193" displayName="Таблица13456913193" ref="A1:F25" totalsRowShown="0" headerRowDxfId="7" dataDxfId="6">
  <autoFilter ref="A1:F25"/>
  <tableColumns count="6">
    <tableColumn id="1" name="Позиция" dataDxfId="5"/>
    <tableColumn id="2" name="РАЗДЕЛ" dataDxfId="4"/>
    <tableColumn id="6" name="Кол-во Счетов" dataDxfId="3"/>
    <tableColumn id="7" name="Позиций в разделе" dataDxfId="2"/>
    <tableColumn id="5" name="ОБЩАЯ СУММА ОБЪЕКТА" dataDxfId="1">
      <calculatedColumnFormula>ОБЩЕСТРОЙ!$H$2</calculatedColumnFormula>
    </tableColumn>
    <tableColumn id="15" name="Примечание" dataDxfId="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3" name="Таблица1345691314" displayName="Таблица1345691314" ref="A1:R390" totalsRowShown="0" headerRowDxfId="184" dataDxfId="183">
  <autoFilter ref="A1:R390"/>
  <tableColumns count="18">
    <tableColumn id="1" name="№" dataDxfId="182"/>
    <tableColumn id="7" name="№ в Счете" dataDxfId="181"/>
    <tableColumn id="2" name="Наименование Обрудования и ТХ (По Спецификации)" dataDxfId="180"/>
    <tableColumn id="6" name="Кол-во по Счету" dataDxfId="179"/>
    <tableColumn id="5" name="Ед. Изм." dataDxfId="178"/>
    <tableColumn id="18" name="Цена за единицу" dataDxfId="177"/>
    <tableColumn id="19" name="Сумма" dataDxfId="176">
      <calculatedColumnFormula>Таблица1345691314[Кол-во по Счету]*Таблица1345691314[Цена за единицу]</calculatedColumnFormula>
    </tableColumn>
    <tableColumn id="4" name="Сумма раздел ОБЩЕСТРОЙ Сумма счета" dataDxfId="175">
      <calculatedColumnFormula>SUM(H3:H390)</calculatedColumnFormula>
    </tableColumn>
    <tableColumn id="8" name="Счет №" dataDxfId="174"/>
    <tableColumn id="16" name="Отгрузочные Док-ты" dataDxfId="173"/>
    <tableColumn id="3" name="Поставщик" dataDxfId="172"/>
    <tableColumn id="9" name="Дата Счета" dataDxfId="171"/>
    <tableColumn id="10" name="Статус" dataDxfId="170"/>
    <tableColumn id="11" name="Дата оплаты" dataDxfId="169"/>
    <tableColumn id="12" name="Срок поставки дней" dataDxfId="168"/>
    <tableColumn id="13" name="Дата поставки План" dataDxfId="167">
      <calculatedColumnFormula>Таблица1345691314[Дата оплаты]+Таблица1345691314[Срок поставки дней]+1</calculatedColumnFormula>
    </tableColumn>
    <tableColumn id="14" name="Дата поставки Факт" dataDxfId="166"/>
    <tableColumn id="15" name="Примечание" dataDxfId="165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15" name="Таблица1345691316" displayName="Таблица1345691316" ref="A1:R350" totalsRowShown="0" headerRowDxfId="164" dataDxfId="163">
  <autoFilter ref="A1:R350"/>
  <tableColumns count="18">
    <tableColumn id="1" name="№" dataDxfId="162"/>
    <tableColumn id="7" name="№ в Счете" dataDxfId="161"/>
    <tableColumn id="2" name="Наименование Обрудования и ТХ (По Спецификации)" dataDxfId="160"/>
    <tableColumn id="6" name="Кол-во по Счету" dataDxfId="159"/>
    <tableColumn id="5" name="Ед. Изм." dataDxfId="158"/>
    <tableColumn id="18" name="Цена за единицу" dataDxfId="157"/>
    <tableColumn id="19" name="Сумма" dataDxfId="156">
      <calculatedColumnFormula>Таблица1345691316[Кол-во по Счету]*Таблица1345691316[Цена за единицу]</calculatedColumnFormula>
    </tableColumn>
    <tableColumn id="3" name="Сумма раздел САНТЕХНИКА Сумма счета" dataDxfId="155">
      <calculatedColumnFormula>SUM(H3:H350)</calculatedColumnFormula>
    </tableColumn>
    <tableColumn id="8" name="Счет №" dataDxfId="154"/>
    <tableColumn id="16" name="Отгрузочные Док-ты" dataDxfId="153"/>
    <tableColumn id="4" name="Поставщик" dataDxfId="152"/>
    <tableColumn id="9" name="Дата Счета" dataDxfId="151"/>
    <tableColumn id="10" name="Статус" dataDxfId="150"/>
    <tableColumn id="11" name="Дата оплаты" dataDxfId="149"/>
    <tableColumn id="12" name="Срок поставки дней" dataDxfId="148"/>
    <tableColumn id="13" name="Дата поставки План" dataDxfId="147">
      <calculatedColumnFormula>Таблица1345691316[Дата оплаты]+Таблица1345691316[Срок поставки дней]+1</calculatedColumnFormula>
    </tableColumn>
    <tableColumn id="14" name="Дата поставки Факт" dataDxfId="146"/>
    <tableColumn id="15" name="Примечание" dataDxfId="145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16" name="Таблица1345691317" displayName="Таблица1345691317" ref="A1:R350" totalsRowShown="0" headerRowDxfId="144" dataDxfId="143">
  <autoFilter ref="A1:R350"/>
  <tableColumns count="18">
    <tableColumn id="1" name="№" dataDxfId="142"/>
    <tableColumn id="7" name="№ в Счете" dataDxfId="141"/>
    <tableColumn id="2" name="Наименование Обрудования и ТХ (По Спецификации)" dataDxfId="140"/>
    <tableColumn id="6" name="Кол-во по Счету" dataDxfId="139"/>
    <tableColumn id="5" name="Ед. Изм." dataDxfId="138"/>
    <tableColumn id="18" name="Цена за единицу" dataDxfId="137"/>
    <tableColumn id="19" name="Сумма" dataDxfId="136">
      <calculatedColumnFormula>Таблица1345691317[Кол-во по Счету]*Таблица1345691317[Цена за единицу]</calculatedColumnFormula>
    </tableColumn>
    <tableColumn id="4" name="Сумма раздел ВЕНТИЛЯЦИЯ Сумма счета" dataDxfId="135">
      <calculatedColumnFormula>SUM(H3:H350)</calculatedColumnFormula>
    </tableColumn>
    <tableColumn id="8" name="Счет №" dataDxfId="134"/>
    <tableColumn id="16" name="Отгрузочные Док-ты" dataDxfId="133"/>
    <tableColumn id="3" name="Поставщик" dataDxfId="132"/>
    <tableColumn id="9" name="Дата Счета" dataDxfId="131"/>
    <tableColumn id="10" name="Статус" dataDxfId="130"/>
    <tableColumn id="11" name="Дата оплаты" dataDxfId="129"/>
    <tableColumn id="12" name="Срок поставки дней" dataDxfId="128"/>
    <tableColumn id="13" name="Дата поставки План" dataDxfId="127">
      <calculatedColumnFormula>Таблица1345691317[Дата оплаты]+Таблица1345691317[Срок поставки дней]+1</calculatedColumnFormula>
    </tableColumn>
    <tableColumn id="14" name="Дата поставки Факт" dataDxfId="126"/>
    <tableColumn id="15" name="Примечание" dataDxfId="125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7" name="Таблица1345691318" displayName="Таблица1345691318" ref="A1:R350" totalsRowShown="0" headerRowDxfId="124" dataDxfId="123">
  <autoFilter ref="A1:R350"/>
  <tableColumns count="18">
    <tableColumn id="1" name="№" dataDxfId="122"/>
    <tableColumn id="7" name="№ в Счете" dataDxfId="121"/>
    <tableColumn id="2" name="Наименование Обрудования и ТХ (По Спецификации)" dataDxfId="120"/>
    <tableColumn id="6" name="Кол-во по Счету" dataDxfId="119"/>
    <tableColumn id="5" name="Ед. Изм." dataDxfId="118"/>
    <tableColumn id="18" name="Цена за единицу" dataDxfId="117"/>
    <tableColumn id="19" name="Сумма" dataDxfId="116">
      <calculatedColumnFormula>Таблица1345691318[Кол-во по Счету]*Таблица1345691318[Цена за единицу]</calculatedColumnFormula>
    </tableColumn>
    <tableColumn id="4" name="Сумма раздел ОТОПЛЕНИЕ Сумма счета" dataDxfId="115">
      <calculatedColumnFormula>SUM(H3:H350)</calculatedColumnFormula>
    </tableColumn>
    <tableColumn id="8" name="Счет №" dataDxfId="114"/>
    <tableColumn id="16" name="Отгрузочные Док-ты" dataDxfId="113"/>
    <tableColumn id="3" name="Поставщик" dataDxfId="112"/>
    <tableColumn id="9" name="Дата Счета" dataDxfId="111"/>
    <tableColumn id="10" name="Статус" dataDxfId="110"/>
    <tableColumn id="11" name="Дата оплаты" dataDxfId="109"/>
    <tableColumn id="12" name="Срок поставки дней" dataDxfId="108"/>
    <tableColumn id="13" name="Дата поставки План" dataDxfId="107">
      <calculatedColumnFormula>Таблица1345691318[Дата оплаты]+Таблица1345691318[Срок поставки дней]+1</calculatedColumnFormula>
    </tableColumn>
    <tableColumn id="14" name="Дата поставки Факт" dataDxfId="106"/>
    <tableColumn id="15" name="Примечание" dataDxfId="105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" name="Таблица134567112" displayName="Таблица134567112" ref="A1:T2" totalsRowShown="0" headerRowDxfId="104" dataDxfId="103">
  <autoFilter ref="A1:T2"/>
  <tableColumns count="20">
    <tableColumn id="1" name="Позиция"/>
    <tableColumn id="2" name="Наименование Обрудования и ТХ (По Спецификации)"/>
    <tableColumn id="3" name="Марка, тип, обозначение документа (По спецификации)" dataDxfId="102"/>
    <tableColumn id="17" name="Замена Оборудования" dataDxfId="101"/>
    <tableColumn id="20" name="Марка, тип, обозначение документа (По Замене)" dataDxfId="100"/>
    <tableColumn id="4" name="Производитель" dataDxfId="99"/>
    <tableColumn id="5" name="Ед.Изм." dataDxfId="98"/>
    <tableColumn id="16" name="Кол-во ПЛАН" dataDxfId="97"/>
    <tableColumn id="6" name="Кол-во по СЧЕТУ" dataDxfId="96"/>
    <tableColumn id="7" name="№Позиции в Счете" dataDxfId="95"/>
    <tableColumn id="18" name="Цена за единицу" dataDxfId="94"/>
    <tableColumn id="19" name="Сумма" dataDxfId="93">
      <calculatedColumnFormula>Таблица134567112[Кол-во по СЧЕТУ]*Таблица134567112[Цена за единицу]</calculatedColumnFormula>
    </tableColumn>
    <tableColumn id="8" name="Счет №" dataDxfId="92"/>
    <tableColumn id="9" name="Дата Счета" dataDxfId="91"/>
    <tableColumn id="10" name="Статус" dataDxfId="90"/>
    <tableColumn id="11" name="Дата оплаты" dataDxfId="89"/>
    <tableColumn id="12" name="Срок поставки План" dataDxfId="88"/>
    <tableColumn id="13" name="Дата поставки План" dataDxfId="87">
      <calculatedColumnFormula>Таблица134567112[Дата оплаты]+Таблица134567112[Срок поставки План]+1</calculatedColumnFormula>
    </tableColumn>
    <tableColumn id="14" name="Дата поставки Факт" dataDxfId="86"/>
    <tableColumn id="15" name="Примечание" dataDxfId="85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18" name="Таблица1345691319" displayName="Таблица1345691319" ref="A1:R316" totalsRowShown="0" headerRowDxfId="84" dataDxfId="83">
  <autoFilter ref="A1:R316"/>
  <tableColumns count="18">
    <tableColumn id="1" name="№" dataDxfId="82"/>
    <tableColumn id="7" name="№ в Счете" dataDxfId="81"/>
    <tableColumn id="2" name="Наименование Обрудования и ТХ (По Спецификации)" dataDxfId="80"/>
    <tableColumn id="6" name="Кол-во по Счету" dataDxfId="79"/>
    <tableColumn id="5" name="Ед. Изм." dataDxfId="78"/>
    <tableColumn id="18" name="Цена за единицу" dataDxfId="77"/>
    <tableColumn id="19" name="Сумма" dataDxfId="76">
      <calculatedColumnFormula>Таблица1345691319[Кол-во по Счету]*Таблица1345691319[Цена за единицу]</calculatedColumnFormula>
    </tableColumn>
    <tableColumn id="4" name="Сумма раздел ЭЛЕКТРИКА Сумма счета" dataDxfId="75">
      <calculatedColumnFormula>SUM(H3:H127)</calculatedColumnFormula>
    </tableColumn>
    <tableColumn id="8" name="Счет №" dataDxfId="74"/>
    <tableColumn id="16" name="Отгрузочные Док-ты" dataDxfId="73"/>
    <tableColumn id="3" name="Поставщик" dataDxfId="72"/>
    <tableColumn id="9" name="Дата Счета" dataDxfId="71"/>
    <tableColumn id="10" name="Статус" dataDxfId="70"/>
    <tableColumn id="11" name="Дата оплаты" dataDxfId="69"/>
    <tableColumn id="12" name="Срок поставки дней" dataDxfId="68"/>
    <tableColumn id="13" name="Дата поставки План" dataDxfId="67">
      <calculatedColumnFormula>Таблица1345691319[Дата оплаты]+Таблица1345691319[Срок поставки дней]+1</calculatedColumnFormula>
    </tableColumn>
    <tableColumn id="14" name="Дата поставки Факт" dataDxfId="66"/>
    <tableColumn id="15" name="Примечание" dataDxfId="65"/>
  </tableColumns>
  <tableStyleInfo name="TableStyleMedium15" showFirstColumn="0" showLastColumn="0" showRowStripes="1" showColumnStripes="0"/>
</table>
</file>

<file path=xl/tables/table8.xml><?xml version="1.0" encoding="utf-8"?>
<table xmlns="http://schemas.openxmlformats.org/spreadsheetml/2006/main" id="3" name="Таблица13456913194" displayName="Таблица13456913194" ref="A1:R319" totalsRowShown="0" headerRowDxfId="64" dataDxfId="63">
  <autoFilter ref="A1:R319"/>
  <tableColumns count="18">
    <tableColumn id="1" name="№" dataDxfId="62"/>
    <tableColumn id="7" name="№ в Счете" dataDxfId="61"/>
    <tableColumn id="2" name="Наименование Обрудования и ТХ (По Спецификации)" dataDxfId="60"/>
    <tableColumn id="6" name="Кол-во по Счету" dataDxfId="59"/>
    <tableColumn id="5" name="Ед. Изм." dataDxfId="58"/>
    <tableColumn id="18" name="Цена за единицу" dataDxfId="57"/>
    <tableColumn id="19" name="Сумма" dataDxfId="56">
      <calculatedColumnFormula>Таблица13456913194[Кол-во по Счету]*Таблица13456913194[Цена за единицу]</calculatedColumnFormula>
    </tableColumn>
    <tableColumn id="4" name="Сумма раздел СКС / Сумма счета" dataDxfId="55">
      <calculatedColumnFormula>SUM(H3:H319)</calculatedColumnFormula>
    </tableColumn>
    <tableColumn id="8" name="Счет №" dataDxfId="54"/>
    <tableColumn id="16" name="Отгрузочные Док-ты" dataDxfId="53"/>
    <tableColumn id="3" name="Поставщик" dataDxfId="52"/>
    <tableColumn id="9" name="Дата Счета" dataDxfId="51"/>
    <tableColumn id="10" name="Статус" dataDxfId="50"/>
    <tableColumn id="11" name="Дата оплаты" dataDxfId="49"/>
    <tableColumn id="12" name="Срок поставки дней" dataDxfId="48"/>
    <tableColumn id="13" name="Дата поставки План" dataDxfId="47">
      <calculatedColumnFormula>Таблица13456913194[Дата оплаты]+Таблица13456913194[Срок поставки дней]+1</calculatedColumnFormula>
    </tableColumn>
    <tableColumn id="14" name="Дата поставки Факт" dataDxfId="46"/>
    <tableColumn id="15" name="Примечание" dataDxfId="45"/>
  </tableColumns>
  <tableStyleInfo name="TableStyleMedium15" showFirstColumn="0" showLastColumn="0" showRowStripes="1" showColumnStripes="0"/>
</table>
</file>

<file path=xl/tables/table9.xml><?xml version="1.0" encoding="utf-8"?>
<table xmlns="http://schemas.openxmlformats.org/spreadsheetml/2006/main" id="5" name="Таблица13456913146" displayName="Таблица13456913146" ref="A1:R212" totalsRowShown="0" headerRowDxfId="44" dataDxfId="43">
  <autoFilter ref="A1:R212"/>
  <tableColumns count="18">
    <tableColumn id="1" name="№" dataDxfId="42"/>
    <tableColumn id="7" name="№ в Счете" dataDxfId="41"/>
    <tableColumn id="2" name="Наименование Обрудования и ТХ (По Спецификации)" dataDxfId="40"/>
    <tableColumn id="6" name="Кол-во по Счету" dataDxfId="39"/>
    <tableColumn id="5" name="Ед. Изм." dataDxfId="38"/>
    <tableColumn id="18" name="Цена за единицу" dataDxfId="37"/>
    <tableColumn id="19" name="Сумма" dataDxfId="36">
      <calculatedColumnFormula>Таблица13456913146[Кол-во по Счету]*Таблица13456913146[Цена за единицу]</calculatedColumnFormula>
    </tableColumn>
    <tableColumn id="4" name="Сумма раздел ДОГОВОРА Сумма счета" dataDxfId="35">
      <calculatedColumnFormula>SUM(H3:H212)</calculatedColumnFormula>
    </tableColumn>
    <tableColumn id="8" name="Счет №" dataDxfId="34"/>
    <tableColumn id="16" name="Отгрузочные Док-ты" dataDxfId="33"/>
    <tableColumn id="3" name="Поставщик" dataDxfId="32"/>
    <tableColumn id="9" name="Дата Счета" dataDxfId="31"/>
    <tableColumn id="10" name="Статус" dataDxfId="30"/>
    <tableColumn id="11" name="Дата оплаты" dataDxfId="29"/>
    <tableColumn id="12" name="Срок поставки дней" dataDxfId="28"/>
    <tableColumn id="13" name="Дата поставки План" dataDxfId="27">
      <calculatedColumnFormula>Таблица13456913146[Дата оплаты]+Таблица13456913146[Срок поставки дней]+1</calculatedColumnFormula>
    </tableColumn>
    <tableColumn id="14" name="Дата поставки Факт" dataDxfId="26"/>
    <tableColumn id="15" name="Примечание" dataDxfId="25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zoomScaleNormal="100" workbookViewId="0">
      <pane ySplit="2" topLeftCell="A3" activePane="bottomLeft" state="frozen"/>
      <selection pane="bottomLeft" activeCell="I7" sqref="I7"/>
    </sheetView>
  </sheetViews>
  <sheetFormatPr defaultRowHeight="15" x14ac:dyDescent="0.25"/>
  <cols>
    <col min="1" max="1" width="4" style="93" customWidth="1"/>
    <col min="2" max="2" width="64.7109375" style="93" customWidth="1"/>
    <col min="3" max="3" width="8" style="94" customWidth="1"/>
    <col min="4" max="4" width="7.140625" style="94" customWidth="1"/>
    <col min="5" max="5" width="11.85546875" customWidth="1"/>
    <col min="6" max="6" width="13.42578125" customWidth="1"/>
    <col min="7" max="7" width="15.7109375" style="95" customWidth="1"/>
    <col min="8" max="8" width="0.28515625" style="95" customWidth="1"/>
    <col min="9" max="9" width="10.85546875" style="96" customWidth="1"/>
    <col min="10" max="10" width="10.140625" style="96" customWidth="1"/>
    <col min="11" max="11" width="10.140625" style="97" customWidth="1"/>
    <col min="12" max="12" width="32" style="98" customWidth="1"/>
    <col min="13" max="13" width="12" style="92" customWidth="1"/>
    <col min="14" max="14" width="28.7109375" style="92" customWidth="1"/>
    <col min="15" max="16384" width="9.140625" style="92"/>
  </cols>
  <sheetData>
    <row r="1" spans="1:14" s="88" customFormat="1" ht="63.95" customHeight="1" x14ac:dyDescent="0.25">
      <c r="A1" s="111" t="s">
        <v>349</v>
      </c>
      <c r="B1" s="111" t="s">
        <v>315</v>
      </c>
      <c r="C1" s="111" t="s">
        <v>976</v>
      </c>
      <c r="D1" s="111" t="s">
        <v>352</v>
      </c>
      <c r="E1" s="112" t="s">
        <v>313</v>
      </c>
      <c r="F1" s="112" t="s">
        <v>314</v>
      </c>
      <c r="G1" s="111" t="s">
        <v>978</v>
      </c>
      <c r="H1" s="111" t="s">
        <v>331</v>
      </c>
      <c r="I1" s="111" t="s">
        <v>979</v>
      </c>
      <c r="J1" s="111" t="s">
        <v>980</v>
      </c>
      <c r="K1" s="111" t="s">
        <v>981</v>
      </c>
      <c r="L1" s="113" t="s">
        <v>307</v>
      </c>
      <c r="M1" s="144"/>
      <c r="N1" s="144"/>
    </row>
    <row r="2" spans="1:14" s="100" customFormat="1" ht="20.100000000000001" customHeight="1" x14ac:dyDescent="0.25">
      <c r="A2" s="212"/>
      <c r="B2" s="265" t="s">
        <v>327</v>
      </c>
      <c r="C2" s="213"/>
      <c r="D2" s="213"/>
      <c r="E2" s="214"/>
      <c r="F2" s="246"/>
      <c r="G2" s="231"/>
      <c r="H2" s="215"/>
      <c r="I2" s="215"/>
      <c r="J2" s="217"/>
      <c r="K2" s="217"/>
      <c r="L2" s="216"/>
      <c r="M2" s="145"/>
      <c r="N2" s="145"/>
    </row>
    <row r="3" spans="1:14" x14ac:dyDescent="0.25">
      <c r="A3" s="168">
        <v>1</v>
      </c>
      <c r="B3" s="117" t="s">
        <v>977</v>
      </c>
      <c r="C3" s="117">
        <v>200</v>
      </c>
      <c r="D3" s="117" t="s">
        <v>359</v>
      </c>
      <c r="E3" s="118">
        <v>100</v>
      </c>
      <c r="F3" s="118">
        <f>Таблица13456913147[[#This Row],[Кол-во по проекту]]*Таблица13456913147[[#This Row],[Цена за единицу]]</f>
        <v>20000</v>
      </c>
      <c r="G3" s="268"/>
      <c r="H3" s="268"/>
      <c r="I3" s="268"/>
      <c r="J3" s="149"/>
      <c r="K3" s="149"/>
      <c r="L3" s="168"/>
      <c r="M3" s="143"/>
      <c r="N3" s="143"/>
    </row>
    <row r="4" spans="1:14" ht="38.25" x14ac:dyDescent="0.25">
      <c r="A4" s="168">
        <v>2</v>
      </c>
      <c r="B4" s="267" t="s">
        <v>982</v>
      </c>
      <c r="C4" s="117"/>
      <c r="D4" s="117"/>
      <c r="E4" s="118"/>
      <c r="F4" s="118"/>
      <c r="G4" s="119"/>
      <c r="H4" s="119"/>
      <c r="I4" s="119"/>
      <c r="J4" s="149"/>
      <c r="K4" s="149"/>
      <c r="L4" s="168"/>
      <c r="M4" s="143"/>
      <c r="N4" s="143"/>
    </row>
    <row r="5" spans="1:14" x14ac:dyDescent="0.25">
      <c r="A5" s="168">
        <v>3</v>
      </c>
      <c r="B5" s="117"/>
      <c r="C5" s="117"/>
      <c r="D5" s="117"/>
      <c r="E5" s="118"/>
      <c r="F5" s="118"/>
      <c r="G5" s="119"/>
      <c r="H5" s="119"/>
      <c r="I5" s="119"/>
      <c r="J5" s="149"/>
      <c r="K5" s="149"/>
      <c r="L5" s="168"/>
      <c r="M5" s="143"/>
      <c r="N5" s="143"/>
    </row>
    <row r="6" spans="1:14" x14ac:dyDescent="0.25">
      <c r="A6" s="168">
        <v>4</v>
      </c>
      <c r="B6" s="117"/>
      <c r="C6" s="117"/>
      <c r="D6" s="117"/>
      <c r="E6" s="118"/>
      <c r="F6" s="118"/>
      <c r="G6" s="119"/>
      <c r="H6" s="119"/>
      <c r="I6" s="119"/>
      <c r="J6" s="149"/>
      <c r="K6" s="149"/>
      <c r="L6" s="168"/>
      <c r="M6" s="143"/>
      <c r="N6" s="143"/>
    </row>
    <row r="7" spans="1:14" x14ac:dyDescent="0.25">
      <c r="A7" s="168">
        <v>5</v>
      </c>
      <c r="B7" s="117"/>
      <c r="C7" s="117"/>
      <c r="D7" s="117"/>
      <c r="E7" s="118"/>
      <c r="F7" s="118"/>
      <c r="G7" s="119"/>
      <c r="H7" s="119"/>
      <c r="I7" s="119"/>
      <c r="J7" s="149"/>
      <c r="K7" s="149"/>
      <c r="L7" s="168"/>
      <c r="M7" s="143"/>
      <c r="N7" s="143"/>
    </row>
    <row r="8" spans="1:14" x14ac:dyDescent="0.25">
      <c r="A8" s="168">
        <v>6</v>
      </c>
      <c r="B8" s="117"/>
      <c r="C8" s="117"/>
      <c r="D8" s="117"/>
      <c r="E8" s="118"/>
      <c r="F8" s="118"/>
      <c r="G8" s="119"/>
      <c r="H8" s="119"/>
      <c r="I8" s="119"/>
      <c r="J8" s="149"/>
      <c r="K8" s="149"/>
      <c r="L8" s="168"/>
      <c r="M8" s="143"/>
      <c r="N8" s="143"/>
    </row>
    <row r="9" spans="1:14" x14ac:dyDescent="0.25">
      <c r="A9" s="168">
        <v>7</v>
      </c>
      <c r="B9" s="117"/>
      <c r="C9" s="117"/>
      <c r="D9" s="117"/>
      <c r="E9" s="118"/>
      <c r="F9" s="118"/>
      <c r="G9" s="119"/>
      <c r="H9" s="119"/>
      <c r="I9" s="119"/>
      <c r="J9" s="149"/>
      <c r="K9" s="149"/>
      <c r="L9" s="168"/>
      <c r="M9" s="143"/>
      <c r="N9" s="143"/>
    </row>
    <row r="10" spans="1:14" x14ac:dyDescent="0.25">
      <c r="A10" s="168"/>
      <c r="B10" s="266" t="s">
        <v>971</v>
      </c>
      <c r="C10" s="117"/>
      <c r="D10" s="117"/>
      <c r="E10" s="118"/>
      <c r="F10" s="118"/>
      <c r="G10" s="119"/>
      <c r="H10" s="119"/>
      <c r="I10" s="119"/>
      <c r="J10" s="149"/>
      <c r="K10" s="149"/>
      <c r="L10" s="168"/>
      <c r="M10" s="143"/>
      <c r="N10" s="143"/>
    </row>
    <row r="11" spans="1:14" x14ac:dyDescent="0.25">
      <c r="A11" s="168">
        <v>1</v>
      </c>
      <c r="B11" s="117"/>
      <c r="C11" s="117"/>
      <c r="D11" s="117"/>
      <c r="E11" s="118"/>
      <c r="F11" s="118"/>
      <c r="G11" s="119"/>
      <c r="H11" s="119"/>
      <c r="I11" s="119"/>
      <c r="J11" s="149"/>
      <c r="K11" s="149"/>
      <c r="L11" s="168"/>
      <c r="M11" s="143"/>
      <c r="N11" s="143"/>
    </row>
    <row r="12" spans="1:14" x14ac:dyDescent="0.25">
      <c r="A12" s="168">
        <v>2</v>
      </c>
      <c r="B12" s="117"/>
      <c r="C12" s="117"/>
      <c r="D12" s="117"/>
      <c r="E12" s="118"/>
      <c r="F12" s="118"/>
      <c r="G12" s="119"/>
      <c r="H12" s="119"/>
      <c r="I12" s="119"/>
      <c r="J12" s="149"/>
      <c r="K12" s="149"/>
      <c r="L12" s="168"/>
      <c r="M12" s="143"/>
      <c r="N12" s="143"/>
    </row>
    <row r="13" spans="1:14" x14ac:dyDescent="0.25">
      <c r="A13" s="168">
        <v>3</v>
      </c>
      <c r="B13" s="267" t="s">
        <v>983</v>
      </c>
      <c r="C13" s="117"/>
      <c r="D13" s="117"/>
      <c r="E13" s="118"/>
      <c r="F13" s="118"/>
      <c r="G13" s="119"/>
      <c r="H13" s="119"/>
      <c r="I13" s="119"/>
      <c r="J13" s="149"/>
      <c r="K13" s="149"/>
      <c r="L13" s="168"/>
      <c r="M13" s="143"/>
      <c r="N13" s="143"/>
    </row>
    <row r="14" spans="1:14" x14ac:dyDescent="0.25">
      <c r="A14" s="168">
        <v>4</v>
      </c>
      <c r="B14" s="117"/>
      <c r="C14" s="117"/>
      <c r="D14" s="117"/>
      <c r="E14" s="118"/>
      <c r="F14" s="118"/>
      <c r="G14" s="119"/>
      <c r="H14" s="119"/>
      <c r="I14" s="119"/>
      <c r="J14" s="149"/>
      <c r="K14" s="149"/>
      <c r="L14" s="168"/>
      <c r="M14" s="143"/>
      <c r="N14" s="143"/>
    </row>
    <row r="15" spans="1:14" x14ac:dyDescent="0.25">
      <c r="A15" s="168"/>
      <c r="B15" s="117"/>
      <c r="C15" s="117"/>
      <c r="D15" s="117"/>
      <c r="E15" s="118"/>
      <c r="F15" s="118"/>
      <c r="G15" s="119"/>
      <c r="H15" s="119"/>
      <c r="I15" s="119"/>
      <c r="J15" s="149"/>
      <c r="K15" s="149"/>
      <c r="L15" s="168"/>
      <c r="M15" s="143"/>
      <c r="N15" s="143"/>
    </row>
    <row r="16" spans="1:14" x14ac:dyDescent="0.25">
      <c r="A16" s="168"/>
      <c r="B16" s="117"/>
      <c r="C16" s="117"/>
      <c r="D16" s="117"/>
      <c r="E16" s="118"/>
      <c r="F16" s="118"/>
      <c r="G16" s="119"/>
      <c r="H16" s="119"/>
      <c r="I16" s="119"/>
      <c r="J16" s="149"/>
      <c r="K16" s="149"/>
      <c r="L16" s="168"/>
      <c r="M16" s="143"/>
      <c r="N16" s="143"/>
    </row>
    <row r="17" spans="1:14" x14ac:dyDescent="0.25">
      <c r="A17" s="168"/>
      <c r="B17" s="117"/>
      <c r="C17" s="117"/>
      <c r="D17" s="117"/>
      <c r="E17" s="118"/>
      <c r="F17" s="118"/>
      <c r="G17" s="119"/>
      <c r="H17" s="119"/>
      <c r="I17" s="119"/>
      <c r="J17" s="149"/>
      <c r="K17" s="149"/>
      <c r="L17" s="168"/>
      <c r="M17" s="143"/>
      <c r="N17" s="143"/>
    </row>
    <row r="18" spans="1:14" x14ac:dyDescent="0.25">
      <c r="A18" s="168"/>
      <c r="B18" s="117"/>
      <c r="C18" s="117"/>
      <c r="D18" s="117"/>
      <c r="E18" s="118"/>
      <c r="F18" s="118"/>
      <c r="G18" s="119"/>
      <c r="H18" s="119"/>
      <c r="I18" s="119"/>
      <c r="J18" s="149"/>
      <c r="K18" s="149"/>
      <c r="L18" s="168"/>
      <c r="M18" s="143"/>
      <c r="N18" s="143"/>
    </row>
    <row r="19" spans="1:14" x14ac:dyDescent="0.25">
      <c r="A19" s="168"/>
      <c r="B19" s="117"/>
      <c r="C19" s="117"/>
      <c r="D19" s="117"/>
      <c r="E19" s="118"/>
      <c r="F19" s="118"/>
      <c r="G19" s="119"/>
      <c r="H19" s="119"/>
      <c r="I19" s="119"/>
      <c r="J19" s="149"/>
      <c r="K19" s="149"/>
      <c r="L19" s="168"/>
      <c r="M19" s="143"/>
      <c r="N19" s="143"/>
    </row>
    <row r="20" spans="1:14" x14ac:dyDescent="0.25">
      <c r="A20" s="168"/>
      <c r="B20" s="117"/>
      <c r="C20" s="117"/>
      <c r="D20" s="117"/>
      <c r="E20" s="118"/>
      <c r="F20" s="118"/>
      <c r="G20" s="119"/>
      <c r="H20" s="119"/>
      <c r="I20" s="119"/>
      <c r="J20" s="149"/>
      <c r="K20" s="149"/>
      <c r="L20" s="168"/>
      <c r="M20" s="143"/>
      <c r="N20" s="143"/>
    </row>
    <row r="21" spans="1:14" x14ac:dyDescent="0.25">
      <c r="A21" s="168"/>
      <c r="B21" s="117"/>
      <c r="C21" s="117"/>
      <c r="D21" s="117"/>
      <c r="E21" s="118"/>
      <c r="F21" s="118"/>
      <c r="G21" s="119"/>
      <c r="H21" s="119"/>
      <c r="I21" s="119"/>
      <c r="J21" s="149"/>
      <c r="K21" s="149"/>
      <c r="L21" s="168"/>
      <c r="M21" s="143"/>
      <c r="N21" s="143"/>
    </row>
    <row r="22" spans="1:14" x14ac:dyDescent="0.25">
      <c r="A22" s="168"/>
      <c r="B22" s="117"/>
      <c r="C22" s="117"/>
      <c r="D22" s="117"/>
      <c r="E22" s="118"/>
      <c r="F22" s="118"/>
      <c r="G22" s="119"/>
      <c r="H22" s="119"/>
      <c r="I22" s="119"/>
      <c r="J22" s="149"/>
      <c r="K22" s="149"/>
      <c r="L22" s="168"/>
      <c r="M22" s="143"/>
      <c r="N22" s="143"/>
    </row>
    <row r="23" spans="1:14" x14ac:dyDescent="0.25">
      <c r="A23" s="168"/>
      <c r="B23" s="117"/>
      <c r="C23" s="117"/>
      <c r="D23" s="117"/>
      <c r="E23" s="118"/>
      <c r="F23" s="118"/>
      <c r="G23" s="119"/>
      <c r="H23" s="119"/>
      <c r="I23" s="119"/>
      <c r="J23" s="149"/>
      <c r="K23" s="149"/>
      <c r="L23" s="168"/>
      <c r="M23" s="143"/>
      <c r="N23" s="143"/>
    </row>
    <row r="24" spans="1:14" x14ac:dyDescent="0.25">
      <c r="A24" s="168"/>
      <c r="B24" s="117"/>
      <c r="C24" s="117"/>
      <c r="D24" s="117"/>
      <c r="E24" s="118"/>
      <c r="F24" s="118"/>
      <c r="G24" s="119"/>
      <c r="H24" s="119"/>
      <c r="I24" s="119"/>
      <c r="J24" s="149"/>
      <c r="K24" s="149"/>
      <c r="L24" s="168"/>
      <c r="M24" s="143"/>
      <c r="N24" s="143"/>
    </row>
    <row r="25" spans="1:14" x14ac:dyDescent="0.25">
      <c r="A25" s="168"/>
      <c r="B25" s="117"/>
      <c r="C25" s="117"/>
      <c r="D25" s="117"/>
      <c r="E25" s="118"/>
      <c r="F25" s="118"/>
      <c r="G25" s="119"/>
      <c r="H25" s="119"/>
      <c r="I25" s="119"/>
      <c r="J25" s="149"/>
      <c r="K25" s="149"/>
      <c r="L25" s="168"/>
      <c r="M25" s="143"/>
      <c r="N25" s="143"/>
    </row>
    <row r="26" spans="1:14" x14ac:dyDescent="0.25">
      <c r="A26" s="168"/>
      <c r="B26" s="117"/>
      <c r="C26" s="117"/>
      <c r="D26" s="117"/>
      <c r="E26" s="118"/>
      <c r="F26" s="118"/>
      <c r="G26" s="119"/>
      <c r="H26" s="119"/>
      <c r="I26" s="119"/>
      <c r="J26" s="149"/>
      <c r="K26" s="149"/>
      <c r="L26" s="168"/>
      <c r="M26" s="143"/>
      <c r="N26" s="143"/>
    </row>
    <row r="27" spans="1:14" x14ac:dyDescent="0.25">
      <c r="A27" s="168"/>
      <c r="B27" s="117"/>
      <c r="C27" s="117"/>
      <c r="D27" s="117"/>
      <c r="E27" s="118"/>
      <c r="F27" s="118"/>
      <c r="G27" s="119"/>
      <c r="H27" s="119"/>
      <c r="I27" s="119"/>
      <c r="J27" s="149"/>
      <c r="K27" s="149"/>
      <c r="L27" s="168"/>
      <c r="M27" s="143"/>
      <c r="N27" s="143"/>
    </row>
    <row r="28" spans="1:14" x14ac:dyDescent="0.25">
      <c r="A28" s="168"/>
      <c r="B28" s="117"/>
      <c r="C28" s="117"/>
      <c r="D28" s="117"/>
      <c r="E28" s="118"/>
      <c r="F28" s="118"/>
      <c r="G28" s="119"/>
      <c r="H28" s="119"/>
      <c r="I28" s="119"/>
      <c r="J28" s="149"/>
      <c r="K28" s="149"/>
      <c r="L28" s="168"/>
      <c r="M28" s="143"/>
      <c r="N28" s="143"/>
    </row>
    <row r="29" spans="1:14" x14ac:dyDescent="0.25">
      <c r="A29" s="168"/>
      <c r="B29" s="117"/>
      <c r="C29" s="117"/>
      <c r="D29" s="117"/>
      <c r="E29" s="118"/>
      <c r="F29" s="118"/>
      <c r="G29" s="119"/>
      <c r="H29" s="119"/>
      <c r="I29" s="119"/>
      <c r="J29" s="149"/>
      <c r="K29" s="149"/>
      <c r="L29" s="168"/>
      <c r="M29" s="143"/>
      <c r="N29" s="143"/>
    </row>
    <row r="30" spans="1:14" x14ac:dyDescent="0.25">
      <c r="A30" s="168"/>
      <c r="B30" s="117"/>
      <c r="C30" s="117"/>
      <c r="D30" s="117"/>
      <c r="E30" s="118"/>
      <c r="F30" s="118"/>
      <c r="G30" s="119"/>
      <c r="H30" s="119"/>
      <c r="I30" s="119"/>
      <c r="J30" s="149"/>
      <c r="K30" s="149"/>
      <c r="L30" s="168"/>
      <c r="M30" s="143"/>
      <c r="N30" s="143"/>
    </row>
    <row r="31" spans="1:14" x14ac:dyDescent="0.25">
      <c r="A31" s="168"/>
      <c r="B31" s="117"/>
      <c r="C31" s="117"/>
      <c r="D31" s="117"/>
      <c r="E31" s="118"/>
      <c r="F31" s="118"/>
      <c r="G31" s="119"/>
      <c r="H31" s="119"/>
      <c r="I31" s="119"/>
      <c r="J31" s="149"/>
      <c r="K31" s="149"/>
      <c r="L31" s="168"/>
      <c r="M31" s="143"/>
      <c r="N31" s="143"/>
    </row>
    <row r="32" spans="1:14" x14ac:dyDescent="0.25">
      <c r="A32" s="168"/>
      <c r="B32" s="117"/>
      <c r="C32" s="117"/>
      <c r="D32" s="117"/>
      <c r="E32" s="118"/>
      <c r="F32" s="118"/>
      <c r="G32" s="119"/>
      <c r="H32" s="119"/>
      <c r="I32" s="119"/>
      <c r="J32" s="149"/>
      <c r="K32" s="149"/>
      <c r="L32" s="168"/>
      <c r="M32" s="143"/>
      <c r="N32" s="143"/>
    </row>
    <row r="33" spans="1:14" x14ac:dyDescent="0.25">
      <c r="A33" s="168"/>
      <c r="B33" s="117"/>
      <c r="C33" s="117"/>
      <c r="D33" s="117"/>
      <c r="E33" s="118"/>
      <c r="F33" s="118"/>
      <c r="G33" s="119"/>
      <c r="H33" s="119"/>
      <c r="I33" s="119"/>
      <c r="J33" s="149"/>
      <c r="K33" s="149"/>
      <c r="L33" s="168"/>
      <c r="M33" s="143"/>
      <c r="N33" s="143"/>
    </row>
    <row r="34" spans="1:14" x14ac:dyDescent="0.25">
      <c r="A34" s="168"/>
      <c r="B34" s="117"/>
      <c r="C34" s="117"/>
      <c r="D34" s="117"/>
      <c r="E34" s="118"/>
      <c r="F34" s="118"/>
      <c r="G34" s="119"/>
      <c r="H34" s="119"/>
      <c r="I34" s="119"/>
      <c r="J34" s="149"/>
      <c r="K34" s="149"/>
      <c r="L34" s="168"/>
      <c r="M34" s="143"/>
      <c r="N34" s="143"/>
    </row>
    <row r="35" spans="1:14" x14ac:dyDescent="0.25">
      <c r="A35" s="168"/>
      <c r="B35" s="117"/>
      <c r="C35" s="117"/>
      <c r="D35" s="117"/>
      <c r="E35" s="118"/>
      <c r="F35" s="118"/>
      <c r="G35" s="119"/>
      <c r="H35" s="119"/>
      <c r="I35" s="119"/>
      <c r="J35" s="149"/>
      <c r="K35" s="149"/>
      <c r="L35" s="168"/>
      <c r="M35" s="143"/>
      <c r="N35" s="143"/>
    </row>
    <row r="36" spans="1:14" x14ac:dyDescent="0.25">
      <c r="A36" s="168"/>
      <c r="B36" s="117"/>
      <c r="C36" s="117"/>
      <c r="D36" s="117"/>
      <c r="E36" s="118"/>
      <c r="F36" s="118"/>
      <c r="G36" s="119"/>
      <c r="H36" s="119"/>
      <c r="I36" s="119"/>
      <c r="J36" s="149"/>
      <c r="K36" s="149"/>
      <c r="L36" s="168"/>
      <c r="M36" s="143"/>
      <c r="N36" s="143"/>
    </row>
    <row r="37" spans="1:14" x14ac:dyDescent="0.25">
      <c r="A37" s="168"/>
      <c r="B37" s="117"/>
      <c r="C37" s="117"/>
      <c r="D37" s="117"/>
      <c r="E37" s="118"/>
      <c r="F37" s="118"/>
      <c r="G37" s="119"/>
      <c r="H37" s="119"/>
      <c r="I37" s="119"/>
      <c r="J37" s="149"/>
      <c r="K37" s="149"/>
      <c r="L37" s="168"/>
      <c r="M37" s="143"/>
      <c r="N37" s="143"/>
    </row>
    <row r="38" spans="1:14" x14ac:dyDescent="0.25">
      <c r="A38" s="168"/>
      <c r="B38" s="117"/>
      <c r="C38" s="117"/>
      <c r="D38" s="117"/>
      <c r="E38" s="118"/>
      <c r="F38" s="118"/>
      <c r="G38" s="119"/>
      <c r="H38" s="119"/>
      <c r="I38" s="119"/>
      <c r="J38" s="149"/>
      <c r="K38" s="149"/>
      <c r="L38" s="168"/>
      <c r="M38" s="143"/>
      <c r="N38" s="143"/>
    </row>
    <row r="39" spans="1:14" x14ac:dyDescent="0.25">
      <c r="A39" s="168"/>
      <c r="B39" s="117"/>
      <c r="C39" s="117"/>
      <c r="D39" s="117"/>
      <c r="E39" s="118"/>
      <c r="F39" s="118"/>
      <c r="G39" s="119"/>
      <c r="H39" s="119"/>
      <c r="I39" s="119"/>
      <c r="J39" s="149"/>
      <c r="K39" s="149"/>
      <c r="L39" s="168"/>
      <c r="M39" s="143"/>
      <c r="N39" s="143"/>
    </row>
    <row r="40" spans="1:14" x14ac:dyDescent="0.25">
      <c r="A40" s="168"/>
      <c r="B40" s="117"/>
      <c r="C40" s="117"/>
      <c r="D40" s="117"/>
      <c r="E40" s="118"/>
      <c r="F40" s="118"/>
      <c r="G40" s="119"/>
      <c r="H40" s="119"/>
      <c r="I40" s="119"/>
      <c r="J40" s="149"/>
      <c r="K40" s="149"/>
      <c r="L40" s="168"/>
      <c r="M40" s="143"/>
      <c r="N40" s="143"/>
    </row>
    <row r="41" spans="1:14" x14ac:dyDescent="0.25">
      <c r="A41" s="168"/>
      <c r="B41" s="117"/>
      <c r="C41" s="117"/>
      <c r="D41" s="117"/>
      <c r="E41" s="118"/>
      <c r="F41" s="118"/>
      <c r="G41" s="119"/>
      <c r="H41" s="119"/>
      <c r="I41" s="119"/>
      <c r="J41" s="149"/>
      <c r="K41" s="149"/>
      <c r="L41" s="168"/>
      <c r="M41" s="143"/>
      <c r="N41" s="143"/>
    </row>
    <row r="42" spans="1:14" x14ac:dyDescent="0.25">
      <c r="A42" s="168"/>
      <c r="B42" s="117"/>
      <c r="C42" s="117"/>
      <c r="D42" s="117"/>
      <c r="E42" s="118"/>
      <c r="F42" s="118"/>
      <c r="G42" s="119"/>
      <c r="H42" s="119"/>
      <c r="I42" s="119"/>
      <c r="J42" s="149"/>
      <c r="K42" s="149"/>
      <c r="L42" s="168"/>
      <c r="M42" s="143"/>
      <c r="N42" s="143"/>
    </row>
    <row r="43" spans="1:14" x14ac:dyDescent="0.25">
      <c r="A43" s="168"/>
      <c r="B43" s="117"/>
      <c r="C43" s="117"/>
      <c r="D43" s="117"/>
      <c r="E43" s="118"/>
      <c r="F43" s="118"/>
      <c r="G43" s="119"/>
      <c r="H43" s="119"/>
      <c r="I43" s="119"/>
      <c r="J43" s="149"/>
      <c r="K43" s="149"/>
      <c r="L43" s="168"/>
      <c r="M43" s="143"/>
      <c r="N43" s="143"/>
    </row>
    <row r="44" spans="1:14" x14ac:dyDescent="0.25">
      <c r="A44" s="168"/>
      <c r="B44" s="117"/>
      <c r="C44" s="117"/>
      <c r="D44" s="117"/>
      <c r="E44" s="118"/>
      <c r="F44" s="118"/>
      <c r="G44" s="119"/>
      <c r="H44" s="119"/>
      <c r="I44" s="119"/>
      <c r="J44" s="149"/>
      <c r="K44" s="149"/>
      <c r="L44" s="168"/>
      <c r="M44" s="143"/>
      <c r="N44" s="143"/>
    </row>
    <row r="45" spans="1:14" x14ac:dyDescent="0.25">
      <c r="A45" s="168"/>
      <c r="B45" s="117"/>
      <c r="C45" s="117"/>
      <c r="D45" s="117"/>
      <c r="E45" s="118"/>
      <c r="F45" s="118"/>
      <c r="G45" s="119"/>
      <c r="H45" s="119"/>
      <c r="I45" s="119"/>
      <c r="J45" s="149"/>
      <c r="K45" s="149"/>
      <c r="L45" s="168"/>
      <c r="M45" s="143"/>
      <c r="N45" s="143"/>
    </row>
    <row r="46" spans="1:14" x14ac:dyDescent="0.25">
      <c r="A46" s="168"/>
      <c r="B46" s="117"/>
      <c r="C46" s="117"/>
      <c r="D46" s="117"/>
      <c r="E46" s="118"/>
      <c r="F46" s="118"/>
      <c r="G46" s="119"/>
      <c r="H46" s="119"/>
      <c r="I46" s="119"/>
      <c r="J46" s="149"/>
      <c r="K46" s="149"/>
      <c r="L46" s="168"/>
      <c r="M46" s="143"/>
      <c r="N46" s="143"/>
    </row>
    <row r="47" spans="1:14" x14ac:dyDescent="0.25">
      <c r="A47" s="168"/>
      <c r="B47" s="117"/>
      <c r="C47" s="117"/>
      <c r="D47" s="117"/>
      <c r="E47" s="118"/>
      <c r="F47" s="118"/>
      <c r="G47" s="119"/>
      <c r="H47" s="119"/>
      <c r="I47" s="119"/>
      <c r="J47" s="149"/>
      <c r="K47" s="149"/>
      <c r="L47" s="168"/>
      <c r="M47" s="143"/>
      <c r="N47" s="143"/>
    </row>
    <row r="48" spans="1:14" x14ac:dyDescent="0.25">
      <c r="A48" s="168"/>
      <c r="B48" s="117"/>
      <c r="C48" s="117"/>
      <c r="D48" s="117"/>
      <c r="E48" s="118"/>
      <c r="F48" s="118"/>
      <c r="G48" s="119"/>
      <c r="H48" s="119"/>
      <c r="I48" s="119"/>
      <c r="J48" s="149"/>
      <c r="K48" s="149"/>
      <c r="L48" s="168"/>
      <c r="M48" s="143"/>
      <c r="N48" s="143"/>
    </row>
    <row r="49" spans="1:14" x14ac:dyDescent="0.25">
      <c r="A49" s="168"/>
      <c r="B49" s="117"/>
      <c r="C49" s="117"/>
      <c r="D49" s="117"/>
      <c r="E49" s="118"/>
      <c r="F49" s="118"/>
      <c r="G49" s="119"/>
      <c r="H49" s="119"/>
      <c r="I49" s="119"/>
      <c r="J49" s="149"/>
      <c r="K49" s="149"/>
      <c r="L49" s="168"/>
      <c r="M49" s="143"/>
      <c r="N49" s="143"/>
    </row>
    <row r="50" spans="1:14" x14ac:dyDescent="0.25">
      <c r="A50" s="168"/>
      <c r="B50" s="117"/>
      <c r="C50" s="117"/>
      <c r="D50" s="117"/>
      <c r="E50" s="118"/>
      <c r="F50" s="118"/>
      <c r="G50" s="119"/>
      <c r="H50" s="119"/>
      <c r="I50" s="119"/>
      <c r="J50" s="149"/>
      <c r="K50" s="149"/>
      <c r="L50" s="168"/>
      <c r="M50" s="143"/>
      <c r="N50" s="143"/>
    </row>
    <row r="51" spans="1:14" x14ac:dyDescent="0.25">
      <c r="A51" s="168"/>
      <c r="B51" s="117"/>
      <c r="C51" s="117"/>
      <c r="D51" s="117"/>
      <c r="E51" s="118"/>
      <c r="F51" s="118"/>
      <c r="G51" s="119"/>
      <c r="H51" s="119"/>
      <c r="I51" s="119"/>
      <c r="J51" s="149"/>
      <c r="K51" s="149"/>
      <c r="L51" s="168"/>
      <c r="M51" s="143"/>
      <c r="N51" s="143"/>
    </row>
    <row r="52" spans="1:14" x14ac:dyDescent="0.25">
      <c r="A52" s="168"/>
      <c r="B52" s="117"/>
      <c r="C52" s="117"/>
      <c r="D52" s="117"/>
      <c r="E52" s="118"/>
      <c r="F52" s="118"/>
      <c r="G52" s="119"/>
      <c r="H52" s="119"/>
      <c r="I52" s="119"/>
      <c r="J52" s="149"/>
      <c r="K52" s="149"/>
      <c r="L52" s="168"/>
      <c r="M52" s="143"/>
      <c r="N52" s="143"/>
    </row>
    <row r="53" spans="1:14" x14ac:dyDescent="0.25">
      <c r="A53" s="168"/>
      <c r="B53" s="117"/>
      <c r="C53" s="117"/>
      <c r="D53" s="117"/>
      <c r="E53" s="118"/>
      <c r="F53" s="118"/>
      <c r="G53" s="119"/>
      <c r="H53" s="119"/>
      <c r="I53" s="119"/>
      <c r="J53" s="149"/>
      <c r="K53" s="149"/>
      <c r="L53" s="168"/>
      <c r="M53" s="143"/>
      <c r="N53" s="143"/>
    </row>
    <row r="54" spans="1:14" x14ac:dyDescent="0.25">
      <c r="A54" s="168"/>
      <c r="B54" s="117"/>
      <c r="C54" s="117"/>
      <c r="D54" s="117"/>
      <c r="E54" s="118"/>
      <c r="F54" s="118"/>
      <c r="G54" s="119"/>
      <c r="H54" s="119"/>
      <c r="I54" s="119"/>
      <c r="J54" s="149"/>
      <c r="K54" s="149"/>
      <c r="L54" s="168"/>
      <c r="M54" s="143"/>
      <c r="N54" s="143"/>
    </row>
    <row r="55" spans="1:14" x14ac:dyDescent="0.25">
      <c r="A55" s="168"/>
      <c r="B55" s="117"/>
      <c r="C55" s="117"/>
      <c r="D55" s="117"/>
      <c r="E55" s="118"/>
      <c r="F55" s="118"/>
      <c r="G55" s="119"/>
      <c r="H55" s="119"/>
      <c r="I55" s="119"/>
      <c r="J55" s="149"/>
      <c r="K55" s="149"/>
      <c r="L55" s="168"/>
      <c r="M55" s="143"/>
      <c r="N55" s="143"/>
    </row>
    <row r="56" spans="1:14" x14ac:dyDescent="0.25">
      <c r="A56" s="168"/>
      <c r="B56" s="117"/>
      <c r="C56" s="117"/>
      <c r="D56" s="117"/>
      <c r="E56" s="118"/>
      <c r="F56" s="118"/>
      <c r="G56" s="119"/>
      <c r="H56" s="119"/>
      <c r="I56" s="119"/>
      <c r="J56" s="149"/>
      <c r="K56" s="149"/>
      <c r="L56" s="168"/>
      <c r="M56" s="143"/>
      <c r="N56" s="143"/>
    </row>
    <row r="57" spans="1:14" x14ac:dyDescent="0.25">
      <c r="A57" s="168"/>
      <c r="B57" s="117"/>
      <c r="C57" s="117"/>
      <c r="D57" s="117"/>
      <c r="E57" s="118"/>
      <c r="F57" s="118"/>
      <c r="G57" s="119"/>
      <c r="H57" s="119"/>
      <c r="I57" s="119"/>
      <c r="J57" s="149"/>
      <c r="K57" s="149"/>
      <c r="L57" s="168"/>
      <c r="M57" s="143"/>
      <c r="N57" s="143"/>
    </row>
    <row r="58" spans="1:14" x14ac:dyDescent="0.25">
      <c r="A58" s="168"/>
      <c r="B58" s="117"/>
      <c r="C58" s="117"/>
      <c r="D58" s="117"/>
      <c r="E58" s="118"/>
      <c r="F58" s="118"/>
      <c r="G58" s="119"/>
      <c r="H58" s="119"/>
      <c r="I58" s="119"/>
      <c r="J58" s="149"/>
      <c r="K58" s="149"/>
      <c r="L58" s="168"/>
      <c r="M58" s="143"/>
      <c r="N58" s="143"/>
    </row>
    <row r="59" spans="1:14" x14ac:dyDescent="0.25">
      <c r="A59" s="168"/>
      <c r="B59" s="117"/>
      <c r="C59" s="117"/>
      <c r="D59" s="117"/>
      <c r="E59" s="118"/>
      <c r="F59" s="118"/>
      <c r="G59" s="119"/>
      <c r="H59" s="119"/>
      <c r="I59" s="119"/>
      <c r="J59" s="149"/>
      <c r="K59" s="149"/>
      <c r="L59" s="168"/>
      <c r="M59" s="143"/>
      <c r="N59" s="143"/>
    </row>
    <row r="60" spans="1:14" x14ac:dyDescent="0.25">
      <c r="A60" s="168"/>
      <c r="B60" s="117"/>
      <c r="C60" s="117"/>
      <c r="D60" s="117"/>
      <c r="E60" s="118"/>
      <c r="F60" s="118"/>
      <c r="G60" s="119"/>
      <c r="H60" s="119"/>
      <c r="I60" s="119"/>
      <c r="J60" s="149"/>
      <c r="K60" s="149"/>
      <c r="L60" s="168"/>
      <c r="M60" s="143"/>
      <c r="N60" s="143"/>
    </row>
    <row r="61" spans="1:14" x14ac:dyDescent="0.25">
      <c r="A61" s="168"/>
      <c r="B61" s="117"/>
      <c r="C61" s="117"/>
      <c r="D61" s="117"/>
      <c r="E61" s="118"/>
      <c r="F61" s="118"/>
      <c r="G61" s="119"/>
      <c r="H61" s="119"/>
      <c r="I61" s="119"/>
      <c r="J61" s="149"/>
      <c r="K61" s="149"/>
      <c r="L61" s="168"/>
      <c r="M61" s="143"/>
      <c r="N61" s="143"/>
    </row>
    <row r="62" spans="1:14" x14ac:dyDescent="0.25">
      <c r="A62" s="168"/>
      <c r="B62" s="117"/>
      <c r="C62" s="117"/>
      <c r="D62" s="117"/>
      <c r="E62" s="118"/>
      <c r="F62" s="118"/>
      <c r="G62" s="119"/>
      <c r="H62" s="119"/>
      <c r="I62" s="119"/>
      <c r="J62" s="149"/>
      <c r="K62" s="149"/>
      <c r="L62" s="168"/>
      <c r="M62" s="143"/>
      <c r="N62" s="143"/>
    </row>
    <row r="63" spans="1:14" x14ac:dyDescent="0.25">
      <c r="A63" s="168"/>
      <c r="B63" s="117"/>
      <c r="C63" s="117"/>
      <c r="D63" s="117"/>
      <c r="E63" s="118"/>
      <c r="F63" s="118"/>
      <c r="G63" s="119"/>
      <c r="H63" s="119"/>
      <c r="I63" s="119"/>
      <c r="J63" s="149"/>
      <c r="K63" s="149"/>
      <c r="L63" s="168"/>
      <c r="M63" s="143"/>
      <c r="N63" s="143"/>
    </row>
    <row r="64" spans="1:14" x14ac:dyDescent="0.25">
      <c r="A64" s="168"/>
      <c r="B64" s="117"/>
      <c r="C64" s="117"/>
      <c r="D64" s="117"/>
      <c r="E64" s="118"/>
      <c r="F64" s="118"/>
      <c r="G64" s="119"/>
      <c r="H64" s="119"/>
      <c r="I64" s="119"/>
      <c r="J64" s="149"/>
      <c r="K64" s="149"/>
      <c r="L64" s="168"/>
      <c r="M64" s="143"/>
      <c r="N64" s="143"/>
    </row>
    <row r="65" spans="1:14" x14ac:dyDescent="0.25">
      <c r="A65" s="168"/>
      <c r="B65" s="117"/>
      <c r="C65" s="117"/>
      <c r="D65" s="117"/>
      <c r="E65" s="118"/>
      <c r="F65" s="118"/>
      <c r="G65" s="119"/>
      <c r="H65" s="119"/>
      <c r="I65" s="119"/>
      <c r="J65" s="149"/>
      <c r="K65" s="149"/>
      <c r="L65" s="168"/>
      <c r="M65" s="143"/>
      <c r="N65" s="143"/>
    </row>
    <row r="66" spans="1:14" x14ac:dyDescent="0.25">
      <c r="A66" s="168"/>
      <c r="B66" s="117"/>
      <c r="C66" s="117"/>
      <c r="D66" s="117"/>
      <c r="E66" s="118"/>
      <c r="F66" s="118"/>
      <c r="G66" s="119"/>
      <c r="H66" s="119"/>
      <c r="I66" s="119"/>
      <c r="J66" s="149"/>
      <c r="K66" s="149"/>
      <c r="L66" s="168"/>
      <c r="M66" s="143"/>
      <c r="N66" s="143"/>
    </row>
    <row r="67" spans="1:14" x14ac:dyDescent="0.25">
      <c r="A67" s="168"/>
      <c r="B67" s="117"/>
      <c r="C67" s="117"/>
      <c r="D67" s="117"/>
      <c r="E67" s="118"/>
      <c r="F67" s="118"/>
      <c r="G67" s="119"/>
      <c r="H67" s="119"/>
      <c r="I67" s="119"/>
      <c r="J67" s="149"/>
      <c r="K67" s="149"/>
      <c r="L67" s="168"/>
      <c r="M67" s="143"/>
      <c r="N67" s="143"/>
    </row>
    <row r="68" spans="1:14" x14ac:dyDescent="0.25">
      <c r="A68" s="168"/>
      <c r="B68" s="117"/>
      <c r="C68" s="117"/>
      <c r="D68" s="117"/>
      <c r="E68" s="118"/>
      <c r="F68" s="118"/>
      <c r="G68" s="119"/>
      <c r="H68" s="119"/>
      <c r="I68" s="119"/>
      <c r="J68" s="149"/>
      <c r="K68" s="149"/>
      <c r="L68" s="168"/>
      <c r="M68" s="143"/>
      <c r="N68" s="143"/>
    </row>
    <row r="69" spans="1:14" x14ac:dyDescent="0.25">
      <c r="A69" s="168"/>
      <c r="B69" s="117"/>
      <c r="C69" s="117"/>
      <c r="D69" s="117"/>
      <c r="E69" s="118"/>
      <c r="F69" s="118"/>
      <c r="G69" s="119"/>
      <c r="H69" s="119"/>
      <c r="I69" s="119"/>
      <c r="J69" s="149"/>
      <c r="K69" s="149"/>
      <c r="L69" s="168"/>
      <c r="M69" s="143"/>
      <c r="N69" s="143"/>
    </row>
    <row r="70" spans="1:14" x14ac:dyDescent="0.25">
      <c r="A70" s="168"/>
      <c r="B70" s="117"/>
      <c r="C70" s="117"/>
      <c r="D70" s="117"/>
      <c r="E70" s="118"/>
      <c r="F70" s="118"/>
      <c r="G70" s="119"/>
      <c r="H70" s="119"/>
      <c r="I70" s="119"/>
      <c r="J70" s="149"/>
      <c r="K70" s="149"/>
      <c r="L70" s="168"/>
      <c r="M70" s="143"/>
      <c r="N70" s="143"/>
    </row>
    <row r="71" spans="1:14" x14ac:dyDescent="0.25">
      <c r="A71" s="168"/>
      <c r="B71" s="117"/>
      <c r="C71" s="117"/>
      <c r="D71" s="117"/>
      <c r="E71" s="118"/>
      <c r="F71" s="118"/>
      <c r="G71" s="119"/>
      <c r="H71" s="119"/>
      <c r="I71" s="119"/>
      <c r="J71" s="149"/>
      <c r="K71" s="149"/>
      <c r="L71" s="168"/>
      <c r="M71" s="143"/>
      <c r="N71" s="143"/>
    </row>
    <row r="72" spans="1:14" x14ac:dyDescent="0.25">
      <c r="A72" s="168"/>
      <c r="B72" s="117"/>
      <c r="C72" s="117"/>
      <c r="D72" s="117"/>
      <c r="E72" s="118"/>
      <c r="F72" s="118"/>
      <c r="G72" s="119"/>
      <c r="H72" s="119"/>
      <c r="I72" s="119"/>
      <c r="J72" s="149"/>
      <c r="K72" s="149"/>
      <c r="L72" s="168"/>
      <c r="M72" s="143"/>
      <c r="N72" s="143"/>
    </row>
    <row r="73" spans="1:14" x14ac:dyDescent="0.25">
      <c r="A73" s="168"/>
      <c r="B73" s="117"/>
      <c r="C73" s="117"/>
      <c r="D73" s="117"/>
      <c r="E73" s="118"/>
      <c r="F73" s="118"/>
      <c r="G73" s="119"/>
      <c r="H73" s="119"/>
      <c r="I73" s="119"/>
      <c r="J73" s="149"/>
      <c r="K73" s="149"/>
      <c r="L73" s="168"/>
      <c r="M73" s="143"/>
      <c r="N73" s="143"/>
    </row>
    <row r="74" spans="1:14" x14ac:dyDescent="0.25">
      <c r="A74" s="168"/>
      <c r="B74" s="117"/>
      <c r="C74" s="117"/>
      <c r="D74" s="117"/>
      <c r="E74" s="118"/>
      <c r="F74" s="118"/>
      <c r="G74" s="119"/>
      <c r="H74" s="119"/>
      <c r="I74" s="119"/>
      <c r="J74" s="149"/>
      <c r="K74" s="149"/>
      <c r="L74" s="168"/>
      <c r="M74" s="143"/>
      <c r="N74" s="143"/>
    </row>
    <row r="75" spans="1:14" x14ac:dyDescent="0.25">
      <c r="A75" s="168"/>
      <c r="B75" s="117"/>
      <c r="C75" s="117"/>
      <c r="D75" s="117"/>
      <c r="E75" s="118"/>
      <c r="F75" s="118"/>
      <c r="G75" s="119"/>
      <c r="H75" s="119"/>
      <c r="I75" s="119"/>
      <c r="J75" s="149"/>
      <c r="K75" s="149"/>
      <c r="L75" s="168"/>
      <c r="M75" s="143"/>
      <c r="N75" s="143"/>
    </row>
    <row r="76" spans="1:14" x14ac:dyDescent="0.25">
      <c r="A76" s="168"/>
      <c r="B76" s="117"/>
      <c r="C76" s="117"/>
      <c r="D76" s="117"/>
      <c r="E76" s="118"/>
      <c r="F76" s="118"/>
      <c r="G76" s="119"/>
      <c r="H76" s="119"/>
      <c r="I76" s="119"/>
      <c r="J76" s="149"/>
      <c r="K76" s="149"/>
      <c r="L76" s="168"/>
      <c r="M76" s="143"/>
      <c r="N76" s="143"/>
    </row>
    <row r="77" spans="1:14" x14ac:dyDescent="0.25">
      <c r="A77" s="168"/>
      <c r="B77" s="117"/>
      <c r="C77" s="117"/>
      <c r="D77" s="117"/>
      <c r="E77" s="118"/>
      <c r="F77" s="118"/>
      <c r="G77" s="119"/>
      <c r="H77" s="119"/>
      <c r="I77" s="119"/>
      <c r="J77" s="149"/>
      <c r="K77" s="149"/>
      <c r="L77" s="168"/>
      <c r="M77" s="143"/>
      <c r="N77" s="143"/>
    </row>
    <row r="78" spans="1:14" x14ac:dyDescent="0.25">
      <c r="A78" s="168"/>
      <c r="B78" s="117"/>
      <c r="C78" s="117"/>
      <c r="D78" s="117"/>
      <c r="E78" s="118"/>
      <c r="F78" s="118"/>
      <c r="G78" s="119"/>
      <c r="H78" s="119"/>
      <c r="I78" s="119"/>
      <c r="J78" s="149"/>
      <c r="K78" s="149"/>
      <c r="L78" s="168"/>
      <c r="M78" s="143"/>
      <c r="N78" s="143"/>
    </row>
    <row r="79" spans="1:14" x14ac:dyDescent="0.25">
      <c r="A79" s="168"/>
      <c r="B79" s="117"/>
      <c r="C79" s="117"/>
      <c r="D79" s="117"/>
      <c r="E79" s="118"/>
      <c r="F79" s="118"/>
      <c r="G79" s="119"/>
      <c r="H79" s="119"/>
      <c r="I79" s="119"/>
      <c r="J79" s="149"/>
      <c r="K79" s="149"/>
      <c r="L79" s="168"/>
      <c r="M79" s="143"/>
      <c r="N79" s="143"/>
    </row>
    <row r="80" spans="1:14" x14ac:dyDescent="0.25">
      <c r="A80" s="168"/>
      <c r="B80" s="117"/>
      <c r="C80" s="117"/>
      <c r="D80" s="117"/>
      <c r="E80" s="118"/>
      <c r="F80" s="118"/>
      <c r="G80" s="119"/>
      <c r="H80" s="119"/>
      <c r="I80" s="119"/>
      <c r="J80" s="149"/>
      <c r="K80" s="149"/>
      <c r="L80" s="168"/>
      <c r="M80" s="143"/>
      <c r="N80" s="143"/>
    </row>
    <row r="81" spans="1:14" x14ac:dyDescent="0.25">
      <c r="A81" s="168"/>
      <c r="B81" s="117"/>
      <c r="C81" s="117"/>
      <c r="D81" s="117"/>
      <c r="E81" s="118"/>
      <c r="F81" s="118"/>
      <c r="G81" s="119"/>
      <c r="H81" s="119"/>
      <c r="I81" s="119"/>
      <c r="J81" s="149"/>
      <c r="K81" s="149"/>
      <c r="L81" s="168"/>
      <c r="M81" s="143"/>
      <c r="N81" s="143"/>
    </row>
    <row r="82" spans="1:14" x14ac:dyDescent="0.25">
      <c r="A82" s="168"/>
      <c r="B82" s="117"/>
      <c r="C82" s="117"/>
      <c r="D82" s="117"/>
      <c r="E82" s="118"/>
      <c r="F82" s="118"/>
      <c r="G82" s="119"/>
      <c r="H82" s="119"/>
      <c r="I82" s="119"/>
      <c r="J82" s="149"/>
      <c r="K82" s="149"/>
      <c r="L82" s="168"/>
      <c r="M82" s="143"/>
      <c r="N82" s="143"/>
    </row>
    <row r="83" spans="1:14" x14ac:dyDescent="0.25">
      <c r="A83" s="168"/>
      <c r="B83" s="117"/>
      <c r="C83" s="117"/>
      <c r="D83" s="117"/>
      <c r="E83" s="118"/>
      <c r="F83" s="118"/>
      <c r="G83" s="119"/>
      <c r="H83" s="119"/>
      <c r="I83" s="119"/>
      <c r="J83" s="149"/>
      <c r="K83" s="149"/>
      <c r="L83" s="168"/>
      <c r="M83" s="143"/>
      <c r="N83" s="143"/>
    </row>
    <row r="84" spans="1:14" x14ac:dyDescent="0.25">
      <c r="A84" s="168"/>
      <c r="B84" s="117"/>
      <c r="C84" s="117"/>
      <c r="D84" s="117"/>
      <c r="E84" s="118"/>
      <c r="F84" s="118"/>
      <c r="G84" s="119"/>
      <c r="H84" s="119"/>
      <c r="I84" s="119"/>
      <c r="J84" s="149"/>
      <c r="K84" s="149"/>
      <c r="L84" s="168"/>
      <c r="M84" s="143"/>
      <c r="N84" s="143"/>
    </row>
    <row r="85" spans="1:14" x14ac:dyDescent="0.25">
      <c r="A85" s="168"/>
      <c r="B85" s="117"/>
      <c r="C85" s="117"/>
      <c r="D85" s="117"/>
      <c r="E85" s="118"/>
      <c r="F85" s="118"/>
      <c r="G85" s="119"/>
      <c r="H85" s="119"/>
      <c r="I85" s="119"/>
      <c r="J85" s="149"/>
      <c r="K85" s="149"/>
      <c r="L85" s="168"/>
      <c r="M85" s="143"/>
      <c r="N85" s="143"/>
    </row>
    <row r="86" spans="1:14" x14ac:dyDescent="0.25">
      <c r="A86" s="168"/>
      <c r="B86" s="117"/>
      <c r="C86" s="117"/>
      <c r="D86" s="117"/>
      <c r="E86" s="118"/>
      <c r="F86" s="118"/>
      <c r="G86" s="119"/>
      <c r="H86" s="119"/>
      <c r="I86" s="119"/>
      <c r="J86" s="149"/>
      <c r="K86" s="149"/>
      <c r="L86" s="168"/>
      <c r="M86" s="143"/>
      <c r="N86" s="143"/>
    </row>
    <row r="87" spans="1:14" x14ac:dyDescent="0.25">
      <c r="A87" s="168"/>
      <c r="B87" s="117"/>
      <c r="C87" s="117"/>
      <c r="D87" s="117"/>
      <c r="E87" s="118"/>
      <c r="F87" s="118"/>
      <c r="G87" s="119"/>
      <c r="H87" s="119"/>
      <c r="I87" s="119"/>
      <c r="J87" s="149"/>
      <c r="K87" s="149"/>
      <c r="L87" s="168"/>
      <c r="M87" s="143"/>
      <c r="N87" s="143"/>
    </row>
    <row r="88" spans="1:14" x14ac:dyDescent="0.25">
      <c r="A88" s="168"/>
      <c r="B88" s="117"/>
      <c r="C88" s="117"/>
      <c r="D88" s="117"/>
      <c r="E88" s="118"/>
      <c r="F88" s="118"/>
      <c r="G88" s="119"/>
      <c r="H88" s="119"/>
      <c r="I88" s="119"/>
      <c r="J88" s="149"/>
      <c r="K88" s="149"/>
      <c r="L88" s="168"/>
      <c r="M88" s="143"/>
      <c r="N88" s="143"/>
    </row>
    <row r="89" spans="1:14" x14ac:dyDescent="0.25">
      <c r="A89" s="168"/>
      <c r="B89" s="117"/>
      <c r="C89" s="117"/>
      <c r="D89" s="117"/>
      <c r="E89" s="118"/>
      <c r="F89" s="118"/>
      <c r="G89" s="119"/>
      <c r="H89" s="119"/>
      <c r="I89" s="119"/>
      <c r="J89" s="149"/>
      <c r="K89" s="149"/>
      <c r="L89" s="168"/>
      <c r="M89" s="143"/>
      <c r="N89" s="143"/>
    </row>
    <row r="90" spans="1:14" x14ac:dyDescent="0.25">
      <c r="A90" s="168"/>
      <c r="B90" s="117"/>
      <c r="C90" s="117"/>
      <c r="D90" s="117"/>
      <c r="E90" s="118"/>
      <c r="F90" s="118"/>
      <c r="G90" s="119"/>
      <c r="H90" s="119"/>
      <c r="I90" s="119"/>
      <c r="J90" s="149"/>
      <c r="K90" s="149"/>
      <c r="L90" s="168"/>
      <c r="M90" s="143"/>
      <c r="N90" s="143"/>
    </row>
    <row r="91" spans="1:14" x14ac:dyDescent="0.25">
      <c r="A91" s="168"/>
      <c r="B91" s="117"/>
      <c r="C91" s="117"/>
      <c r="D91" s="117"/>
      <c r="E91" s="118"/>
      <c r="F91" s="118"/>
      <c r="G91" s="119"/>
      <c r="H91" s="119"/>
      <c r="I91" s="119"/>
      <c r="J91" s="149"/>
      <c r="K91" s="149"/>
      <c r="L91" s="168"/>
      <c r="M91" s="143"/>
      <c r="N91" s="143"/>
    </row>
    <row r="92" spans="1:14" x14ac:dyDescent="0.25">
      <c r="A92" s="168"/>
      <c r="B92" s="117"/>
      <c r="C92" s="117"/>
      <c r="D92" s="117"/>
      <c r="E92" s="118"/>
      <c r="F92" s="118"/>
      <c r="G92" s="119"/>
      <c r="H92" s="119"/>
      <c r="I92" s="119"/>
      <c r="J92" s="149"/>
      <c r="K92" s="149"/>
      <c r="L92" s="168"/>
      <c r="M92" s="143"/>
      <c r="N92" s="143"/>
    </row>
    <row r="93" spans="1:14" x14ac:dyDescent="0.25">
      <c r="A93" s="168"/>
      <c r="B93" s="117"/>
      <c r="C93" s="117"/>
      <c r="D93" s="117"/>
      <c r="E93" s="118"/>
      <c r="F93" s="118"/>
      <c r="G93" s="119"/>
      <c r="H93" s="119"/>
      <c r="I93" s="119"/>
      <c r="J93" s="149"/>
      <c r="K93" s="149"/>
      <c r="L93" s="168"/>
      <c r="M93" s="143"/>
      <c r="N93" s="143"/>
    </row>
    <row r="94" spans="1:14" x14ac:dyDescent="0.25">
      <c r="A94" s="168"/>
      <c r="B94" s="117"/>
      <c r="C94" s="117"/>
      <c r="D94" s="117"/>
      <c r="E94" s="118"/>
      <c r="F94" s="118"/>
      <c r="G94" s="119"/>
      <c r="H94" s="119"/>
      <c r="I94" s="119"/>
      <c r="J94" s="149"/>
      <c r="K94" s="149"/>
      <c r="L94" s="168"/>
      <c r="M94" s="143"/>
      <c r="N94" s="143"/>
    </row>
    <row r="95" spans="1:14" x14ac:dyDescent="0.25">
      <c r="A95" s="168"/>
      <c r="B95" s="117"/>
      <c r="C95" s="117"/>
      <c r="D95" s="117"/>
      <c r="E95" s="118"/>
      <c r="F95" s="118"/>
      <c r="G95" s="119"/>
      <c r="H95" s="119"/>
      <c r="I95" s="119"/>
      <c r="J95" s="149"/>
      <c r="K95" s="149"/>
      <c r="L95" s="168"/>
      <c r="M95" s="143"/>
      <c r="N95" s="143"/>
    </row>
    <row r="96" spans="1:14" x14ac:dyDescent="0.25">
      <c r="A96" s="168"/>
      <c r="B96" s="117"/>
      <c r="C96" s="117"/>
      <c r="D96" s="117"/>
      <c r="E96" s="118"/>
      <c r="F96" s="118"/>
      <c r="G96" s="119"/>
      <c r="H96" s="119"/>
      <c r="I96" s="119"/>
      <c r="J96" s="149"/>
      <c r="K96" s="149"/>
      <c r="L96" s="168"/>
      <c r="M96" s="143"/>
      <c r="N96" s="143"/>
    </row>
    <row r="97" spans="1:14" x14ac:dyDescent="0.25">
      <c r="A97" s="168"/>
      <c r="B97" s="117"/>
      <c r="C97" s="117"/>
      <c r="D97" s="117"/>
      <c r="E97" s="118"/>
      <c r="F97" s="118"/>
      <c r="G97" s="119"/>
      <c r="H97" s="119"/>
      <c r="I97" s="119"/>
      <c r="J97" s="149"/>
      <c r="K97" s="149"/>
      <c r="L97" s="168"/>
      <c r="M97" s="143"/>
      <c r="N97" s="143"/>
    </row>
    <row r="98" spans="1:14" x14ac:dyDescent="0.25">
      <c r="A98" s="168"/>
      <c r="B98" s="117"/>
      <c r="C98" s="117"/>
      <c r="D98" s="117"/>
      <c r="E98" s="118"/>
      <c r="F98" s="118"/>
      <c r="G98" s="119"/>
      <c r="H98" s="119"/>
      <c r="I98" s="119"/>
      <c r="J98" s="149"/>
      <c r="K98" s="149"/>
      <c r="L98" s="168"/>
      <c r="M98" s="143"/>
      <c r="N98" s="143"/>
    </row>
    <row r="99" spans="1:14" x14ac:dyDescent="0.25">
      <c r="A99" s="168"/>
      <c r="B99" s="117"/>
      <c r="C99" s="117"/>
      <c r="D99" s="117"/>
      <c r="E99" s="118"/>
      <c r="F99" s="118"/>
      <c r="G99" s="119"/>
      <c r="H99" s="119"/>
      <c r="I99" s="119"/>
      <c r="J99" s="149"/>
      <c r="K99" s="149"/>
      <c r="L99" s="168"/>
      <c r="M99" s="143"/>
      <c r="N99" s="143"/>
    </row>
    <row r="100" spans="1:14" x14ac:dyDescent="0.25">
      <c r="A100" s="168"/>
      <c r="B100" s="117"/>
      <c r="C100" s="117"/>
      <c r="D100" s="117"/>
      <c r="E100" s="118"/>
      <c r="F100" s="118"/>
      <c r="G100" s="119"/>
      <c r="H100" s="119"/>
      <c r="I100" s="119"/>
      <c r="J100" s="149"/>
      <c r="K100" s="149"/>
      <c r="L100" s="168"/>
      <c r="M100" s="143"/>
      <c r="N100" s="143"/>
    </row>
    <row r="101" spans="1:14" x14ac:dyDescent="0.25">
      <c r="A101" s="168"/>
      <c r="B101" s="117"/>
      <c r="C101" s="117"/>
      <c r="D101" s="117"/>
      <c r="E101" s="118"/>
      <c r="F101" s="118"/>
      <c r="G101" s="119"/>
      <c r="H101" s="119"/>
      <c r="I101" s="119"/>
      <c r="J101" s="149"/>
      <c r="K101" s="149"/>
      <c r="L101" s="168"/>
      <c r="M101" s="143"/>
      <c r="N101" s="143"/>
    </row>
    <row r="102" spans="1:14" x14ac:dyDescent="0.25">
      <c r="A102" s="168"/>
      <c r="B102" s="117"/>
      <c r="C102" s="117"/>
      <c r="D102" s="117"/>
      <c r="E102" s="118"/>
      <c r="F102" s="118"/>
      <c r="G102" s="119"/>
      <c r="H102" s="119"/>
      <c r="I102" s="119"/>
      <c r="J102" s="149"/>
      <c r="K102" s="149"/>
      <c r="L102" s="168"/>
      <c r="M102" s="143"/>
      <c r="N102" s="143"/>
    </row>
    <row r="103" spans="1:14" x14ac:dyDescent="0.25">
      <c r="A103" s="168"/>
      <c r="B103" s="117"/>
      <c r="C103" s="117"/>
      <c r="D103" s="117"/>
      <c r="E103" s="118"/>
      <c r="F103" s="118"/>
      <c r="G103" s="119"/>
      <c r="H103" s="119"/>
      <c r="I103" s="119"/>
      <c r="J103" s="149"/>
      <c r="K103" s="149"/>
      <c r="L103" s="168"/>
      <c r="M103" s="143"/>
      <c r="N103" s="143"/>
    </row>
    <row r="104" spans="1:14" x14ac:dyDescent="0.25">
      <c r="A104" s="168"/>
      <c r="B104" s="117"/>
      <c r="C104" s="117"/>
      <c r="D104" s="117"/>
      <c r="E104" s="118"/>
      <c r="F104" s="118"/>
      <c r="G104" s="119"/>
      <c r="H104" s="119"/>
      <c r="I104" s="119"/>
      <c r="J104" s="149"/>
      <c r="K104" s="149"/>
      <c r="L104" s="168"/>
      <c r="M104" s="143"/>
      <c r="N104" s="143"/>
    </row>
    <row r="105" spans="1:14" x14ac:dyDescent="0.25">
      <c r="A105" s="168"/>
      <c r="B105" s="117"/>
      <c r="C105" s="117"/>
      <c r="D105" s="117"/>
      <c r="E105" s="118"/>
      <c r="F105" s="118"/>
      <c r="G105" s="119"/>
      <c r="H105" s="119"/>
      <c r="I105" s="119"/>
      <c r="J105" s="149"/>
      <c r="K105" s="149"/>
      <c r="L105" s="168"/>
      <c r="M105" s="143"/>
      <c r="N105" s="143"/>
    </row>
    <row r="106" spans="1:14" x14ac:dyDescent="0.25">
      <c r="A106" s="168"/>
      <c r="B106" s="117"/>
      <c r="C106" s="117"/>
      <c r="D106" s="117"/>
      <c r="E106" s="118"/>
      <c r="F106" s="118"/>
      <c r="G106" s="119"/>
      <c r="H106" s="119"/>
      <c r="I106" s="119"/>
      <c r="J106" s="149"/>
      <c r="K106" s="149"/>
      <c r="L106" s="168"/>
      <c r="M106" s="143"/>
      <c r="N106" s="143"/>
    </row>
    <row r="107" spans="1:14" x14ac:dyDescent="0.25">
      <c r="A107" s="168"/>
      <c r="B107" s="117"/>
      <c r="C107" s="117"/>
      <c r="D107" s="117"/>
      <c r="E107" s="118"/>
      <c r="F107" s="118"/>
      <c r="G107" s="119"/>
      <c r="H107" s="119"/>
      <c r="I107" s="119"/>
      <c r="J107" s="149"/>
      <c r="K107" s="149"/>
      <c r="L107" s="168"/>
      <c r="M107" s="143"/>
      <c r="N107" s="143"/>
    </row>
    <row r="108" spans="1:14" x14ac:dyDescent="0.25">
      <c r="A108" s="168"/>
      <c r="B108" s="117"/>
      <c r="C108" s="117"/>
      <c r="D108" s="117"/>
      <c r="E108" s="118"/>
      <c r="F108" s="118"/>
      <c r="G108" s="119"/>
      <c r="H108" s="119"/>
      <c r="I108" s="119"/>
      <c r="J108" s="149"/>
      <c r="K108" s="149"/>
      <c r="L108" s="168"/>
      <c r="M108" s="143"/>
      <c r="N108" s="143"/>
    </row>
    <row r="109" spans="1:14" x14ac:dyDescent="0.25">
      <c r="A109" s="168"/>
      <c r="B109" s="117"/>
      <c r="C109" s="117"/>
      <c r="D109" s="117"/>
      <c r="E109" s="118"/>
      <c r="F109" s="118"/>
      <c r="G109" s="119"/>
      <c r="H109" s="119"/>
      <c r="I109" s="119"/>
      <c r="J109" s="149"/>
      <c r="K109" s="149"/>
      <c r="L109" s="168"/>
      <c r="M109" s="143"/>
      <c r="N109" s="143"/>
    </row>
    <row r="110" spans="1:14" x14ac:dyDescent="0.25">
      <c r="A110" s="168"/>
      <c r="B110" s="117"/>
      <c r="C110" s="117"/>
      <c r="D110" s="117"/>
      <c r="E110" s="118"/>
      <c r="F110" s="118"/>
      <c r="G110" s="119"/>
      <c r="H110" s="119"/>
      <c r="I110" s="119"/>
      <c r="J110" s="149"/>
      <c r="K110" s="149"/>
      <c r="L110" s="168"/>
      <c r="M110" s="143"/>
      <c r="N110" s="143"/>
    </row>
    <row r="111" spans="1:14" x14ac:dyDescent="0.25">
      <c r="A111" s="168"/>
      <c r="B111" s="117"/>
      <c r="C111" s="117"/>
      <c r="D111" s="117"/>
      <c r="E111" s="118"/>
      <c r="F111" s="118"/>
      <c r="G111" s="119"/>
      <c r="H111" s="119"/>
      <c r="I111" s="119"/>
      <c r="J111" s="149"/>
      <c r="K111" s="149"/>
      <c r="L111" s="168"/>
      <c r="M111" s="143"/>
      <c r="N111" s="143"/>
    </row>
    <row r="112" spans="1:14" x14ac:dyDescent="0.25">
      <c r="A112" s="168"/>
      <c r="B112" s="117"/>
      <c r="C112" s="117"/>
      <c r="D112" s="117"/>
      <c r="E112" s="118"/>
      <c r="F112" s="118"/>
      <c r="G112" s="119"/>
      <c r="H112" s="119"/>
      <c r="I112" s="119"/>
      <c r="J112" s="149"/>
      <c r="K112" s="149"/>
      <c r="L112" s="168"/>
      <c r="M112" s="143"/>
      <c r="N112" s="143"/>
    </row>
    <row r="113" spans="1:14" x14ac:dyDescent="0.25">
      <c r="A113" s="168"/>
      <c r="B113" s="117"/>
      <c r="C113" s="117"/>
      <c r="D113" s="117"/>
      <c r="E113" s="118"/>
      <c r="F113" s="118"/>
      <c r="G113" s="119"/>
      <c r="H113" s="119"/>
      <c r="I113" s="119"/>
      <c r="J113" s="149"/>
      <c r="K113" s="149"/>
      <c r="L113" s="168"/>
      <c r="M113" s="143"/>
      <c r="N113" s="143"/>
    </row>
    <row r="114" spans="1:14" x14ac:dyDescent="0.25">
      <c r="A114" s="168"/>
      <c r="B114" s="117"/>
      <c r="C114" s="117"/>
      <c r="D114" s="117"/>
      <c r="E114" s="118"/>
      <c r="F114" s="118"/>
      <c r="G114" s="119"/>
      <c r="H114" s="119"/>
      <c r="I114" s="119"/>
      <c r="J114" s="149"/>
      <c r="K114" s="149"/>
      <c r="L114" s="168"/>
      <c r="M114" s="143"/>
      <c r="N114" s="143"/>
    </row>
    <row r="115" spans="1:14" x14ac:dyDescent="0.25">
      <c r="A115" s="168"/>
      <c r="B115" s="117"/>
      <c r="C115" s="117"/>
      <c r="D115" s="117"/>
      <c r="E115" s="118"/>
      <c r="F115" s="118"/>
      <c r="G115" s="119"/>
      <c r="H115" s="119"/>
      <c r="I115" s="119"/>
      <c r="J115" s="149"/>
      <c r="K115" s="149"/>
      <c r="L115" s="168"/>
      <c r="M115" s="143"/>
      <c r="N115" s="143"/>
    </row>
    <row r="116" spans="1:14" x14ac:dyDescent="0.25">
      <c r="A116" s="168"/>
      <c r="B116" s="117"/>
      <c r="C116" s="117"/>
      <c r="D116" s="117"/>
      <c r="E116" s="118"/>
      <c r="F116" s="118"/>
      <c r="G116" s="119"/>
      <c r="H116" s="119"/>
      <c r="I116" s="119"/>
      <c r="J116" s="149"/>
      <c r="K116" s="149"/>
      <c r="L116" s="168"/>
      <c r="M116" s="143"/>
      <c r="N116" s="143"/>
    </row>
    <row r="117" spans="1:14" x14ac:dyDescent="0.25">
      <c r="A117" s="168"/>
      <c r="B117" s="117"/>
      <c r="C117" s="117"/>
      <c r="D117" s="117"/>
      <c r="E117" s="118"/>
      <c r="F117" s="118"/>
      <c r="G117" s="119"/>
      <c r="H117" s="119"/>
      <c r="I117" s="119"/>
      <c r="J117" s="149"/>
      <c r="K117" s="149"/>
      <c r="L117" s="168"/>
      <c r="M117" s="143"/>
      <c r="N117" s="143"/>
    </row>
    <row r="118" spans="1:14" x14ac:dyDescent="0.25">
      <c r="A118" s="168"/>
      <c r="B118" s="117"/>
      <c r="C118" s="117"/>
      <c r="D118" s="117"/>
      <c r="E118" s="118"/>
      <c r="F118" s="118"/>
      <c r="G118" s="119"/>
      <c r="H118" s="119"/>
      <c r="I118" s="119"/>
      <c r="J118" s="149"/>
      <c r="K118" s="149"/>
      <c r="L118" s="168"/>
      <c r="M118" s="143"/>
      <c r="N118" s="143"/>
    </row>
    <row r="119" spans="1:14" x14ac:dyDescent="0.25">
      <c r="A119" s="168"/>
      <c r="B119" s="117"/>
      <c r="C119" s="117"/>
      <c r="D119" s="117"/>
      <c r="E119" s="118"/>
      <c r="F119" s="118"/>
      <c r="G119" s="119"/>
      <c r="H119" s="119"/>
      <c r="I119" s="119"/>
      <c r="J119" s="149"/>
      <c r="K119" s="149"/>
      <c r="L119" s="168"/>
      <c r="M119" s="143"/>
      <c r="N119" s="143"/>
    </row>
    <row r="120" spans="1:14" x14ac:dyDescent="0.25">
      <c r="A120" s="168"/>
      <c r="B120" s="117"/>
      <c r="C120" s="117"/>
      <c r="D120" s="117"/>
      <c r="E120" s="118"/>
      <c r="F120" s="118"/>
      <c r="G120" s="119"/>
      <c r="H120" s="119"/>
      <c r="I120" s="119"/>
      <c r="J120" s="149"/>
      <c r="K120" s="149"/>
      <c r="L120" s="168"/>
      <c r="M120" s="143"/>
      <c r="N120" s="143"/>
    </row>
    <row r="121" spans="1:14" x14ac:dyDescent="0.25">
      <c r="A121" s="168"/>
      <c r="B121" s="117"/>
      <c r="C121" s="117"/>
      <c r="D121" s="117"/>
      <c r="E121" s="118"/>
      <c r="F121" s="118"/>
      <c r="G121" s="119"/>
      <c r="H121" s="119"/>
      <c r="I121" s="119"/>
      <c r="J121" s="149"/>
      <c r="K121" s="149"/>
      <c r="L121" s="168"/>
      <c r="M121" s="143"/>
      <c r="N121" s="143"/>
    </row>
    <row r="122" spans="1:14" x14ac:dyDescent="0.25">
      <c r="A122" s="168"/>
      <c r="B122" s="117"/>
      <c r="C122" s="117"/>
      <c r="D122" s="117"/>
      <c r="E122" s="118"/>
      <c r="F122" s="118"/>
      <c r="G122" s="119"/>
      <c r="H122" s="119"/>
      <c r="I122" s="119"/>
      <c r="J122" s="149"/>
      <c r="K122" s="149"/>
      <c r="L122" s="168"/>
      <c r="M122" s="143"/>
      <c r="N122" s="143"/>
    </row>
    <row r="123" spans="1:14" x14ac:dyDescent="0.25">
      <c r="A123" s="168"/>
      <c r="B123" s="117"/>
      <c r="C123" s="117"/>
      <c r="D123" s="117"/>
      <c r="E123" s="118"/>
      <c r="F123" s="118"/>
      <c r="G123" s="119"/>
      <c r="H123" s="119"/>
      <c r="I123" s="119"/>
      <c r="J123" s="149"/>
      <c r="K123" s="149"/>
      <c r="L123" s="168"/>
      <c r="M123" s="143"/>
      <c r="N123" s="143"/>
    </row>
    <row r="124" spans="1:14" x14ac:dyDescent="0.25">
      <c r="A124" s="168"/>
      <c r="B124" s="117"/>
      <c r="C124" s="117"/>
      <c r="D124" s="117"/>
      <c r="E124" s="118"/>
      <c r="F124" s="118"/>
      <c r="G124" s="119"/>
      <c r="H124" s="119"/>
      <c r="I124" s="119"/>
      <c r="J124" s="149"/>
      <c r="K124" s="149"/>
      <c r="L124" s="168"/>
      <c r="M124" s="143"/>
      <c r="N124" s="143"/>
    </row>
    <row r="125" spans="1:14" x14ac:dyDescent="0.25">
      <c r="A125" s="168"/>
      <c r="B125" s="117"/>
      <c r="C125" s="117"/>
      <c r="D125" s="117"/>
      <c r="E125" s="118"/>
      <c r="F125" s="118"/>
      <c r="G125" s="119"/>
      <c r="H125" s="119"/>
      <c r="I125" s="119"/>
      <c r="J125" s="149"/>
      <c r="K125" s="149"/>
      <c r="L125" s="168"/>
      <c r="M125" s="143"/>
      <c r="N125" s="143"/>
    </row>
    <row r="126" spans="1:14" x14ac:dyDescent="0.25">
      <c r="A126" s="168"/>
      <c r="B126" s="117"/>
      <c r="C126" s="117"/>
      <c r="D126" s="117"/>
      <c r="E126" s="118"/>
      <c r="F126" s="118"/>
      <c r="G126" s="119"/>
      <c r="H126" s="119"/>
      <c r="I126" s="119"/>
      <c r="J126" s="149"/>
      <c r="K126" s="149"/>
      <c r="L126" s="168"/>
      <c r="M126" s="143"/>
      <c r="N126" s="143"/>
    </row>
    <row r="127" spans="1:14" x14ac:dyDescent="0.25">
      <c r="A127" s="168"/>
      <c r="B127" s="117"/>
      <c r="C127" s="117"/>
      <c r="D127" s="117"/>
      <c r="E127" s="118"/>
      <c r="F127" s="118"/>
      <c r="G127" s="119"/>
      <c r="H127" s="119"/>
      <c r="I127" s="119"/>
      <c r="J127" s="149"/>
      <c r="K127" s="149"/>
      <c r="L127" s="168"/>
      <c r="M127" s="143"/>
      <c r="N127" s="143"/>
    </row>
    <row r="128" spans="1:14" x14ac:dyDescent="0.25">
      <c r="A128" s="168"/>
      <c r="B128" s="117"/>
      <c r="C128" s="117"/>
      <c r="D128" s="117"/>
      <c r="E128" s="118"/>
      <c r="F128" s="118"/>
      <c r="G128" s="119"/>
      <c r="H128" s="119"/>
      <c r="I128" s="119"/>
      <c r="J128" s="149"/>
      <c r="K128" s="149"/>
      <c r="L128" s="168"/>
      <c r="M128" s="143"/>
      <c r="N128" s="143"/>
    </row>
    <row r="129" spans="1:14" x14ac:dyDescent="0.25">
      <c r="A129" s="168"/>
      <c r="B129" s="117"/>
      <c r="C129" s="117"/>
      <c r="D129" s="117"/>
      <c r="E129" s="118"/>
      <c r="F129" s="118"/>
      <c r="G129" s="119"/>
      <c r="H129" s="119"/>
      <c r="I129" s="119"/>
      <c r="J129" s="149"/>
      <c r="K129" s="149"/>
      <c r="L129" s="168"/>
      <c r="M129" s="143"/>
      <c r="N129" s="143"/>
    </row>
    <row r="130" spans="1:14" x14ac:dyDescent="0.25">
      <c r="A130" s="168"/>
      <c r="B130" s="117"/>
      <c r="C130" s="117"/>
      <c r="D130" s="117"/>
      <c r="E130" s="118"/>
      <c r="F130" s="118"/>
      <c r="G130" s="119"/>
      <c r="H130" s="119"/>
      <c r="I130" s="119"/>
      <c r="J130" s="149"/>
      <c r="K130" s="149"/>
      <c r="L130" s="168"/>
      <c r="M130" s="143"/>
      <c r="N130" s="143"/>
    </row>
    <row r="131" spans="1:14" x14ac:dyDescent="0.25">
      <c r="A131" s="168"/>
      <c r="B131" s="117"/>
      <c r="C131" s="117"/>
      <c r="D131" s="117"/>
      <c r="E131" s="118"/>
      <c r="F131" s="118"/>
      <c r="G131" s="119"/>
      <c r="H131" s="119"/>
      <c r="I131" s="119"/>
      <c r="J131" s="149"/>
      <c r="K131" s="149"/>
      <c r="L131" s="168"/>
      <c r="M131" s="143"/>
      <c r="N131" s="143"/>
    </row>
    <row r="132" spans="1:14" x14ac:dyDescent="0.25">
      <c r="A132" s="168"/>
      <c r="B132" s="117"/>
      <c r="C132" s="117"/>
      <c r="D132" s="117"/>
      <c r="E132" s="118"/>
      <c r="F132" s="118"/>
      <c r="G132" s="119"/>
      <c r="H132" s="119"/>
      <c r="I132" s="119"/>
      <c r="J132" s="149"/>
      <c r="K132" s="149"/>
      <c r="L132" s="168"/>
      <c r="M132" s="143"/>
      <c r="N132" s="143"/>
    </row>
    <row r="133" spans="1:14" x14ac:dyDescent="0.25">
      <c r="A133" s="168"/>
      <c r="B133" s="117"/>
      <c r="C133" s="117"/>
      <c r="D133" s="117"/>
      <c r="E133" s="118"/>
      <c r="F133" s="118"/>
      <c r="G133" s="119"/>
      <c r="H133" s="119"/>
      <c r="I133" s="119"/>
      <c r="J133" s="149"/>
      <c r="K133" s="149"/>
      <c r="L133" s="168"/>
      <c r="M133" s="143"/>
      <c r="N133" s="143"/>
    </row>
    <row r="134" spans="1:14" x14ac:dyDescent="0.25">
      <c r="A134" s="168"/>
      <c r="B134" s="117"/>
      <c r="C134" s="117"/>
      <c r="D134" s="117"/>
      <c r="E134" s="118"/>
      <c r="F134" s="118"/>
      <c r="G134" s="119"/>
      <c r="H134" s="119"/>
      <c r="I134" s="119"/>
      <c r="J134" s="149"/>
      <c r="K134" s="149"/>
      <c r="L134" s="168"/>
      <c r="M134" s="143"/>
      <c r="N134" s="143"/>
    </row>
    <row r="135" spans="1:14" x14ac:dyDescent="0.25">
      <c r="A135" s="168"/>
      <c r="B135" s="117"/>
      <c r="C135" s="117"/>
      <c r="D135" s="117"/>
      <c r="E135" s="118"/>
      <c r="F135" s="118"/>
      <c r="G135" s="119"/>
      <c r="H135" s="119"/>
      <c r="I135" s="119"/>
      <c r="J135" s="149"/>
      <c r="K135" s="149"/>
      <c r="L135" s="168"/>
      <c r="M135" s="143"/>
      <c r="N135" s="143"/>
    </row>
    <row r="136" spans="1:14" x14ac:dyDescent="0.25">
      <c r="A136" s="168"/>
      <c r="B136" s="117"/>
      <c r="C136" s="117"/>
      <c r="D136" s="117"/>
      <c r="E136" s="118"/>
      <c r="F136" s="118"/>
      <c r="G136" s="119"/>
      <c r="H136" s="119"/>
      <c r="I136" s="119"/>
      <c r="J136" s="149"/>
      <c r="K136" s="149"/>
      <c r="L136" s="168"/>
      <c r="M136" s="143"/>
      <c r="N136" s="143"/>
    </row>
    <row r="137" spans="1:14" x14ac:dyDescent="0.25">
      <c r="A137" s="168"/>
      <c r="B137" s="117"/>
      <c r="C137" s="117"/>
      <c r="D137" s="117"/>
      <c r="E137" s="118"/>
      <c r="F137" s="118"/>
      <c r="G137" s="119"/>
      <c r="H137" s="119"/>
      <c r="I137" s="119"/>
      <c r="J137" s="149"/>
      <c r="K137" s="149"/>
      <c r="L137" s="168"/>
      <c r="M137" s="143"/>
      <c r="N137" s="143"/>
    </row>
    <row r="138" spans="1:14" x14ac:dyDescent="0.25">
      <c r="A138" s="168"/>
      <c r="B138" s="117"/>
      <c r="C138" s="117"/>
      <c r="D138" s="117"/>
      <c r="E138" s="118"/>
      <c r="F138" s="118"/>
      <c r="G138" s="119"/>
      <c r="H138" s="119"/>
      <c r="I138" s="119"/>
      <c r="J138" s="149"/>
      <c r="K138" s="149"/>
      <c r="L138" s="168"/>
      <c r="M138" s="143"/>
      <c r="N138" s="143"/>
    </row>
    <row r="139" spans="1:14" x14ac:dyDescent="0.25">
      <c r="A139" s="168"/>
      <c r="B139" s="117"/>
      <c r="C139" s="117"/>
      <c r="D139" s="117"/>
      <c r="E139" s="118"/>
      <c r="F139" s="118"/>
      <c r="G139" s="119"/>
      <c r="H139" s="119"/>
      <c r="I139" s="119"/>
      <c r="J139" s="149"/>
      <c r="K139" s="149"/>
      <c r="L139" s="168"/>
      <c r="M139" s="143"/>
      <c r="N139" s="143"/>
    </row>
    <row r="140" spans="1:14" x14ac:dyDescent="0.25">
      <c r="A140" s="168"/>
      <c r="B140" s="117"/>
      <c r="C140" s="117"/>
      <c r="D140" s="117"/>
      <c r="E140" s="118"/>
      <c r="F140" s="118"/>
      <c r="G140" s="119"/>
      <c r="H140" s="119"/>
      <c r="I140" s="119"/>
      <c r="J140" s="149"/>
      <c r="K140" s="149"/>
      <c r="L140" s="168"/>
      <c r="M140" s="143"/>
      <c r="N140" s="143"/>
    </row>
    <row r="141" spans="1:14" x14ac:dyDescent="0.25">
      <c r="A141" s="168"/>
      <c r="B141" s="117"/>
      <c r="C141" s="117"/>
      <c r="D141" s="117"/>
      <c r="E141" s="118"/>
      <c r="F141" s="118"/>
      <c r="G141" s="119"/>
      <c r="H141" s="119"/>
      <c r="I141" s="119"/>
      <c r="J141" s="149"/>
      <c r="K141" s="149"/>
      <c r="L141" s="168"/>
      <c r="M141" s="143"/>
      <c r="N141" s="143"/>
    </row>
    <row r="142" spans="1:14" x14ac:dyDescent="0.25">
      <c r="A142" s="168"/>
      <c r="B142" s="117"/>
      <c r="C142" s="117"/>
      <c r="D142" s="117"/>
      <c r="E142" s="118"/>
      <c r="F142" s="118"/>
      <c r="G142" s="119"/>
      <c r="H142" s="119"/>
      <c r="I142" s="119"/>
      <c r="J142" s="149"/>
      <c r="K142" s="149"/>
      <c r="L142" s="168"/>
      <c r="M142" s="143"/>
      <c r="N142" s="143"/>
    </row>
    <row r="143" spans="1:14" x14ac:dyDescent="0.25">
      <c r="A143" s="168"/>
      <c r="B143" s="117"/>
      <c r="C143" s="117"/>
      <c r="D143" s="117"/>
      <c r="E143" s="118"/>
      <c r="F143" s="118"/>
      <c r="G143" s="119"/>
      <c r="H143" s="119"/>
      <c r="I143" s="119"/>
      <c r="J143" s="149"/>
      <c r="K143" s="149"/>
      <c r="L143" s="168"/>
      <c r="M143" s="143"/>
      <c r="N143" s="143"/>
    </row>
    <row r="144" spans="1:14" x14ac:dyDescent="0.25">
      <c r="A144" s="168"/>
      <c r="B144" s="117"/>
      <c r="C144" s="117"/>
      <c r="D144" s="117"/>
      <c r="E144" s="118"/>
      <c r="F144" s="118"/>
      <c r="G144" s="119"/>
      <c r="H144" s="119"/>
      <c r="I144" s="119"/>
      <c r="J144" s="149"/>
      <c r="K144" s="149"/>
      <c r="L144" s="168"/>
      <c r="M144" s="143"/>
      <c r="N144" s="143"/>
    </row>
    <row r="145" spans="1:14" x14ac:dyDescent="0.25">
      <c r="A145" s="168"/>
      <c r="B145" s="117"/>
      <c r="C145" s="117"/>
      <c r="D145" s="117"/>
      <c r="E145" s="118"/>
      <c r="F145" s="118"/>
      <c r="G145" s="119"/>
      <c r="H145" s="119"/>
      <c r="I145" s="119"/>
      <c r="J145" s="149"/>
      <c r="K145" s="149"/>
      <c r="L145" s="168"/>
      <c r="M145" s="143"/>
      <c r="N145" s="143"/>
    </row>
    <row r="146" spans="1:14" x14ac:dyDescent="0.25">
      <c r="A146" s="168"/>
      <c r="B146" s="117"/>
      <c r="C146" s="117"/>
      <c r="D146" s="117"/>
      <c r="E146" s="118"/>
      <c r="F146" s="118"/>
      <c r="G146" s="119"/>
      <c r="H146" s="119"/>
      <c r="I146" s="119"/>
      <c r="J146" s="149"/>
      <c r="K146" s="149"/>
      <c r="L146" s="168"/>
      <c r="M146" s="143"/>
      <c r="N146" s="143"/>
    </row>
    <row r="147" spans="1:14" x14ac:dyDescent="0.25">
      <c r="A147" s="168"/>
      <c r="B147" s="117"/>
      <c r="C147" s="117"/>
      <c r="D147" s="117"/>
      <c r="E147" s="118"/>
      <c r="F147" s="118"/>
      <c r="G147" s="119"/>
      <c r="H147" s="119"/>
      <c r="I147" s="119"/>
      <c r="J147" s="149"/>
      <c r="K147" s="149"/>
      <c r="L147" s="168"/>
      <c r="M147" s="143"/>
      <c r="N147" s="143"/>
    </row>
    <row r="148" spans="1:14" x14ac:dyDescent="0.25">
      <c r="A148" s="168"/>
      <c r="B148" s="117"/>
      <c r="C148" s="117"/>
      <c r="D148" s="117"/>
      <c r="E148" s="118"/>
      <c r="F148" s="118"/>
      <c r="G148" s="119"/>
      <c r="H148" s="119"/>
      <c r="I148" s="119"/>
      <c r="J148" s="149"/>
      <c r="K148" s="149"/>
      <c r="L148" s="168"/>
      <c r="M148" s="143"/>
      <c r="N148" s="143"/>
    </row>
    <row r="149" spans="1:14" x14ac:dyDescent="0.25">
      <c r="A149" s="168"/>
      <c r="B149" s="117"/>
      <c r="C149" s="117"/>
      <c r="D149" s="117"/>
      <c r="E149" s="118"/>
      <c r="F149" s="118"/>
      <c r="G149" s="119"/>
      <c r="H149" s="119"/>
      <c r="I149" s="119"/>
      <c r="J149" s="149"/>
      <c r="K149" s="149"/>
      <c r="L149" s="168"/>
      <c r="M149" s="143"/>
      <c r="N149" s="143"/>
    </row>
    <row r="150" spans="1:14" x14ac:dyDescent="0.25">
      <c r="A150" s="168"/>
      <c r="B150" s="117"/>
      <c r="C150" s="117"/>
      <c r="D150" s="117"/>
      <c r="E150" s="118"/>
      <c r="F150" s="118"/>
      <c r="G150" s="119"/>
      <c r="H150" s="119"/>
      <c r="I150" s="119"/>
      <c r="J150" s="149"/>
      <c r="K150" s="149"/>
      <c r="L150" s="168"/>
      <c r="M150" s="143"/>
      <c r="N150" s="143"/>
    </row>
    <row r="151" spans="1:14" x14ac:dyDescent="0.25">
      <c r="A151" s="168"/>
      <c r="B151" s="117"/>
      <c r="C151" s="117"/>
      <c r="D151" s="117"/>
      <c r="E151" s="118"/>
      <c r="F151" s="118"/>
      <c r="G151" s="119"/>
      <c r="H151" s="119"/>
      <c r="I151" s="119"/>
      <c r="J151" s="149"/>
      <c r="K151" s="149"/>
      <c r="L151" s="168"/>
      <c r="M151" s="143"/>
      <c r="N151" s="143"/>
    </row>
    <row r="152" spans="1:14" x14ac:dyDescent="0.25">
      <c r="A152" s="168"/>
      <c r="B152" s="117"/>
      <c r="C152" s="117"/>
      <c r="D152" s="117"/>
      <c r="E152" s="118"/>
      <c r="F152" s="118"/>
      <c r="G152" s="119"/>
      <c r="H152" s="119"/>
      <c r="I152" s="119"/>
      <c r="J152" s="149"/>
      <c r="K152" s="149"/>
      <c r="L152" s="168"/>
      <c r="M152" s="143"/>
      <c r="N152" s="143"/>
    </row>
    <row r="153" spans="1:14" x14ac:dyDescent="0.25">
      <c r="A153" s="168"/>
      <c r="B153" s="117"/>
      <c r="C153" s="117"/>
      <c r="D153" s="117"/>
      <c r="E153" s="118"/>
      <c r="F153" s="118"/>
      <c r="G153" s="119"/>
      <c r="H153" s="119"/>
      <c r="I153" s="119"/>
      <c r="J153" s="149"/>
      <c r="K153" s="149"/>
      <c r="L153" s="168"/>
      <c r="M153" s="143"/>
      <c r="N153" s="143"/>
    </row>
    <row r="154" spans="1:14" x14ac:dyDescent="0.25">
      <c r="A154" s="168"/>
      <c r="B154" s="117"/>
      <c r="C154" s="117"/>
      <c r="D154" s="117"/>
      <c r="E154" s="118"/>
      <c r="F154" s="118"/>
      <c r="G154" s="119"/>
      <c r="H154" s="119"/>
      <c r="I154" s="119"/>
      <c r="J154" s="149"/>
      <c r="K154" s="149"/>
      <c r="L154" s="168"/>
      <c r="M154" s="143"/>
      <c r="N154" s="143"/>
    </row>
    <row r="155" spans="1:14" x14ac:dyDescent="0.25">
      <c r="A155" s="168"/>
      <c r="B155" s="117"/>
      <c r="C155" s="117"/>
      <c r="D155" s="117"/>
      <c r="E155" s="118"/>
      <c r="F155" s="118"/>
      <c r="G155" s="119"/>
      <c r="H155" s="119"/>
      <c r="I155" s="119"/>
      <c r="J155" s="149"/>
      <c r="K155" s="149"/>
      <c r="L155" s="168"/>
      <c r="M155" s="143"/>
      <c r="N155" s="143"/>
    </row>
    <row r="156" spans="1:14" x14ac:dyDescent="0.25">
      <c r="A156" s="168"/>
      <c r="B156" s="117"/>
      <c r="C156" s="117"/>
      <c r="D156" s="117"/>
      <c r="E156" s="118"/>
      <c r="F156" s="118"/>
      <c r="G156" s="119"/>
      <c r="H156" s="119"/>
      <c r="I156" s="119"/>
      <c r="J156" s="149"/>
      <c r="K156" s="149"/>
      <c r="L156" s="168"/>
      <c r="M156" s="143"/>
      <c r="N156" s="143"/>
    </row>
    <row r="157" spans="1:14" x14ac:dyDescent="0.25">
      <c r="A157" s="168"/>
      <c r="B157" s="117"/>
      <c r="C157" s="117"/>
      <c r="D157" s="117"/>
      <c r="E157" s="118"/>
      <c r="F157" s="118"/>
      <c r="G157" s="119"/>
      <c r="H157" s="119"/>
      <c r="I157" s="119"/>
      <c r="J157" s="149"/>
      <c r="K157" s="149"/>
      <c r="L157" s="168"/>
      <c r="M157" s="143"/>
      <c r="N157" s="143"/>
    </row>
    <row r="158" spans="1:14" x14ac:dyDescent="0.25">
      <c r="A158" s="168"/>
      <c r="B158" s="117"/>
      <c r="C158" s="117"/>
      <c r="D158" s="117"/>
      <c r="E158" s="118"/>
      <c r="F158" s="118"/>
      <c r="G158" s="119"/>
      <c r="H158" s="119"/>
      <c r="I158" s="119"/>
      <c r="J158" s="149"/>
      <c r="K158" s="149"/>
      <c r="L158" s="168"/>
      <c r="M158" s="143"/>
      <c r="N158" s="143"/>
    </row>
    <row r="159" spans="1:14" x14ac:dyDescent="0.25">
      <c r="A159" s="168"/>
      <c r="B159" s="117"/>
      <c r="C159" s="117"/>
      <c r="D159" s="117"/>
      <c r="E159" s="118"/>
      <c r="F159" s="118"/>
      <c r="G159" s="119"/>
      <c r="H159" s="119"/>
      <c r="I159" s="119"/>
      <c r="J159" s="149"/>
      <c r="K159" s="149"/>
      <c r="L159" s="168"/>
      <c r="M159" s="143"/>
      <c r="N159" s="143"/>
    </row>
    <row r="160" spans="1:14" x14ac:dyDescent="0.25">
      <c r="A160" s="168"/>
      <c r="B160" s="117"/>
      <c r="C160" s="117"/>
      <c r="D160" s="117"/>
      <c r="E160" s="118"/>
      <c r="F160" s="118"/>
      <c r="G160" s="119"/>
      <c r="H160" s="119"/>
      <c r="I160" s="119"/>
      <c r="J160" s="149"/>
      <c r="K160" s="149"/>
      <c r="L160" s="168"/>
      <c r="M160" s="143"/>
      <c r="N160" s="143"/>
    </row>
    <row r="161" spans="1:14" x14ac:dyDescent="0.25">
      <c r="A161" s="168"/>
      <c r="B161" s="117"/>
      <c r="C161" s="117"/>
      <c r="D161" s="117"/>
      <c r="E161" s="118"/>
      <c r="F161" s="118"/>
      <c r="G161" s="119"/>
      <c r="H161" s="119"/>
      <c r="I161" s="119"/>
      <c r="J161" s="149"/>
      <c r="K161" s="149"/>
      <c r="L161" s="168"/>
      <c r="M161" s="143"/>
      <c r="N161" s="143"/>
    </row>
    <row r="162" spans="1:14" x14ac:dyDescent="0.25">
      <c r="A162" s="168"/>
      <c r="B162" s="117"/>
      <c r="C162" s="117"/>
      <c r="D162" s="117"/>
      <c r="E162" s="118"/>
      <c r="F162" s="118"/>
      <c r="G162" s="119"/>
      <c r="H162" s="119"/>
      <c r="I162" s="119"/>
      <c r="J162" s="149"/>
      <c r="K162" s="149"/>
      <c r="L162" s="168"/>
      <c r="M162" s="143"/>
      <c r="N162" s="143"/>
    </row>
    <row r="163" spans="1:14" x14ac:dyDescent="0.25">
      <c r="A163" s="168"/>
      <c r="B163" s="117"/>
      <c r="C163" s="117"/>
      <c r="D163" s="117"/>
      <c r="E163" s="118"/>
      <c r="F163" s="118"/>
      <c r="G163" s="119"/>
      <c r="H163" s="119"/>
      <c r="I163" s="119"/>
      <c r="J163" s="149"/>
      <c r="K163" s="149"/>
      <c r="L163" s="168"/>
      <c r="M163" s="143"/>
      <c r="N163" s="143"/>
    </row>
    <row r="164" spans="1:14" x14ac:dyDescent="0.25">
      <c r="A164" s="168"/>
      <c r="B164" s="117"/>
      <c r="C164" s="117"/>
      <c r="D164" s="117"/>
      <c r="E164" s="118"/>
      <c r="F164" s="118"/>
      <c r="G164" s="119"/>
      <c r="H164" s="119"/>
      <c r="I164" s="119"/>
      <c r="J164" s="149"/>
      <c r="K164" s="149"/>
      <c r="L164" s="168"/>
      <c r="M164" s="143"/>
      <c r="N164" s="143"/>
    </row>
    <row r="165" spans="1:14" x14ac:dyDescent="0.25">
      <c r="A165" s="168"/>
      <c r="B165" s="117"/>
      <c r="C165" s="117"/>
      <c r="D165" s="117"/>
      <c r="E165" s="118"/>
      <c r="F165" s="118"/>
      <c r="G165" s="119"/>
      <c r="H165" s="119"/>
      <c r="I165" s="119"/>
      <c r="J165" s="149"/>
      <c r="K165" s="149"/>
      <c r="L165" s="168"/>
      <c r="M165" s="143"/>
      <c r="N165" s="143"/>
    </row>
    <row r="166" spans="1:14" x14ac:dyDescent="0.25">
      <c r="A166" s="168"/>
      <c r="B166" s="117"/>
      <c r="C166" s="117"/>
      <c r="D166" s="117"/>
      <c r="E166" s="118"/>
      <c r="F166" s="118"/>
      <c r="G166" s="119"/>
      <c r="H166" s="119"/>
      <c r="I166" s="119"/>
      <c r="J166" s="149"/>
      <c r="K166" s="149"/>
      <c r="L166" s="168"/>
      <c r="M166" s="143"/>
      <c r="N166" s="143"/>
    </row>
    <row r="167" spans="1:14" x14ac:dyDescent="0.25">
      <c r="A167" s="168"/>
      <c r="B167" s="117"/>
      <c r="C167" s="117"/>
      <c r="D167" s="117"/>
      <c r="E167" s="118"/>
      <c r="F167" s="118"/>
      <c r="G167" s="119"/>
      <c r="H167" s="119"/>
      <c r="I167" s="119"/>
      <c r="J167" s="149"/>
      <c r="K167" s="149"/>
      <c r="L167" s="168"/>
      <c r="M167" s="143"/>
      <c r="N167" s="143"/>
    </row>
    <row r="168" spans="1:14" x14ac:dyDescent="0.25">
      <c r="A168" s="168"/>
      <c r="B168" s="117"/>
      <c r="C168" s="117"/>
      <c r="D168" s="117"/>
      <c r="E168" s="118"/>
      <c r="F168" s="118"/>
      <c r="G168" s="119"/>
      <c r="H168" s="119"/>
      <c r="I168" s="119"/>
      <c r="J168" s="149"/>
      <c r="K168" s="149"/>
      <c r="L168" s="168"/>
      <c r="M168" s="143"/>
      <c r="N168" s="143"/>
    </row>
    <row r="169" spans="1:14" x14ac:dyDescent="0.25">
      <c r="A169" s="168"/>
      <c r="B169" s="117"/>
      <c r="C169" s="117"/>
      <c r="D169" s="117"/>
      <c r="E169" s="118"/>
      <c r="F169" s="118"/>
      <c r="G169" s="119"/>
      <c r="H169" s="119"/>
      <c r="I169" s="119"/>
      <c r="J169" s="149"/>
      <c r="K169" s="149"/>
      <c r="L169" s="168"/>
      <c r="M169" s="143"/>
      <c r="N169" s="143"/>
    </row>
    <row r="170" spans="1:14" x14ac:dyDescent="0.25">
      <c r="A170" s="168"/>
      <c r="B170" s="117"/>
      <c r="C170" s="117"/>
      <c r="D170" s="117"/>
      <c r="E170" s="118"/>
      <c r="F170" s="118"/>
      <c r="G170" s="119"/>
      <c r="H170" s="119"/>
      <c r="I170" s="119"/>
      <c r="J170" s="149"/>
      <c r="K170" s="149"/>
      <c r="L170" s="168"/>
      <c r="M170" s="143"/>
      <c r="N170" s="143"/>
    </row>
    <row r="171" spans="1:14" x14ac:dyDescent="0.25">
      <c r="A171" s="168"/>
      <c r="B171" s="117"/>
      <c r="C171" s="117"/>
      <c r="D171" s="117"/>
      <c r="E171" s="118"/>
      <c r="F171" s="118"/>
      <c r="G171" s="119"/>
      <c r="H171" s="119"/>
      <c r="I171" s="119"/>
      <c r="J171" s="149"/>
      <c r="K171" s="149"/>
      <c r="L171" s="168"/>
      <c r="M171" s="143"/>
      <c r="N171" s="143"/>
    </row>
    <row r="172" spans="1:14" x14ac:dyDescent="0.25">
      <c r="A172" s="168"/>
      <c r="B172" s="117"/>
      <c r="C172" s="117"/>
      <c r="D172" s="117"/>
      <c r="E172" s="118"/>
      <c r="F172" s="118"/>
      <c r="G172" s="119"/>
      <c r="H172" s="119"/>
      <c r="I172" s="119"/>
      <c r="J172" s="149"/>
      <c r="K172" s="149"/>
      <c r="L172" s="168"/>
      <c r="M172" s="143"/>
      <c r="N172" s="143"/>
    </row>
    <row r="173" spans="1:14" x14ac:dyDescent="0.25">
      <c r="A173" s="168"/>
      <c r="B173" s="117"/>
      <c r="C173" s="117"/>
      <c r="D173" s="117"/>
      <c r="E173" s="118"/>
      <c r="F173" s="118"/>
      <c r="G173" s="119"/>
      <c r="H173" s="119"/>
      <c r="I173" s="119"/>
      <c r="J173" s="149"/>
      <c r="K173" s="149"/>
      <c r="L173" s="168"/>
      <c r="M173" s="143"/>
      <c r="N173" s="143"/>
    </row>
    <row r="174" spans="1:14" x14ac:dyDescent="0.25">
      <c r="A174" s="168"/>
      <c r="B174" s="117"/>
      <c r="C174" s="117"/>
      <c r="D174" s="117"/>
      <c r="E174" s="118"/>
      <c r="F174" s="118"/>
      <c r="G174" s="119"/>
      <c r="H174" s="119"/>
      <c r="I174" s="119"/>
      <c r="J174" s="149"/>
      <c r="K174" s="149"/>
      <c r="L174" s="168"/>
      <c r="M174" s="143"/>
      <c r="N174" s="143"/>
    </row>
    <row r="175" spans="1:14" x14ac:dyDescent="0.25">
      <c r="A175" s="168"/>
      <c r="B175" s="117"/>
      <c r="C175" s="117"/>
      <c r="D175" s="117"/>
      <c r="E175" s="118"/>
      <c r="F175" s="118"/>
      <c r="G175" s="119"/>
      <c r="H175" s="119"/>
      <c r="I175" s="119"/>
      <c r="J175" s="149"/>
      <c r="K175" s="149"/>
      <c r="L175" s="168"/>
      <c r="M175" s="143"/>
      <c r="N175" s="143"/>
    </row>
    <row r="176" spans="1:14" x14ac:dyDescent="0.25">
      <c r="A176" s="168"/>
      <c r="B176" s="117"/>
      <c r="C176" s="117"/>
      <c r="D176" s="117"/>
      <c r="E176" s="118"/>
      <c r="F176" s="118"/>
      <c r="G176" s="119"/>
      <c r="H176" s="119"/>
      <c r="I176" s="119"/>
      <c r="J176" s="149"/>
      <c r="K176" s="149"/>
      <c r="L176" s="168"/>
      <c r="M176" s="143"/>
      <c r="N176" s="143"/>
    </row>
    <row r="177" spans="1:14" x14ac:dyDescent="0.25">
      <c r="A177" s="168"/>
      <c r="B177" s="117"/>
      <c r="C177" s="117"/>
      <c r="D177" s="117"/>
      <c r="E177" s="118"/>
      <c r="F177" s="118"/>
      <c r="G177" s="119"/>
      <c r="H177" s="119"/>
      <c r="I177" s="119"/>
      <c r="J177" s="149"/>
      <c r="K177" s="149"/>
      <c r="L177" s="168"/>
      <c r="M177" s="143"/>
      <c r="N177" s="143"/>
    </row>
    <row r="178" spans="1:14" x14ac:dyDescent="0.25">
      <c r="A178" s="168"/>
      <c r="B178" s="117"/>
      <c r="C178" s="117"/>
      <c r="D178" s="117"/>
      <c r="E178" s="118"/>
      <c r="F178" s="118"/>
      <c r="G178" s="119"/>
      <c r="H178" s="119"/>
      <c r="I178" s="119"/>
      <c r="J178" s="149"/>
      <c r="K178" s="149"/>
      <c r="L178" s="168"/>
      <c r="M178" s="143"/>
      <c r="N178" s="143"/>
    </row>
    <row r="179" spans="1:14" x14ac:dyDescent="0.25">
      <c r="A179" s="168"/>
      <c r="B179" s="117"/>
      <c r="C179" s="117"/>
      <c r="D179" s="117"/>
      <c r="E179" s="118"/>
      <c r="F179" s="118"/>
      <c r="G179" s="119"/>
      <c r="H179" s="119"/>
      <c r="I179" s="119"/>
      <c r="J179" s="149"/>
      <c r="K179" s="149"/>
      <c r="L179" s="168"/>
      <c r="M179" s="143"/>
      <c r="N179" s="143"/>
    </row>
    <row r="180" spans="1:14" x14ac:dyDescent="0.25">
      <c r="A180" s="168"/>
      <c r="B180" s="117"/>
      <c r="C180" s="117"/>
      <c r="D180" s="117"/>
      <c r="E180" s="118"/>
      <c r="F180" s="118"/>
      <c r="G180" s="119"/>
      <c r="H180" s="119"/>
      <c r="I180" s="119"/>
      <c r="J180" s="149"/>
      <c r="K180" s="149"/>
      <c r="L180" s="168"/>
      <c r="M180" s="143"/>
      <c r="N180" s="143"/>
    </row>
    <row r="181" spans="1:14" x14ac:dyDescent="0.25">
      <c r="A181" s="168"/>
      <c r="B181" s="117"/>
      <c r="C181" s="117"/>
      <c r="D181" s="117"/>
      <c r="E181" s="118"/>
      <c r="F181" s="118"/>
      <c r="G181" s="119"/>
      <c r="H181" s="119"/>
      <c r="I181" s="119"/>
      <c r="J181" s="149"/>
      <c r="K181" s="149"/>
      <c r="L181" s="168"/>
      <c r="M181" s="143"/>
      <c r="N181" s="143"/>
    </row>
    <row r="182" spans="1:14" x14ac:dyDescent="0.25">
      <c r="A182" s="168"/>
      <c r="B182" s="117"/>
      <c r="C182" s="117"/>
      <c r="D182" s="117"/>
      <c r="E182" s="118"/>
      <c r="F182" s="118"/>
      <c r="G182" s="119"/>
      <c r="H182" s="119"/>
      <c r="I182" s="119"/>
      <c r="J182" s="149"/>
      <c r="K182" s="149"/>
      <c r="L182" s="168"/>
      <c r="M182" s="143"/>
      <c r="N182" s="143"/>
    </row>
    <row r="183" spans="1:14" x14ac:dyDescent="0.25">
      <c r="A183" s="168"/>
      <c r="B183" s="117"/>
      <c r="C183" s="117"/>
      <c r="D183" s="117"/>
      <c r="E183" s="118"/>
      <c r="F183" s="118"/>
      <c r="G183" s="119"/>
      <c r="H183" s="119"/>
      <c r="I183" s="119"/>
      <c r="J183" s="149"/>
      <c r="K183" s="149"/>
      <c r="L183" s="168"/>
      <c r="M183" s="143"/>
      <c r="N183" s="143"/>
    </row>
    <row r="184" spans="1:14" x14ac:dyDescent="0.25">
      <c r="A184" s="168"/>
      <c r="B184" s="117"/>
      <c r="C184" s="117"/>
      <c r="D184" s="117"/>
      <c r="E184" s="118"/>
      <c r="F184" s="118"/>
      <c r="G184" s="119"/>
      <c r="H184" s="119"/>
      <c r="I184" s="119"/>
      <c r="J184" s="149"/>
      <c r="K184" s="149"/>
      <c r="L184" s="168"/>
      <c r="M184" s="143"/>
      <c r="N184" s="143"/>
    </row>
    <row r="185" spans="1:14" x14ac:dyDescent="0.25">
      <c r="A185" s="168"/>
      <c r="B185" s="117"/>
      <c r="C185" s="117"/>
      <c r="D185" s="117"/>
      <c r="E185" s="118"/>
      <c r="F185" s="118"/>
      <c r="G185" s="119"/>
      <c r="H185" s="119"/>
      <c r="I185" s="119"/>
      <c r="J185" s="149"/>
      <c r="K185" s="149"/>
      <c r="L185" s="168"/>
      <c r="M185" s="143"/>
      <c r="N185" s="143"/>
    </row>
    <row r="186" spans="1:14" x14ac:dyDescent="0.25">
      <c r="A186" s="168"/>
      <c r="B186" s="117"/>
      <c r="C186" s="117"/>
      <c r="D186" s="117"/>
      <c r="E186" s="118"/>
      <c r="F186" s="118"/>
      <c r="G186" s="119"/>
      <c r="H186" s="119"/>
      <c r="I186" s="119"/>
      <c r="J186" s="149"/>
      <c r="K186" s="149"/>
      <c r="L186" s="168"/>
      <c r="M186" s="143"/>
      <c r="N186" s="143"/>
    </row>
    <row r="187" spans="1:14" x14ac:dyDescent="0.25">
      <c r="A187" s="168"/>
      <c r="B187" s="117"/>
      <c r="C187" s="117"/>
      <c r="D187" s="117"/>
      <c r="E187" s="118"/>
      <c r="F187" s="118"/>
      <c r="G187" s="119"/>
      <c r="H187" s="119"/>
      <c r="I187" s="119"/>
      <c r="J187" s="149"/>
      <c r="K187" s="149"/>
      <c r="L187" s="168"/>
      <c r="M187" s="143"/>
      <c r="N187" s="143"/>
    </row>
    <row r="188" spans="1:14" x14ac:dyDescent="0.25">
      <c r="A188" s="168"/>
      <c r="B188" s="117"/>
      <c r="C188" s="117"/>
      <c r="D188" s="117"/>
      <c r="E188" s="118"/>
      <c r="F188" s="118"/>
      <c r="G188" s="119"/>
      <c r="H188" s="119"/>
      <c r="I188" s="119"/>
      <c r="J188" s="149"/>
      <c r="K188" s="149"/>
      <c r="L188" s="168"/>
      <c r="M188" s="143"/>
      <c r="N188" s="143"/>
    </row>
    <row r="189" spans="1:14" x14ac:dyDescent="0.25">
      <c r="A189" s="168"/>
      <c r="B189" s="117"/>
      <c r="C189" s="117"/>
      <c r="D189" s="117"/>
      <c r="E189" s="118"/>
      <c r="F189" s="118"/>
      <c r="G189" s="119"/>
      <c r="H189" s="119"/>
      <c r="I189" s="119"/>
      <c r="J189" s="149"/>
      <c r="K189" s="149"/>
      <c r="L189" s="168"/>
      <c r="M189" s="143"/>
      <c r="N189" s="143"/>
    </row>
    <row r="190" spans="1:14" x14ac:dyDescent="0.25">
      <c r="A190" s="168"/>
      <c r="B190" s="117"/>
      <c r="C190" s="117"/>
      <c r="D190" s="117"/>
      <c r="E190" s="118"/>
      <c r="F190" s="118"/>
      <c r="G190" s="119"/>
      <c r="H190" s="119"/>
      <c r="I190" s="119"/>
      <c r="J190" s="149"/>
      <c r="K190" s="149"/>
      <c r="L190" s="168"/>
      <c r="M190" s="143"/>
      <c r="N190" s="143"/>
    </row>
    <row r="191" spans="1:14" x14ac:dyDescent="0.25">
      <c r="A191" s="168"/>
      <c r="B191" s="117"/>
      <c r="C191" s="117"/>
      <c r="D191" s="117"/>
      <c r="E191" s="118"/>
      <c r="F191" s="118"/>
      <c r="G191" s="119"/>
      <c r="H191" s="119"/>
      <c r="I191" s="119"/>
      <c r="J191" s="149"/>
      <c r="K191" s="149"/>
      <c r="L191" s="168"/>
      <c r="M191" s="143"/>
      <c r="N191" s="143"/>
    </row>
    <row r="192" spans="1:14" x14ac:dyDescent="0.25">
      <c r="A192" s="168"/>
      <c r="B192" s="117"/>
      <c r="C192" s="117"/>
      <c r="D192" s="117"/>
      <c r="E192" s="118"/>
      <c r="F192" s="118"/>
      <c r="G192" s="119"/>
      <c r="H192" s="119"/>
      <c r="I192" s="119"/>
      <c r="J192" s="149"/>
      <c r="K192" s="149"/>
      <c r="L192" s="168"/>
      <c r="M192" s="143"/>
      <c r="N192" s="143"/>
    </row>
    <row r="193" spans="1:14" x14ac:dyDescent="0.25">
      <c r="A193" s="168"/>
      <c r="B193" s="117"/>
      <c r="C193" s="117"/>
      <c r="D193" s="117"/>
      <c r="E193" s="118"/>
      <c r="F193" s="118"/>
      <c r="G193" s="119"/>
      <c r="H193" s="119"/>
      <c r="I193" s="119"/>
      <c r="J193" s="149"/>
      <c r="K193" s="149"/>
      <c r="L193" s="168"/>
      <c r="M193" s="143"/>
      <c r="N193" s="143"/>
    </row>
    <row r="194" spans="1:14" x14ac:dyDescent="0.25">
      <c r="A194" s="168"/>
      <c r="B194" s="117"/>
      <c r="C194" s="117"/>
      <c r="D194" s="117"/>
      <c r="E194" s="118"/>
      <c r="F194" s="118"/>
      <c r="G194" s="119"/>
      <c r="H194" s="119"/>
      <c r="I194" s="119"/>
      <c r="J194" s="149"/>
      <c r="K194" s="149"/>
      <c r="L194" s="168"/>
      <c r="M194" s="143"/>
      <c r="N194" s="143"/>
    </row>
    <row r="195" spans="1:14" x14ac:dyDescent="0.25">
      <c r="A195" s="168"/>
      <c r="B195" s="117"/>
      <c r="C195" s="117"/>
      <c r="D195" s="117"/>
      <c r="E195" s="118"/>
      <c r="F195" s="118"/>
      <c r="G195" s="119"/>
      <c r="H195" s="119"/>
      <c r="I195" s="119"/>
      <c r="J195" s="149"/>
      <c r="K195" s="149"/>
      <c r="L195" s="168"/>
      <c r="M195" s="143"/>
      <c r="N195" s="143"/>
    </row>
    <row r="196" spans="1:14" x14ac:dyDescent="0.25">
      <c r="A196" s="168"/>
      <c r="B196" s="117"/>
      <c r="C196" s="117"/>
      <c r="D196" s="117"/>
      <c r="E196" s="118"/>
      <c r="F196" s="118"/>
      <c r="G196" s="119"/>
      <c r="H196" s="119"/>
      <c r="I196" s="119"/>
      <c r="J196" s="149"/>
      <c r="K196" s="149"/>
      <c r="L196" s="168"/>
      <c r="M196" s="143"/>
      <c r="N196" s="143"/>
    </row>
    <row r="197" spans="1:14" x14ac:dyDescent="0.25">
      <c r="A197" s="168"/>
      <c r="B197" s="117"/>
      <c r="C197" s="117"/>
      <c r="D197" s="117"/>
      <c r="E197" s="118"/>
      <c r="F197" s="118"/>
      <c r="G197" s="119"/>
      <c r="H197" s="119"/>
      <c r="I197" s="119"/>
      <c r="J197" s="149"/>
      <c r="K197" s="149"/>
      <c r="L197" s="168"/>
      <c r="M197" s="143"/>
      <c r="N197" s="143"/>
    </row>
    <row r="198" spans="1:14" x14ac:dyDescent="0.25">
      <c r="A198" s="168"/>
      <c r="B198" s="117"/>
      <c r="C198" s="117"/>
      <c r="D198" s="117"/>
      <c r="E198" s="118"/>
      <c r="F198" s="118"/>
      <c r="G198" s="119"/>
      <c r="H198" s="119"/>
      <c r="I198" s="119"/>
      <c r="J198" s="149"/>
      <c r="K198" s="149"/>
      <c r="L198" s="168"/>
      <c r="M198" s="143"/>
      <c r="N198" s="143"/>
    </row>
    <row r="199" spans="1:14" x14ac:dyDescent="0.25">
      <c r="A199" s="168"/>
      <c r="B199" s="117"/>
      <c r="C199" s="117"/>
      <c r="D199" s="117"/>
      <c r="E199" s="118"/>
      <c r="F199" s="118"/>
      <c r="G199" s="119"/>
      <c r="H199" s="119"/>
      <c r="I199" s="119"/>
      <c r="J199" s="149"/>
      <c r="K199" s="149"/>
      <c r="L199" s="168"/>
      <c r="M199" s="143"/>
      <c r="N199" s="143"/>
    </row>
    <row r="200" spans="1:14" x14ac:dyDescent="0.25">
      <c r="A200" s="168"/>
      <c r="B200" s="117"/>
      <c r="C200" s="117"/>
      <c r="D200" s="117"/>
      <c r="E200" s="118"/>
      <c r="F200" s="118"/>
      <c r="G200" s="119"/>
      <c r="H200" s="119"/>
      <c r="I200" s="119"/>
      <c r="J200" s="149"/>
      <c r="K200" s="149"/>
      <c r="L200" s="168"/>
      <c r="M200" s="143"/>
      <c r="N200" s="143"/>
    </row>
    <row r="201" spans="1:14" x14ac:dyDescent="0.25">
      <c r="A201" s="168"/>
      <c r="B201" s="117"/>
      <c r="C201" s="117"/>
      <c r="D201" s="117"/>
      <c r="E201" s="118"/>
      <c r="F201" s="118"/>
      <c r="G201" s="119"/>
      <c r="H201" s="119"/>
      <c r="I201" s="119"/>
      <c r="J201" s="149"/>
      <c r="K201" s="149"/>
      <c r="L201" s="168"/>
      <c r="M201" s="143"/>
      <c r="N201" s="143"/>
    </row>
    <row r="202" spans="1:14" x14ac:dyDescent="0.25">
      <c r="A202" s="168"/>
      <c r="B202" s="117"/>
      <c r="C202" s="117"/>
      <c r="D202" s="117"/>
      <c r="E202" s="118"/>
      <c r="F202" s="118"/>
      <c r="G202" s="119"/>
      <c r="H202" s="119"/>
      <c r="I202" s="119"/>
      <c r="J202" s="149"/>
      <c r="K202" s="149"/>
      <c r="L202" s="168"/>
      <c r="M202" s="143"/>
      <c r="N202" s="143"/>
    </row>
    <row r="203" spans="1:14" x14ac:dyDescent="0.25">
      <c r="A203" s="168"/>
      <c r="B203" s="117"/>
      <c r="C203" s="117"/>
      <c r="D203" s="117"/>
      <c r="E203" s="118"/>
      <c r="F203" s="118"/>
      <c r="G203" s="119"/>
      <c r="H203" s="119"/>
      <c r="I203" s="119"/>
      <c r="J203" s="149"/>
      <c r="K203" s="149"/>
      <c r="L203" s="168"/>
      <c r="M203" s="143"/>
      <c r="N203" s="143"/>
    </row>
    <row r="204" spans="1:14" x14ac:dyDescent="0.25">
      <c r="A204" s="168"/>
      <c r="B204" s="117"/>
      <c r="C204" s="117"/>
      <c r="D204" s="117"/>
      <c r="E204" s="118"/>
      <c r="F204" s="118"/>
      <c r="G204" s="119"/>
      <c r="H204" s="119"/>
      <c r="I204" s="119"/>
      <c r="J204" s="149"/>
      <c r="K204" s="149"/>
      <c r="L204" s="168"/>
      <c r="M204" s="143"/>
      <c r="N204" s="143"/>
    </row>
    <row r="205" spans="1:14" x14ac:dyDescent="0.25">
      <c r="A205" s="168"/>
      <c r="B205" s="117"/>
      <c r="C205" s="117"/>
      <c r="D205" s="117"/>
      <c r="E205" s="118"/>
      <c r="F205" s="118"/>
      <c r="G205" s="119"/>
      <c r="H205" s="119"/>
      <c r="I205" s="119"/>
      <c r="J205" s="149"/>
      <c r="K205" s="149"/>
      <c r="L205" s="168"/>
      <c r="M205" s="143"/>
      <c r="N205" s="143"/>
    </row>
    <row r="206" spans="1:14" x14ac:dyDescent="0.25">
      <c r="A206" s="168"/>
      <c r="B206" s="117"/>
      <c r="C206" s="117"/>
      <c r="D206" s="117"/>
      <c r="E206" s="118"/>
      <c r="F206" s="118"/>
      <c r="G206" s="119"/>
      <c r="H206" s="119"/>
      <c r="I206" s="119"/>
      <c r="J206" s="149"/>
      <c r="K206" s="149"/>
      <c r="L206" s="168"/>
      <c r="M206" s="143"/>
      <c r="N206" s="143"/>
    </row>
    <row r="207" spans="1:14" x14ac:dyDescent="0.25">
      <c r="A207" s="168"/>
      <c r="B207" s="117"/>
      <c r="C207" s="117"/>
      <c r="D207" s="117"/>
      <c r="E207" s="118"/>
      <c r="F207" s="118"/>
      <c r="G207" s="119"/>
      <c r="H207" s="119"/>
      <c r="I207" s="119"/>
      <c r="J207" s="149"/>
      <c r="K207" s="149"/>
      <c r="L207" s="168"/>
      <c r="M207" s="143"/>
      <c r="N207" s="143"/>
    </row>
    <row r="208" spans="1:14" x14ac:dyDescent="0.25">
      <c r="A208" s="168"/>
      <c r="B208" s="117"/>
      <c r="C208" s="117"/>
      <c r="D208" s="117"/>
      <c r="E208" s="118"/>
      <c r="F208" s="118"/>
      <c r="G208" s="119"/>
      <c r="H208" s="119"/>
      <c r="I208" s="119"/>
      <c r="J208" s="149"/>
      <c r="K208" s="149"/>
      <c r="L208" s="168"/>
      <c r="M208" s="143"/>
      <c r="N208" s="143"/>
    </row>
    <row r="209" spans="1:14" x14ac:dyDescent="0.25">
      <c r="A209" s="168"/>
      <c r="B209" s="117"/>
      <c r="C209" s="117"/>
      <c r="D209" s="117"/>
      <c r="E209" s="118"/>
      <c r="F209" s="118"/>
      <c r="G209" s="119"/>
      <c r="H209" s="119"/>
      <c r="I209" s="119"/>
      <c r="J209" s="149"/>
      <c r="K209" s="149"/>
      <c r="L209" s="168"/>
      <c r="M209" s="143"/>
      <c r="N209" s="143"/>
    </row>
    <row r="210" spans="1:14" x14ac:dyDescent="0.25">
      <c r="A210" s="168"/>
      <c r="B210" s="117"/>
      <c r="C210" s="117"/>
      <c r="D210" s="117"/>
      <c r="E210" s="118"/>
      <c r="F210" s="118"/>
      <c r="G210" s="119"/>
      <c r="H210" s="119"/>
      <c r="I210" s="119"/>
      <c r="J210" s="149"/>
      <c r="K210" s="149"/>
      <c r="L210" s="168"/>
      <c r="M210" s="143"/>
      <c r="N210" s="143"/>
    </row>
    <row r="211" spans="1:14" x14ac:dyDescent="0.25">
      <c r="A211" s="168"/>
      <c r="B211" s="117"/>
      <c r="C211" s="117"/>
      <c r="D211" s="117"/>
      <c r="E211" s="118"/>
      <c r="F211" s="118"/>
      <c r="G211" s="119"/>
      <c r="H211" s="119"/>
      <c r="I211" s="119"/>
      <c r="J211" s="149"/>
      <c r="K211" s="149"/>
      <c r="L211" s="168"/>
      <c r="M211" s="143"/>
      <c r="N211" s="143"/>
    </row>
    <row r="212" spans="1:14" x14ac:dyDescent="0.25">
      <c r="A212" s="168"/>
      <c r="B212" s="117"/>
      <c r="C212" s="117"/>
      <c r="D212" s="117"/>
      <c r="E212" s="118"/>
      <c r="F212" s="118"/>
      <c r="G212" s="119"/>
      <c r="H212" s="119"/>
      <c r="I212" s="119"/>
      <c r="J212" s="149"/>
      <c r="K212" s="149"/>
      <c r="L212" s="168"/>
      <c r="M212" s="143"/>
      <c r="N212" s="143"/>
    </row>
    <row r="213" spans="1:14" x14ac:dyDescent="0.25">
      <c r="A213" s="168"/>
      <c r="B213" s="117"/>
      <c r="C213" s="117"/>
      <c r="D213" s="117"/>
      <c r="E213" s="118"/>
      <c r="F213" s="118"/>
      <c r="G213" s="119"/>
      <c r="H213" s="119"/>
      <c r="I213" s="119"/>
      <c r="J213" s="149"/>
      <c r="K213" s="149"/>
      <c r="L213" s="168"/>
      <c r="M213" s="143"/>
      <c r="N213" s="143"/>
    </row>
    <row r="214" spans="1:14" x14ac:dyDescent="0.25">
      <c r="A214" s="168"/>
      <c r="B214" s="117"/>
      <c r="C214" s="117"/>
      <c r="D214" s="117"/>
      <c r="E214" s="118"/>
      <c r="F214" s="118"/>
      <c r="G214" s="119"/>
      <c r="H214" s="119"/>
      <c r="I214" s="119"/>
      <c r="J214" s="149"/>
      <c r="K214" s="149"/>
      <c r="L214" s="168"/>
      <c r="M214" s="143"/>
      <c r="N214" s="143"/>
    </row>
    <row r="215" spans="1:14" x14ac:dyDescent="0.25">
      <c r="A215" s="168"/>
      <c r="B215" s="117"/>
      <c r="C215" s="117"/>
      <c r="D215" s="117"/>
      <c r="E215" s="118"/>
      <c r="F215" s="118"/>
      <c r="G215" s="119"/>
      <c r="H215" s="119"/>
      <c r="I215" s="119"/>
      <c r="J215" s="149"/>
      <c r="K215" s="149"/>
      <c r="L215" s="168"/>
      <c r="M215" s="143"/>
      <c r="N215" s="143"/>
    </row>
    <row r="216" spans="1:14" x14ac:dyDescent="0.25">
      <c r="A216" s="168"/>
      <c r="B216" s="117"/>
      <c r="C216" s="117"/>
      <c r="D216" s="117"/>
      <c r="E216" s="118"/>
      <c r="F216" s="118"/>
      <c r="G216" s="119"/>
      <c r="H216" s="119"/>
      <c r="I216" s="119"/>
      <c r="J216" s="149"/>
      <c r="K216" s="149"/>
      <c r="L216" s="168"/>
      <c r="M216" s="143"/>
      <c r="N216" s="143"/>
    </row>
    <row r="217" spans="1:14" x14ac:dyDescent="0.25">
      <c r="A217" s="168"/>
      <c r="B217" s="117"/>
      <c r="C217" s="117"/>
      <c r="D217" s="117"/>
      <c r="E217" s="118"/>
      <c r="F217" s="118"/>
      <c r="G217" s="119"/>
      <c r="H217" s="119"/>
      <c r="I217" s="119"/>
      <c r="J217" s="149"/>
      <c r="K217" s="149"/>
      <c r="L217" s="168"/>
      <c r="M217" s="143"/>
      <c r="N217" s="143"/>
    </row>
    <row r="218" spans="1:14" x14ac:dyDescent="0.25">
      <c r="A218" s="168"/>
      <c r="B218" s="117"/>
      <c r="C218" s="117"/>
      <c r="D218" s="117"/>
      <c r="E218" s="118"/>
      <c r="F218" s="118"/>
      <c r="G218" s="119"/>
      <c r="H218" s="119"/>
      <c r="I218" s="119"/>
      <c r="J218" s="149"/>
      <c r="K218" s="149"/>
      <c r="L218" s="168"/>
      <c r="M218" s="143"/>
      <c r="N218" s="143"/>
    </row>
    <row r="219" spans="1:14" x14ac:dyDescent="0.25">
      <c r="A219" s="168"/>
      <c r="B219" s="117"/>
      <c r="C219" s="117"/>
      <c r="D219" s="117"/>
      <c r="E219" s="118"/>
      <c r="F219" s="118"/>
      <c r="G219" s="119"/>
      <c r="H219" s="119"/>
      <c r="I219" s="119"/>
      <c r="J219" s="149"/>
      <c r="K219" s="149"/>
      <c r="L219" s="168"/>
      <c r="M219" s="143"/>
      <c r="N219" s="143"/>
    </row>
    <row r="220" spans="1:14" x14ac:dyDescent="0.25">
      <c r="A220" s="168"/>
      <c r="B220" s="117"/>
      <c r="C220" s="117"/>
      <c r="D220" s="117"/>
      <c r="E220" s="118"/>
      <c r="F220" s="118"/>
      <c r="G220" s="119"/>
      <c r="H220" s="119"/>
      <c r="I220" s="119"/>
      <c r="J220" s="149"/>
      <c r="K220" s="149"/>
      <c r="L220" s="168"/>
      <c r="M220" s="143"/>
      <c r="N220" s="143"/>
    </row>
    <row r="221" spans="1:14" x14ac:dyDescent="0.25">
      <c r="A221" s="168"/>
      <c r="B221" s="117"/>
      <c r="C221" s="117"/>
      <c r="D221" s="117"/>
      <c r="E221" s="118"/>
      <c r="F221" s="118"/>
      <c r="G221" s="119"/>
      <c r="H221" s="119"/>
      <c r="I221" s="119"/>
      <c r="J221" s="149"/>
      <c r="K221" s="149"/>
      <c r="L221" s="168"/>
      <c r="M221" s="143"/>
      <c r="N221" s="143"/>
    </row>
    <row r="222" spans="1:14" x14ac:dyDescent="0.25">
      <c r="A222" s="168"/>
      <c r="B222" s="117"/>
      <c r="C222" s="117"/>
      <c r="D222" s="117"/>
      <c r="E222" s="118"/>
      <c r="F222" s="118"/>
      <c r="G222" s="119"/>
      <c r="H222" s="119"/>
      <c r="I222" s="119"/>
      <c r="J222" s="149"/>
      <c r="K222" s="149"/>
      <c r="L222" s="168"/>
      <c r="M222" s="143"/>
      <c r="N222" s="143"/>
    </row>
    <row r="223" spans="1:14" x14ac:dyDescent="0.25">
      <c r="A223" s="168"/>
      <c r="B223" s="117"/>
      <c r="C223" s="117"/>
      <c r="D223" s="117"/>
      <c r="E223" s="118"/>
      <c r="F223" s="118"/>
      <c r="G223" s="119"/>
      <c r="H223" s="119"/>
      <c r="I223" s="119"/>
      <c r="J223" s="149"/>
      <c r="K223" s="149"/>
      <c r="L223" s="168"/>
      <c r="M223" s="143"/>
      <c r="N223" s="143"/>
    </row>
    <row r="224" spans="1:14" x14ac:dyDescent="0.25">
      <c r="A224" s="168"/>
      <c r="B224" s="117"/>
      <c r="C224" s="117"/>
      <c r="D224" s="117"/>
      <c r="E224" s="118"/>
      <c r="F224" s="118"/>
      <c r="G224" s="119"/>
      <c r="H224" s="119"/>
      <c r="I224" s="119"/>
      <c r="J224" s="149"/>
      <c r="K224" s="149"/>
      <c r="L224" s="168"/>
      <c r="M224" s="143"/>
      <c r="N224" s="143"/>
    </row>
    <row r="225" spans="1:14" x14ac:dyDescent="0.25">
      <c r="A225" s="168"/>
      <c r="B225" s="117"/>
      <c r="C225" s="117"/>
      <c r="D225" s="117"/>
      <c r="E225" s="118"/>
      <c r="F225" s="118"/>
      <c r="G225" s="119"/>
      <c r="H225" s="119"/>
      <c r="I225" s="119"/>
      <c r="J225" s="149"/>
      <c r="K225" s="149"/>
      <c r="L225" s="168"/>
      <c r="M225" s="143"/>
      <c r="N225" s="143"/>
    </row>
    <row r="226" spans="1:14" x14ac:dyDescent="0.25">
      <c r="A226" s="168"/>
      <c r="B226" s="117"/>
      <c r="C226" s="117"/>
      <c r="D226" s="117"/>
      <c r="E226" s="118"/>
      <c r="F226" s="118"/>
      <c r="G226" s="119"/>
      <c r="H226" s="119"/>
      <c r="I226" s="119"/>
      <c r="J226" s="149"/>
      <c r="K226" s="149"/>
      <c r="L226" s="168"/>
      <c r="M226" s="143"/>
      <c r="N226" s="143"/>
    </row>
    <row r="227" spans="1:14" x14ac:dyDescent="0.25">
      <c r="A227" s="168"/>
      <c r="B227" s="117"/>
      <c r="C227" s="117"/>
      <c r="D227" s="117"/>
      <c r="E227" s="118"/>
      <c r="F227" s="118"/>
      <c r="G227" s="119"/>
      <c r="H227" s="119"/>
      <c r="I227" s="119"/>
      <c r="J227" s="149"/>
      <c r="K227" s="149"/>
      <c r="L227" s="168"/>
      <c r="M227" s="143"/>
      <c r="N227" s="143"/>
    </row>
    <row r="228" spans="1:14" x14ac:dyDescent="0.25">
      <c r="A228" s="168"/>
      <c r="B228" s="117"/>
      <c r="C228" s="117"/>
      <c r="D228" s="117"/>
      <c r="E228" s="118"/>
      <c r="F228" s="118"/>
      <c r="G228" s="119"/>
      <c r="H228" s="119"/>
      <c r="I228" s="119"/>
      <c r="J228" s="149"/>
      <c r="K228" s="149"/>
      <c r="L228" s="168"/>
      <c r="M228" s="143"/>
      <c r="N228" s="143"/>
    </row>
    <row r="229" spans="1:14" x14ac:dyDescent="0.25">
      <c r="A229" s="168"/>
      <c r="B229" s="117"/>
      <c r="C229" s="117"/>
      <c r="D229" s="117"/>
      <c r="E229" s="118"/>
      <c r="F229" s="118"/>
      <c r="G229" s="119"/>
      <c r="H229" s="119"/>
      <c r="I229" s="119"/>
      <c r="J229" s="149"/>
      <c r="K229" s="149"/>
      <c r="L229" s="168"/>
      <c r="M229" s="143"/>
      <c r="N229" s="143"/>
    </row>
    <row r="230" spans="1:14" x14ac:dyDescent="0.25">
      <c r="A230" s="168"/>
      <c r="B230" s="117"/>
      <c r="C230" s="117"/>
      <c r="D230" s="117"/>
      <c r="E230" s="118"/>
      <c r="F230" s="118"/>
      <c r="G230" s="119"/>
      <c r="H230" s="119"/>
      <c r="I230" s="119"/>
      <c r="J230" s="149"/>
      <c r="K230" s="149"/>
      <c r="L230" s="168"/>
      <c r="M230" s="143"/>
      <c r="N230" s="143"/>
    </row>
    <row r="231" spans="1:14" x14ac:dyDescent="0.25">
      <c r="A231" s="168"/>
      <c r="B231" s="117"/>
      <c r="C231" s="117"/>
      <c r="D231" s="117"/>
      <c r="E231" s="118"/>
      <c r="F231" s="118"/>
      <c r="G231" s="119"/>
      <c r="H231" s="119"/>
      <c r="I231" s="119"/>
      <c r="J231" s="149"/>
      <c r="K231" s="149"/>
      <c r="L231" s="168"/>
      <c r="M231" s="143"/>
      <c r="N231" s="143"/>
    </row>
    <row r="232" spans="1:14" x14ac:dyDescent="0.25">
      <c r="A232" s="168"/>
      <c r="B232" s="117"/>
      <c r="C232" s="117"/>
      <c r="D232" s="117"/>
      <c r="E232" s="118"/>
      <c r="F232" s="118"/>
      <c r="G232" s="119"/>
      <c r="H232" s="119"/>
      <c r="I232" s="119"/>
      <c r="J232" s="149"/>
      <c r="K232" s="149"/>
      <c r="L232" s="168"/>
      <c r="M232" s="143"/>
      <c r="N232" s="143"/>
    </row>
    <row r="233" spans="1:14" x14ac:dyDescent="0.25">
      <c r="A233" s="168"/>
      <c r="B233" s="117"/>
      <c r="C233" s="117"/>
      <c r="D233" s="117"/>
      <c r="E233" s="118"/>
      <c r="F233" s="118"/>
      <c r="G233" s="119"/>
      <c r="H233" s="119"/>
      <c r="I233" s="119"/>
      <c r="J233" s="149"/>
      <c r="K233" s="149"/>
      <c r="L233" s="168"/>
      <c r="M233" s="143"/>
      <c r="N233" s="143"/>
    </row>
    <row r="234" spans="1:14" x14ac:dyDescent="0.25">
      <c r="A234" s="168"/>
      <c r="B234" s="117"/>
      <c r="C234" s="117"/>
      <c r="D234" s="117"/>
      <c r="E234" s="118"/>
      <c r="F234" s="118"/>
      <c r="G234" s="119"/>
      <c r="H234" s="119"/>
      <c r="I234" s="119"/>
      <c r="J234" s="149"/>
      <c r="K234" s="149"/>
      <c r="L234" s="168"/>
      <c r="M234" s="143"/>
      <c r="N234" s="143"/>
    </row>
    <row r="235" spans="1:14" x14ac:dyDescent="0.25">
      <c r="A235" s="168"/>
      <c r="B235" s="117"/>
      <c r="C235" s="117"/>
      <c r="D235" s="117"/>
      <c r="E235" s="118"/>
      <c r="F235" s="118"/>
      <c r="G235" s="119"/>
      <c r="H235" s="119"/>
      <c r="I235" s="119"/>
      <c r="J235" s="149"/>
      <c r="K235" s="149"/>
      <c r="L235" s="168"/>
      <c r="M235" s="143"/>
      <c r="N235" s="143"/>
    </row>
    <row r="236" spans="1:14" x14ac:dyDescent="0.25">
      <c r="A236" s="168"/>
      <c r="B236" s="117"/>
      <c r="C236" s="117"/>
      <c r="D236" s="117"/>
      <c r="E236" s="118"/>
      <c r="F236" s="118"/>
      <c r="G236" s="119"/>
      <c r="H236" s="119"/>
      <c r="I236" s="119"/>
      <c r="J236" s="149"/>
      <c r="K236" s="149"/>
      <c r="L236" s="168"/>
      <c r="M236" s="143"/>
      <c r="N236" s="143"/>
    </row>
    <row r="237" spans="1:14" x14ac:dyDescent="0.25">
      <c r="A237" s="168"/>
      <c r="B237" s="117"/>
      <c r="C237" s="117"/>
      <c r="D237" s="117"/>
      <c r="E237" s="118"/>
      <c r="F237" s="118"/>
      <c r="G237" s="119"/>
      <c r="H237" s="119"/>
      <c r="I237" s="119"/>
      <c r="J237" s="149"/>
      <c r="K237" s="149"/>
      <c r="L237" s="168"/>
      <c r="M237" s="143"/>
      <c r="N237" s="143"/>
    </row>
    <row r="238" spans="1:14" x14ac:dyDescent="0.25">
      <c r="A238" s="168"/>
      <c r="B238" s="117"/>
      <c r="C238" s="117"/>
      <c r="D238" s="117"/>
      <c r="E238" s="118"/>
      <c r="F238" s="118"/>
      <c r="G238" s="119"/>
      <c r="H238" s="119"/>
      <c r="I238" s="119"/>
      <c r="J238" s="149"/>
      <c r="K238" s="149"/>
      <c r="L238" s="168"/>
      <c r="M238" s="143"/>
      <c r="N238" s="143"/>
    </row>
    <row r="239" spans="1:14" x14ac:dyDescent="0.25">
      <c r="A239" s="168"/>
      <c r="B239" s="117"/>
      <c r="C239" s="117"/>
      <c r="D239" s="117"/>
      <c r="E239" s="118"/>
      <c r="F239" s="118"/>
      <c r="G239" s="119"/>
      <c r="H239" s="119"/>
      <c r="I239" s="119"/>
      <c r="J239" s="149"/>
      <c r="K239" s="149"/>
      <c r="L239" s="168"/>
      <c r="M239" s="143"/>
      <c r="N239" s="143"/>
    </row>
    <row r="240" spans="1:14" x14ac:dyDescent="0.25">
      <c r="A240" s="168"/>
      <c r="B240" s="117"/>
      <c r="C240" s="117"/>
      <c r="D240" s="117"/>
      <c r="E240" s="118"/>
      <c r="F240" s="118"/>
      <c r="G240" s="119"/>
      <c r="H240" s="119"/>
      <c r="I240" s="119"/>
      <c r="J240" s="149"/>
      <c r="K240" s="149"/>
      <c r="L240" s="168"/>
      <c r="M240" s="143"/>
      <c r="N240" s="143"/>
    </row>
    <row r="241" spans="1:14" x14ac:dyDescent="0.25">
      <c r="A241" s="168"/>
      <c r="B241" s="117"/>
      <c r="C241" s="117"/>
      <c r="D241" s="117"/>
      <c r="E241" s="118"/>
      <c r="F241" s="118"/>
      <c r="G241" s="119"/>
      <c r="H241" s="119"/>
      <c r="I241" s="119"/>
      <c r="J241" s="149"/>
      <c r="K241" s="149"/>
      <c r="L241" s="168"/>
      <c r="M241" s="143"/>
      <c r="N241" s="143"/>
    </row>
    <row r="242" spans="1:14" x14ac:dyDescent="0.25">
      <c r="A242" s="168"/>
      <c r="B242" s="117"/>
      <c r="C242" s="117"/>
      <c r="D242" s="117"/>
      <c r="E242" s="118"/>
      <c r="F242" s="118"/>
      <c r="G242" s="119"/>
      <c r="H242" s="119"/>
      <c r="I242" s="119"/>
      <c r="J242" s="149"/>
      <c r="K242" s="149"/>
      <c r="L242" s="168"/>
      <c r="M242" s="143"/>
      <c r="N242" s="143"/>
    </row>
    <row r="243" spans="1:14" x14ac:dyDescent="0.25">
      <c r="A243" s="168"/>
      <c r="B243" s="117"/>
      <c r="C243" s="117"/>
      <c r="D243" s="117"/>
      <c r="E243" s="118"/>
      <c r="F243" s="118"/>
      <c r="G243" s="119"/>
      <c r="H243" s="119"/>
      <c r="I243" s="119"/>
      <c r="J243" s="149"/>
      <c r="K243" s="149"/>
      <c r="L243" s="168"/>
      <c r="M243" s="143"/>
      <c r="N243" s="143"/>
    </row>
    <row r="244" spans="1:14" x14ac:dyDescent="0.25">
      <c r="A244" s="168"/>
      <c r="B244" s="117"/>
      <c r="C244" s="117"/>
      <c r="D244" s="117"/>
      <c r="E244" s="118"/>
      <c r="F244" s="118"/>
      <c r="G244" s="119"/>
      <c r="H244" s="119"/>
      <c r="I244" s="119"/>
      <c r="J244" s="149"/>
      <c r="K244" s="149"/>
      <c r="L244" s="168"/>
      <c r="M244" s="143"/>
      <c r="N244" s="143"/>
    </row>
    <row r="245" spans="1:14" x14ac:dyDescent="0.25">
      <c r="A245" s="168"/>
      <c r="B245" s="117"/>
      <c r="C245" s="117"/>
      <c r="D245" s="117"/>
      <c r="E245" s="118"/>
      <c r="F245" s="118"/>
      <c r="G245" s="119"/>
      <c r="H245" s="119"/>
      <c r="I245" s="119"/>
      <c r="J245" s="149"/>
      <c r="K245" s="149"/>
      <c r="L245" s="168"/>
      <c r="M245" s="143"/>
      <c r="N245" s="143"/>
    </row>
    <row r="246" spans="1:14" x14ac:dyDescent="0.25">
      <c r="A246" s="168"/>
      <c r="B246" s="117"/>
      <c r="C246" s="117"/>
      <c r="D246" s="117"/>
      <c r="E246" s="118"/>
      <c r="F246" s="118"/>
      <c r="G246" s="119"/>
      <c r="H246" s="119"/>
      <c r="I246" s="119"/>
      <c r="J246" s="149"/>
      <c r="K246" s="149"/>
      <c r="L246" s="168"/>
      <c r="M246" s="143"/>
      <c r="N246" s="143"/>
    </row>
    <row r="247" spans="1:14" x14ac:dyDescent="0.25">
      <c r="A247" s="168"/>
      <c r="B247" s="117"/>
      <c r="C247" s="117"/>
      <c r="D247" s="117"/>
      <c r="E247" s="118"/>
      <c r="F247" s="118"/>
      <c r="G247" s="119"/>
      <c r="H247" s="119"/>
      <c r="I247" s="119"/>
      <c r="J247" s="149"/>
      <c r="K247" s="149"/>
      <c r="L247" s="168"/>
      <c r="M247" s="143"/>
      <c r="N247" s="143"/>
    </row>
    <row r="248" spans="1:14" x14ac:dyDescent="0.25">
      <c r="A248" s="168"/>
      <c r="B248" s="117"/>
      <c r="C248" s="117"/>
      <c r="D248" s="117"/>
      <c r="E248" s="118"/>
      <c r="F248" s="118"/>
      <c r="G248" s="119"/>
      <c r="H248" s="119"/>
      <c r="I248" s="119"/>
      <c r="J248" s="149"/>
      <c r="K248" s="149"/>
      <c r="L248" s="168"/>
      <c r="M248" s="143"/>
      <c r="N248" s="143"/>
    </row>
    <row r="249" spans="1:14" x14ac:dyDescent="0.25">
      <c r="A249" s="168"/>
      <c r="B249" s="117"/>
      <c r="C249" s="117"/>
      <c r="D249" s="117"/>
      <c r="E249" s="118"/>
      <c r="F249" s="118"/>
      <c r="G249" s="119"/>
      <c r="H249" s="119"/>
      <c r="I249" s="119"/>
      <c r="J249" s="149"/>
      <c r="K249" s="149"/>
      <c r="L249" s="168"/>
      <c r="M249" s="143"/>
      <c r="N249" s="143"/>
    </row>
    <row r="250" spans="1:14" x14ac:dyDescent="0.25">
      <c r="A250" s="168"/>
      <c r="B250" s="117"/>
      <c r="C250" s="117"/>
      <c r="D250" s="117"/>
      <c r="E250" s="118"/>
      <c r="F250" s="118"/>
      <c r="G250" s="119"/>
      <c r="H250" s="119"/>
      <c r="I250" s="119"/>
      <c r="J250" s="149"/>
      <c r="K250" s="149"/>
      <c r="L250" s="168"/>
      <c r="M250" s="143"/>
      <c r="N250" s="143"/>
    </row>
    <row r="251" spans="1:14" x14ac:dyDescent="0.25">
      <c r="A251" s="168"/>
      <c r="B251" s="117"/>
      <c r="C251" s="117"/>
      <c r="D251" s="117"/>
      <c r="E251" s="118"/>
      <c r="F251" s="118"/>
      <c r="G251" s="119"/>
      <c r="H251" s="119"/>
      <c r="I251" s="119"/>
      <c r="J251" s="149"/>
      <c r="K251" s="149"/>
      <c r="L251" s="168"/>
      <c r="M251" s="143"/>
      <c r="N251" s="143"/>
    </row>
    <row r="252" spans="1:14" x14ac:dyDescent="0.25">
      <c r="A252" s="168"/>
      <c r="B252" s="117"/>
      <c r="C252" s="117"/>
      <c r="D252" s="117"/>
      <c r="E252" s="118"/>
      <c r="F252" s="118"/>
      <c r="G252" s="119"/>
      <c r="H252" s="119"/>
      <c r="I252" s="119"/>
      <c r="J252" s="149"/>
      <c r="K252" s="149"/>
      <c r="L252" s="168"/>
      <c r="M252" s="143"/>
      <c r="N252" s="143"/>
    </row>
    <row r="253" spans="1:14" x14ac:dyDescent="0.25">
      <c r="A253" s="168"/>
      <c r="B253" s="117"/>
      <c r="C253" s="117"/>
      <c r="D253" s="117"/>
      <c r="E253" s="118"/>
      <c r="F253" s="118"/>
      <c r="G253" s="119"/>
      <c r="H253" s="119"/>
      <c r="I253" s="119"/>
      <c r="J253" s="149"/>
      <c r="K253" s="149"/>
      <c r="L253" s="168"/>
      <c r="M253" s="143"/>
      <c r="N253" s="143"/>
    </row>
    <row r="254" spans="1:14" x14ac:dyDescent="0.25">
      <c r="A254" s="168"/>
      <c r="B254" s="117"/>
      <c r="C254" s="117"/>
      <c r="D254" s="117"/>
      <c r="E254" s="118"/>
      <c r="F254" s="118"/>
      <c r="G254" s="119"/>
      <c r="H254" s="119"/>
      <c r="I254" s="119"/>
      <c r="J254" s="149"/>
      <c r="K254" s="149"/>
      <c r="L254" s="168"/>
      <c r="M254" s="143"/>
      <c r="N254" s="143"/>
    </row>
    <row r="255" spans="1:14" x14ac:dyDescent="0.25">
      <c r="A255" s="168"/>
      <c r="B255" s="117"/>
      <c r="C255" s="117"/>
      <c r="D255" s="117"/>
      <c r="E255" s="118"/>
      <c r="F255" s="118"/>
      <c r="G255" s="119"/>
      <c r="H255" s="119"/>
      <c r="I255" s="119"/>
      <c r="J255" s="149"/>
      <c r="K255" s="149"/>
      <c r="L255" s="168"/>
      <c r="M255" s="143"/>
      <c r="N255" s="143"/>
    </row>
    <row r="256" spans="1:14" x14ac:dyDescent="0.25">
      <c r="A256" s="168"/>
      <c r="B256" s="117"/>
      <c r="C256" s="117"/>
      <c r="D256" s="117"/>
      <c r="E256" s="118"/>
      <c r="F256" s="118"/>
      <c r="G256" s="119"/>
      <c r="H256" s="119"/>
      <c r="I256" s="119"/>
      <c r="J256" s="149"/>
      <c r="K256" s="149"/>
      <c r="L256" s="168"/>
      <c r="M256" s="143"/>
      <c r="N256" s="143"/>
    </row>
    <row r="257" spans="1:14" x14ac:dyDescent="0.25">
      <c r="A257" s="168"/>
      <c r="B257" s="117"/>
      <c r="C257" s="117"/>
      <c r="D257" s="117"/>
      <c r="E257" s="118"/>
      <c r="F257" s="118"/>
      <c r="G257" s="119"/>
      <c r="H257" s="119"/>
      <c r="I257" s="119"/>
      <c r="J257" s="149"/>
      <c r="K257" s="149"/>
      <c r="L257" s="168"/>
      <c r="M257" s="143"/>
      <c r="N257" s="143"/>
    </row>
    <row r="258" spans="1:14" x14ac:dyDescent="0.25">
      <c r="A258" s="168"/>
      <c r="B258" s="117"/>
      <c r="C258" s="117"/>
      <c r="D258" s="117"/>
      <c r="E258" s="118"/>
      <c r="F258" s="118"/>
      <c r="G258" s="119"/>
      <c r="H258" s="119"/>
      <c r="I258" s="119"/>
      <c r="J258" s="149"/>
      <c r="K258" s="149"/>
      <c r="L258" s="168"/>
      <c r="M258" s="143"/>
      <c r="N258" s="143"/>
    </row>
    <row r="259" spans="1:14" x14ac:dyDescent="0.25">
      <c r="A259" s="168"/>
      <c r="B259" s="117"/>
      <c r="C259" s="117"/>
      <c r="D259" s="117"/>
      <c r="E259" s="118"/>
      <c r="F259" s="118"/>
      <c r="G259" s="119"/>
      <c r="H259" s="119"/>
      <c r="I259" s="119"/>
      <c r="J259" s="149"/>
      <c r="K259" s="149"/>
      <c r="L259" s="168"/>
      <c r="M259" s="143"/>
      <c r="N259" s="143"/>
    </row>
    <row r="260" spans="1:14" x14ac:dyDescent="0.25">
      <c r="A260" s="168"/>
      <c r="B260" s="117"/>
      <c r="C260" s="117"/>
      <c r="D260" s="117"/>
      <c r="E260" s="118"/>
      <c r="F260" s="118"/>
      <c r="G260" s="119"/>
      <c r="H260" s="119"/>
      <c r="I260" s="119"/>
      <c r="J260" s="149"/>
      <c r="K260" s="149"/>
      <c r="L260" s="168"/>
      <c r="M260" s="143"/>
      <c r="N260" s="143"/>
    </row>
    <row r="261" spans="1:14" x14ac:dyDescent="0.25">
      <c r="A261" s="168"/>
      <c r="B261" s="117"/>
      <c r="C261" s="117"/>
      <c r="D261" s="117"/>
      <c r="E261" s="118"/>
      <c r="F261" s="118"/>
      <c r="G261" s="119"/>
      <c r="H261" s="119"/>
      <c r="I261" s="119"/>
      <c r="J261" s="149"/>
      <c r="K261" s="149"/>
      <c r="L261" s="168"/>
      <c r="M261" s="143"/>
      <c r="N261" s="143"/>
    </row>
    <row r="262" spans="1:14" x14ac:dyDescent="0.25">
      <c r="A262" s="168"/>
      <c r="B262" s="117"/>
      <c r="C262" s="117"/>
      <c r="D262" s="117"/>
      <c r="E262" s="118"/>
      <c r="F262" s="118"/>
      <c r="G262" s="119"/>
      <c r="H262" s="119"/>
      <c r="I262" s="119"/>
      <c r="J262" s="149"/>
      <c r="K262" s="149"/>
      <c r="L262" s="168"/>
      <c r="M262" s="143"/>
      <c r="N262" s="143"/>
    </row>
    <row r="263" spans="1:14" x14ac:dyDescent="0.25">
      <c r="A263" s="168"/>
      <c r="B263" s="117"/>
      <c r="C263" s="117"/>
      <c r="D263" s="117"/>
      <c r="E263" s="118"/>
      <c r="F263" s="118"/>
      <c r="G263" s="119"/>
      <c r="H263" s="119"/>
      <c r="I263" s="119"/>
      <c r="J263" s="149"/>
      <c r="K263" s="149"/>
      <c r="L263" s="168"/>
      <c r="M263" s="143"/>
      <c r="N263" s="143"/>
    </row>
    <row r="264" spans="1:14" x14ac:dyDescent="0.25">
      <c r="A264" s="168"/>
      <c r="B264" s="117"/>
      <c r="C264" s="117"/>
      <c r="D264" s="117"/>
      <c r="E264" s="118"/>
      <c r="F264" s="118"/>
      <c r="G264" s="119"/>
      <c r="H264" s="119"/>
      <c r="I264" s="119"/>
      <c r="J264" s="149"/>
      <c r="K264" s="149"/>
      <c r="L264" s="168"/>
      <c r="M264" s="143"/>
      <c r="N264" s="143"/>
    </row>
    <row r="265" spans="1:14" x14ac:dyDescent="0.25">
      <c r="A265" s="168"/>
      <c r="B265" s="117"/>
      <c r="C265" s="117"/>
      <c r="D265" s="117"/>
      <c r="E265" s="118"/>
      <c r="F265" s="118"/>
      <c r="G265" s="119"/>
      <c r="H265" s="119"/>
      <c r="I265" s="119"/>
      <c r="J265" s="149"/>
      <c r="K265" s="149"/>
      <c r="L265" s="168"/>
      <c r="M265" s="143"/>
      <c r="N265" s="143"/>
    </row>
    <row r="266" spans="1:14" x14ac:dyDescent="0.25">
      <c r="A266" s="168"/>
      <c r="B266" s="117"/>
      <c r="C266" s="117"/>
      <c r="D266" s="117"/>
      <c r="E266" s="118"/>
      <c r="F266" s="118"/>
      <c r="G266" s="119"/>
      <c r="H266" s="119"/>
      <c r="I266" s="119"/>
      <c r="J266" s="149"/>
      <c r="K266" s="149"/>
      <c r="L266" s="168"/>
      <c r="M266" s="143"/>
      <c r="N266" s="143"/>
    </row>
    <row r="267" spans="1:14" x14ac:dyDescent="0.25">
      <c r="A267" s="168"/>
      <c r="B267" s="117"/>
      <c r="C267" s="117"/>
      <c r="D267" s="117"/>
      <c r="E267" s="118"/>
      <c r="F267" s="118"/>
      <c r="G267" s="119"/>
      <c r="H267" s="119"/>
      <c r="I267" s="119"/>
      <c r="J267" s="149"/>
      <c r="K267" s="149"/>
      <c r="L267" s="168"/>
      <c r="M267" s="143"/>
      <c r="N267" s="143"/>
    </row>
    <row r="268" spans="1:14" x14ac:dyDescent="0.25">
      <c r="A268" s="168"/>
      <c r="B268" s="117"/>
      <c r="C268" s="117"/>
      <c r="D268" s="117"/>
      <c r="E268" s="118"/>
      <c r="F268" s="118"/>
      <c r="G268" s="119"/>
      <c r="H268" s="119"/>
      <c r="I268" s="119"/>
      <c r="J268" s="149"/>
      <c r="K268" s="149"/>
      <c r="L268" s="168"/>
      <c r="M268" s="143"/>
      <c r="N268" s="143"/>
    </row>
    <row r="269" spans="1:14" x14ac:dyDescent="0.25">
      <c r="A269" s="168"/>
      <c r="B269" s="117"/>
      <c r="C269" s="117"/>
      <c r="D269" s="117"/>
      <c r="E269" s="118"/>
      <c r="F269" s="118"/>
      <c r="G269" s="119"/>
      <c r="H269" s="119"/>
      <c r="I269" s="119"/>
      <c r="J269" s="149"/>
      <c r="K269" s="149"/>
      <c r="L269" s="168"/>
      <c r="M269" s="143"/>
      <c r="N269" s="143"/>
    </row>
    <row r="270" spans="1:14" x14ac:dyDescent="0.25">
      <c r="A270" s="168"/>
      <c r="B270" s="117"/>
      <c r="C270" s="117"/>
      <c r="D270" s="117"/>
      <c r="E270" s="118"/>
      <c r="F270" s="118"/>
      <c r="G270" s="119"/>
      <c r="H270" s="119"/>
      <c r="I270" s="119"/>
      <c r="J270" s="149"/>
      <c r="K270" s="149"/>
      <c r="L270" s="168"/>
      <c r="M270" s="143"/>
      <c r="N270" s="143"/>
    </row>
    <row r="271" spans="1:14" x14ac:dyDescent="0.25">
      <c r="A271" s="168"/>
      <c r="B271" s="117"/>
      <c r="C271" s="117"/>
      <c r="D271" s="117"/>
      <c r="E271" s="118"/>
      <c r="F271" s="118"/>
      <c r="G271" s="119"/>
      <c r="H271" s="119"/>
      <c r="I271" s="119"/>
      <c r="J271" s="149"/>
      <c r="K271" s="149"/>
      <c r="L271" s="168"/>
      <c r="M271" s="143"/>
      <c r="N271" s="143"/>
    </row>
    <row r="272" spans="1:14" x14ac:dyDescent="0.25">
      <c r="A272" s="168"/>
      <c r="B272" s="117"/>
      <c r="C272" s="117"/>
      <c r="D272" s="117"/>
      <c r="E272" s="118"/>
      <c r="F272" s="118"/>
      <c r="G272" s="119"/>
      <c r="H272" s="119"/>
      <c r="I272" s="119"/>
      <c r="J272" s="149"/>
      <c r="K272" s="149"/>
      <c r="L272" s="168"/>
      <c r="M272" s="143"/>
      <c r="N272" s="143"/>
    </row>
    <row r="273" spans="1:14" x14ac:dyDescent="0.25">
      <c r="A273" s="168"/>
      <c r="B273" s="117"/>
      <c r="C273" s="117"/>
      <c r="D273" s="117"/>
      <c r="E273" s="118"/>
      <c r="F273" s="118"/>
      <c r="G273" s="119"/>
      <c r="H273" s="119"/>
      <c r="I273" s="119"/>
      <c r="J273" s="149"/>
      <c r="K273" s="149"/>
      <c r="L273" s="168"/>
      <c r="M273" s="143"/>
      <c r="N273" s="143"/>
    </row>
    <row r="274" spans="1:14" x14ac:dyDescent="0.25">
      <c r="A274" s="168"/>
      <c r="B274" s="117"/>
      <c r="C274" s="117"/>
      <c r="D274" s="117"/>
      <c r="E274" s="118"/>
      <c r="F274" s="118"/>
      <c r="G274" s="119"/>
      <c r="H274" s="119"/>
      <c r="I274" s="119"/>
      <c r="J274" s="149"/>
      <c r="K274" s="149"/>
      <c r="L274" s="168"/>
      <c r="M274" s="143"/>
      <c r="N274" s="143"/>
    </row>
    <row r="275" spans="1:14" x14ac:dyDescent="0.25">
      <c r="A275" s="168"/>
      <c r="B275" s="117"/>
      <c r="C275" s="117"/>
      <c r="D275" s="117"/>
      <c r="E275" s="118"/>
      <c r="F275" s="118"/>
      <c r="G275" s="119"/>
      <c r="H275" s="119"/>
      <c r="I275" s="119"/>
      <c r="J275" s="149"/>
      <c r="K275" s="149"/>
      <c r="L275" s="168"/>
      <c r="M275" s="143"/>
      <c r="N275" s="143"/>
    </row>
    <row r="276" spans="1:14" x14ac:dyDescent="0.25">
      <c r="A276" s="168"/>
      <c r="B276" s="117"/>
      <c r="C276" s="117"/>
      <c r="D276" s="117"/>
      <c r="E276" s="118"/>
      <c r="F276" s="118"/>
      <c r="G276" s="119"/>
      <c r="H276" s="119"/>
      <c r="I276" s="119"/>
      <c r="J276" s="149"/>
      <c r="K276" s="149"/>
      <c r="L276" s="168"/>
      <c r="M276" s="143"/>
      <c r="N276" s="143"/>
    </row>
    <row r="277" spans="1:14" x14ac:dyDescent="0.25">
      <c r="A277" s="168"/>
      <c r="B277" s="117"/>
      <c r="C277" s="117"/>
      <c r="D277" s="117"/>
      <c r="E277" s="118"/>
      <c r="F277" s="118"/>
      <c r="G277" s="119"/>
      <c r="H277" s="119"/>
      <c r="I277" s="119"/>
      <c r="J277" s="149"/>
      <c r="K277" s="149"/>
      <c r="L277" s="168"/>
      <c r="M277" s="143"/>
      <c r="N277" s="143"/>
    </row>
    <row r="278" spans="1:14" x14ac:dyDescent="0.25">
      <c r="A278" s="168"/>
      <c r="B278" s="117"/>
      <c r="C278" s="117"/>
      <c r="D278" s="117"/>
      <c r="E278" s="118"/>
      <c r="F278" s="118"/>
      <c r="G278" s="119"/>
      <c r="H278" s="119"/>
      <c r="I278" s="119"/>
      <c r="J278" s="149"/>
      <c r="K278" s="149"/>
      <c r="L278" s="168"/>
      <c r="M278" s="143"/>
      <c r="N278" s="143"/>
    </row>
    <row r="279" spans="1:14" x14ac:dyDescent="0.25">
      <c r="A279" s="168"/>
      <c r="B279" s="117"/>
      <c r="C279" s="117"/>
      <c r="D279" s="117"/>
      <c r="E279" s="118"/>
      <c r="F279" s="118"/>
      <c r="G279" s="119"/>
      <c r="H279" s="119"/>
      <c r="I279" s="119"/>
      <c r="J279" s="149"/>
      <c r="K279" s="149"/>
      <c r="L279" s="168"/>
      <c r="M279" s="143"/>
      <c r="N279" s="143"/>
    </row>
    <row r="280" spans="1:14" x14ac:dyDescent="0.25">
      <c r="A280" s="168"/>
      <c r="B280" s="117"/>
      <c r="C280" s="117"/>
      <c r="D280" s="117"/>
      <c r="E280" s="118"/>
      <c r="F280" s="118"/>
      <c r="G280" s="119"/>
      <c r="H280" s="119"/>
      <c r="I280" s="119"/>
      <c r="J280" s="149"/>
      <c r="K280" s="149"/>
      <c r="L280" s="168"/>
      <c r="M280" s="143"/>
      <c r="N280" s="143"/>
    </row>
    <row r="281" spans="1:14" x14ac:dyDescent="0.25">
      <c r="A281" s="168"/>
      <c r="B281" s="117"/>
      <c r="C281" s="117"/>
      <c r="D281" s="117"/>
      <c r="E281" s="118"/>
      <c r="F281" s="118"/>
      <c r="G281" s="119"/>
      <c r="H281" s="119"/>
      <c r="I281" s="119"/>
      <c r="J281" s="149"/>
      <c r="K281" s="149"/>
      <c r="L281" s="168"/>
      <c r="M281" s="143"/>
      <c r="N281" s="143"/>
    </row>
    <row r="282" spans="1:14" x14ac:dyDescent="0.25">
      <c r="A282" s="168"/>
      <c r="B282" s="117"/>
      <c r="C282" s="117"/>
      <c r="D282" s="117"/>
      <c r="E282" s="118"/>
      <c r="F282" s="118"/>
      <c r="G282" s="119"/>
      <c r="H282" s="119"/>
      <c r="I282" s="119"/>
      <c r="J282" s="149"/>
      <c r="K282" s="149"/>
      <c r="L282" s="168"/>
      <c r="M282" s="143"/>
      <c r="N282" s="143"/>
    </row>
    <row r="283" spans="1:14" x14ac:dyDescent="0.25">
      <c r="A283" s="168"/>
      <c r="B283" s="117"/>
      <c r="C283" s="117"/>
      <c r="D283" s="117"/>
      <c r="E283" s="118"/>
      <c r="F283" s="118"/>
      <c r="G283" s="119"/>
      <c r="H283" s="119"/>
      <c r="I283" s="119"/>
      <c r="J283" s="149"/>
      <c r="K283" s="149"/>
      <c r="L283" s="168"/>
      <c r="M283" s="143"/>
      <c r="N283" s="143"/>
    </row>
    <row r="284" spans="1:14" x14ac:dyDescent="0.25">
      <c r="A284" s="168"/>
      <c r="B284" s="117"/>
      <c r="C284" s="117"/>
      <c r="D284" s="117"/>
      <c r="E284" s="118"/>
      <c r="F284" s="118"/>
      <c r="G284" s="119"/>
      <c r="H284" s="119"/>
      <c r="I284" s="119"/>
      <c r="J284" s="149"/>
      <c r="K284" s="149"/>
      <c r="L284" s="168"/>
      <c r="M284" s="143"/>
      <c r="N284" s="143"/>
    </row>
    <row r="285" spans="1:14" x14ac:dyDescent="0.25">
      <c r="A285" s="168"/>
      <c r="B285" s="117"/>
      <c r="C285" s="117"/>
      <c r="D285" s="117"/>
      <c r="E285" s="118"/>
      <c r="F285" s="118"/>
      <c r="G285" s="119"/>
      <c r="H285" s="119"/>
      <c r="I285" s="119"/>
      <c r="J285" s="149"/>
      <c r="K285" s="149"/>
      <c r="L285" s="168"/>
      <c r="M285" s="143"/>
      <c r="N285" s="143"/>
    </row>
    <row r="286" spans="1:14" x14ac:dyDescent="0.25">
      <c r="A286" s="168"/>
      <c r="B286" s="117"/>
      <c r="C286" s="117"/>
      <c r="D286" s="117"/>
      <c r="E286" s="118"/>
      <c r="F286" s="118"/>
      <c r="G286" s="119"/>
      <c r="H286" s="119"/>
      <c r="I286" s="119"/>
      <c r="J286" s="149"/>
      <c r="K286" s="149"/>
      <c r="L286" s="168"/>
      <c r="M286" s="143"/>
      <c r="N286" s="143"/>
    </row>
    <row r="287" spans="1:14" x14ac:dyDescent="0.25">
      <c r="A287" s="168"/>
      <c r="B287" s="117"/>
      <c r="C287" s="117"/>
      <c r="D287" s="117"/>
      <c r="E287" s="118"/>
      <c r="F287" s="118"/>
      <c r="G287" s="119"/>
      <c r="H287" s="119"/>
      <c r="I287" s="119"/>
      <c r="J287" s="149"/>
      <c r="K287" s="149"/>
      <c r="L287" s="168"/>
      <c r="M287" s="143"/>
      <c r="N287" s="143"/>
    </row>
    <row r="288" spans="1:14" x14ac:dyDescent="0.25">
      <c r="A288" s="168"/>
      <c r="B288" s="117"/>
      <c r="C288" s="117"/>
      <c r="D288" s="117"/>
      <c r="E288" s="118"/>
      <c r="F288" s="118"/>
      <c r="G288" s="119"/>
      <c r="H288" s="119"/>
      <c r="I288" s="119"/>
      <c r="J288" s="149"/>
      <c r="K288" s="149"/>
      <c r="L288" s="168"/>
      <c r="M288" s="143"/>
      <c r="N288" s="143"/>
    </row>
    <row r="289" spans="1:14" x14ac:dyDescent="0.25">
      <c r="A289" s="168"/>
      <c r="B289" s="117"/>
      <c r="C289" s="117"/>
      <c r="D289" s="117"/>
      <c r="E289" s="118"/>
      <c r="F289" s="118"/>
      <c r="G289" s="119"/>
      <c r="H289" s="119"/>
      <c r="I289" s="119"/>
      <c r="J289" s="149"/>
      <c r="K289" s="149"/>
      <c r="L289" s="168"/>
      <c r="M289" s="143"/>
      <c r="N289" s="143"/>
    </row>
    <row r="290" spans="1:14" x14ac:dyDescent="0.25">
      <c r="A290" s="168"/>
      <c r="B290" s="117"/>
      <c r="C290" s="117"/>
      <c r="D290" s="117"/>
      <c r="E290" s="118"/>
      <c r="F290" s="118"/>
      <c r="G290" s="119"/>
      <c r="H290" s="119"/>
      <c r="I290" s="119"/>
      <c r="J290" s="149"/>
      <c r="K290" s="149"/>
      <c r="L290" s="168"/>
      <c r="M290" s="143"/>
      <c r="N290" s="143"/>
    </row>
    <row r="291" spans="1:14" x14ac:dyDescent="0.25">
      <c r="A291" s="168"/>
      <c r="B291" s="117"/>
      <c r="C291" s="117"/>
      <c r="D291" s="117"/>
      <c r="E291" s="118"/>
      <c r="F291" s="118"/>
      <c r="G291" s="119"/>
      <c r="H291" s="119"/>
      <c r="I291" s="119"/>
      <c r="J291" s="149"/>
      <c r="K291" s="149"/>
      <c r="L291" s="168"/>
      <c r="M291" s="143"/>
      <c r="N291" s="143"/>
    </row>
    <row r="292" spans="1:14" x14ac:dyDescent="0.25">
      <c r="A292" s="168"/>
      <c r="B292" s="117"/>
      <c r="C292" s="117"/>
      <c r="D292" s="117"/>
      <c r="E292" s="118"/>
      <c r="F292" s="118"/>
      <c r="G292" s="119"/>
      <c r="H292" s="119"/>
      <c r="I292" s="119"/>
      <c r="J292" s="149"/>
      <c r="K292" s="149"/>
      <c r="L292" s="168"/>
      <c r="M292" s="143"/>
      <c r="N292" s="143"/>
    </row>
    <row r="293" spans="1:14" x14ac:dyDescent="0.25">
      <c r="A293" s="168"/>
      <c r="B293" s="117"/>
      <c r="C293" s="117"/>
      <c r="D293" s="117"/>
      <c r="E293" s="118"/>
      <c r="F293" s="118"/>
      <c r="G293" s="119"/>
      <c r="H293" s="119"/>
      <c r="I293" s="119"/>
      <c r="J293" s="149"/>
      <c r="K293" s="149"/>
      <c r="L293" s="168"/>
      <c r="M293" s="143"/>
      <c r="N293" s="143"/>
    </row>
    <row r="294" spans="1:14" x14ac:dyDescent="0.25">
      <c r="A294" s="168"/>
      <c r="B294" s="117"/>
      <c r="C294" s="117"/>
      <c r="D294" s="117"/>
      <c r="E294" s="118"/>
      <c r="F294" s="118"/>
      <c r="G294" s="119"/>
      <c r="H294" s="119"/>
      <c r="I294" s="119"/>
      <c r="J294" s="149"/>
      <c r="K294" s="149"/>
      <c r="L294" s="168"/>
      <c r="M294" s="143"/>
      <c r="N294" s="143"/>
    </row>
    <row r="295" spans="1:14" x14ac:dyDescent="0.25">
      <c r="A295" s="168"/>
      <c r="B295" s="117"/>
      <c r="C295" s="117"/>
      <c r="D295" s="117"/>
      <c r="E295" s="118"/>
      <c r="F295" s="118"/>
      <c r="G295" s="119"/>
      <c r="H295" s="119"/>
      <c r="I295" s="119"/>
      <c r="J295" s="149"/>
      <c r="K295" s="149"/>
      <c r="L295" s="168"/>
      <c r="M295" s="143"/>
      <c r="N295" s="143"/>
    </row>
    <row r="296" spans="1:14" x14ac:dyDescent="0.25">
      <c r="A296" s="168"/>
      <c r="B296" s="117"/>
      <c r="C296" s="117"/>
      <c r="D296" s="117"/>
      <c r="E296" s="118"/>
      <c r="F296" s="118"/>
      <c r="G296" s="119"/>
      <c r="H296" s="119"/>
      <c r="I296" s="119"/>
      <c r="J296" s="149"/>
      <c r="K296" s="149"/>
      <c r="L296" s="168"/>
      <c r="M296" s="143"/>
      <c r="N296" s="143"/>
    </row>
    <row r="297" spans="1:14" x14ac:dyDescent="0.25">
      <c r="A297" s="168"/>
      <c r="B297" s="117"/>
      <c r="C297" s="117"/>
      <c r="D297" s="117"/>
      <c r="E297" s="118"/>
      <c r="F297" s="118"/>
      <c r="G297" s="119"/>
      <c r="H297" s="119"/>
      <c r="I297" s="119"/>
      <c r="J297" s="149"/>
      <c r="K297" s="149"/>
      <c r="L297" s="168"/>
      <c r="M297" s="143"/>
      <c r="N297" s="143"/>
    </row>
    <row r="298" spans="1:14" x14ac:dyDescent="0.25">
      <c r="A298" s="168"/>
      <c r="B298" s="117"/>
      <c r="C298" s="117"/>
      <c r="D298" s="117"/>
      <c r="E298" s="118"/>
      <c r="F298" s="118"/>
      <c r="G298" s="119"/>
      <c r="H298" s="119"/>
      <c r="I298" s="119"/>
      <c r="J298" s="149"/>
      <c r="K298" s="149"/>
      <c r="L298" s="168"/>
      <c r="M298" s="143"/>
      <c r="N298" s="143"/>
    </row>
    <row r="299" spans="1:14" x14ac:dyDescent="0.25">
      <c r="A299" s="168"/>
      <c r="B299" s="117"/>
      <c r="C299" s="117"/>
      <c r="D299" s="117"/>
      <c r="E299" s="118"/>
      <c r="F299" s="118"/>
      <c r="G299" s="119"/>
      <c r="H299" s="119"/>
      <c r="I299" s="119"/>
      <c r="J299" s="149"/>
      <c r="K299" s="149"/>
      <c r="L299" s="168"/>
      <c r="M299" s="143"/>
      <c r="N299" s="143"/>
    </row>
    <row r="300" spans="1:14" x14ac:dyDescent="0.25">
      <c r="A300" s="168"/>
      <c r="B300" s="117"/>
      <c r="C300" s="117"/>
      <c r="D300" s="117"/>
      <c r="E300" s="118"/>
      <c r="F300" s="118"/>
      <c r="G300" s="119"/>
      <c r="H300" s="119"/>
      <c r="I300" s="119"/>
      <c r="J300" s="149"/>
      <c r="K300" s="149"/>
      <c r="L300" s="168"/>
      <c r="M300" s="143"/>
      <c r="N300" s="143"/>
    </row>
    <row r="301" spans="1:14" x14ac:dyDescent="0.25">
      <c r="A301" s="168"/>
      <c r="B301" s="117"/>
      <c r="C301" s="117"/>
      <c r="D301" s="117"/>
      <c r="E301" s="118"/>
      <c r="F301" s="118"/>
      <c r="G301" s="119"/>
      <c r="H301" s="119"/>
      <c r="I301" s="119"/>
      <c r="J301" s="149"/>
      <c r="K301" s="149"/>
      <c r="L301" s="168"/>
      <c r="M301" s="143"/>
      <c r="N301" s="143"/>
    </row>
    <row r="302" spans="1:14" x14ac:dyDescent="0.25">
      <c r="A302" s="168"/>
      <c r="B302" s="117"/>
      <c r="C302" s="117"/>
      <c r="D302" s="117"/>
      <c r="E302" s="118"/>
      <c r="F302" s="118"/>
      <c r="G302" s="119"/>
      <c r="H302" s="119"/>
      <c r="I302" s="119"/>
      <c r="J302" s="149"/>
      <c r="K302" s="149"/>
      <c r="L302" s="168"/>
      <c r="M302" s="143"/>
      <c r="N302" s="143"/>
    </row>
    <row r="303" spans="1:14" x14ac:dyDescent="0.25">
      <c r="A303" s="168"/>
      <c r="B303" s="117"/>
      <c r="C303" s="117"/>
      <c r="D303" s="117"/>
      <c r="E303" s="118"/>
      <c r="F303" s="118"/>
      <c r="G303" s="119"/>
      <c r="H303" s="119"/>
      <c r="I303" s="119"/>
      <c r="J303" s="149"/>
      <c r="K303" s="149"/>
      <c r="L303" s="168"/>
      <c r="M303" s="143"/>
      <c r="N303" s="143"/>
    </row>
    <row r="304" spans="1:14" x14ac:dyDescent="0.25">
      <c r="A304" s="168"/>
      <c r="B304" s="117"/>
      <c r="C304" s="117"/>
      <c r="D304" s="117"/>
      <c r="E304" s="118"/>
      <c r="F304" s="118"/>
      <c r="G304" s="119"/>
      <c r="H304" s="119"/>
      <c r="I304" s="119"/>
      <c r="J304" s="149"/>
      <c r="K304" s="149"/>
      <c r="L304" s="168"/>
      <c r="M304" s="143"/>
      <c r="N304" s="143"/>
    </row>
    <row r="305" spans="1:14" x14ac:dyDescent="0.25">
      <c r="A305" s="168"/>
      <c r="B305" s="117"/>
      <c r="C305" s="117"/>
      <c r="D305" s="117"/>
      <c r="E305" s="118"/>
      <c r="F305" s="118"/>
      <c r="G305" s="119"/>
      <c r="H305" s="119"/>
      <c r="I305" s="119"/>
      <c r="J305" s="149"/>
      <c r="K305" s="149"/>
      <c r="L305" s="168"/>
      <c r="M305" s="143"/>
      <c r="N305" s="143"/>
    </row>
    <row r="306" spans="1:14" x14ac:dyDescent="0.25">
      <c r="A306" s="168"/>
      <c r="B306" s="117"/>
      <c r="C306" s="117"/>
      <c r="D306" s="117"/>
      <c r="E306" s="118"/>
      <c r="F306" s="118"/>
      <c r="G306" s="119"/>
      <c r="H306" s="119"/>
      <c r="I306" s="119"/>
      <c r="J306" s="149"/>
      <c r="K306" s="149"/>
      <c r="L306" s="168"/>
      <c r="M306" s="143"/>
      <c r="N306" s="143"/>
    </row>
    <row r="307" spans="1:14" x14ac:dyDescent="0.25">
      <c r="A307" s="168"/>
      <c r="B307" s="117"/>
      <c r="C307" s="117"/>
      <c r="D307" s="117"/>
      <c r="E307" s="118"/>
      <c r="F307" s="118"/>
      <c r="G307" s="119"/>
      <c r="H307" s="119"/>
      <c r="I307" s="119"/>
      <c r="J307" s="149"/>
      <c r="K307" s="149"/>
      <c r="L307" s="168"/>
      <c r="M307" s="143"/>
      <c r="N307" s="143"/>
    </row>
    <row r="308" spans="1:14" x14ac:dyDescent="0.25">
      <c r="A308" s="168"/>
      <c r="B308" s="117"/>
      <c r="C308" s="117"/>
      <c r="D308" s="117"/>
      <c r="E308" s="118"/>
      <c r="F308" s="118"/>
      <c r="G308" s="119"/>
      <c r="H308" s="119"/>
      <c r="I308" s="119"/>
      <c r="J308" s="149"/>
      <c r="K308" s="149"/>
      <c r="L308" s="168"/>
      <c r="M308" s="143"/>
      <c r="N308" s="143"/>
    </row>
    <row r="309" spans="1:14" x14ac:dyDescent="0.25">
      <c r="A309" s="168"/>
      <c r="B309" s="117"/>
      <c r="C309" s="117"/>
      <c r="D309" s="117"/>
      <c r="E309" s="118"/>
      <c r="F309" s="118"/>
      <c r="G309" s="119"/>
      <c r="H309" s="119"/>
      <c r="I309" s="119"/>
      <c r="J309" s="149"/>
      <c r="K309" s="149"/>
      <c r="L309" s="168"/>
      <c r="M309" s="143"/>
      <c r="N309" s="143"/>
    </row>
    <row r="310" spans="1:14" x14ac:dyDescent="0.25">
      <c r="A310" s="168"/>
      <c r="B310" s="117"/>
      <c r="C310" s="117"/>
      <c r="D310" s="117"/>
      <c r="E310" s="118"/>
      <c r="F310" s="118"/>
      <c r="G310" s="119"/>
      <c r="H310" s="119"/>
      <c r="I310" s="119"/>
      <c r="J310" s="149"/>
      <c r="K310" s="149"/>
      <c r="L310" s="168"/>
      <c r="M310" s="143"/>
      <c r="N310" s="143"/>
    </row>
    <row r="311" spans="1:14" x14ac:dyDescent="0.25">
      <c r="A311" s="168"/>
      <c r="B311" s="117"/>
      <c r="C311" s="117"/>
      <c r="D311" s="117"/>
      <c r="E311" s="118"/>
      <c r="F311" s="118"/>
      <c r="G311" s="119"/>
      <c r="H311" s="119"/>
      <c r="I311" s="119"/>
      <c r="J311" s="149"/>
      <c r="K311" s="149"/>
      <c r="L311" s="168"/>
      <c r="M311" s="143"/>
      <c r="N311" s="143"/>
    </row>
    <row r="312" spans="1:14" x14ac:dyDescent="0.25">
      <c r="A312" s="168"/>
      <c r="B312" s="117"/>
      <c r="C312" s="117"/>
      <c r="D312" s="117"/>
      <c r="E312" s="118"/>
      <c r="F312" s="118"/>
      <c r="G312" s="119"/>
      <c r="H312" s="119"/>
      <c r="I312" s="119"/>
      <c r="J312" s="149"/>
      <c r="K312" s="149"/>
      <c r="L312" s="168"/>
      <c r="M312" s="143"/>
      <c r="N312" s="143"/>
    </row>
    <row r="313" spans="1:14" x14ac:dyDescent="0.25">
      <c r="A313" s="168"/>
      <c r="B313" s="117"/>
      <c r="C313" s="117"/>
      <c r="D313" s="117"/>
      <c r="E313" s="118"/>
      <c r="F313" s="118"/>
      <c r="G313" s="119"/>
      <c r="H313" s="119"/>
      <c r="I313" s="119"/>
      <c r="J313" s="149"/>
      <c r="K313" s="149"/>
      <c r="L313" s="168"/>
      <c r="M313" s="143"/>
      <c r="N313" s="143"/>
    </row>
    <row r="314" spans="1:14" x14ac:dyDescent="0.25">
      <c r="A314" s="168"/>
      <c r="B314" s="117"/>
      <c r="C314" s="117"/>
      <c r="D314" s="117"/>
      <c r="E314" s="118"/>
      <c r="F314" s="118"/>
      <c r="G314" s="119"/>
      <c r="H314" s="119"/>
      <c r="I314" s="119"/>
      <c r="J314" s="149"/>
      <c r="K314" s="149"/>
      <c r="L314" s="168"/>
      <c r="M314" s="143"/>
      <c r="N314" s="143"/>
    </row>
    <row r="315" spans="1:14" x14ac:dyDescent="0.25">
      <c r="A315" s="168"/>
      <c r="B315" s="117"/>
      <c r="C315" s="117"/>
      <c r="D315" s="117"/>
      <c r="E315" s="118"/>
      <c r="F315" s="118"/>
      <c r="G315" s="119"/>
      <c r="H315" s="119"/>
      <c r="I315" s="119"/>
      <c r="J315" s="149"/>
      <c r="K315" s="149"/>
      <c r="L315" s="168"/>
      <c r="M315" s="143"/>
      <c r="N315" s="143"/>
    </row>
    <row r="316" spans="1:14" x14ac:dyDescent="0.25">
      <c r="A316" s="168"/>
      <c r="B316" s="117"/>
      <c r="C316" s="117"/>
      <c r="D316" s="117"/>
      <c r="E316" s="118"/>
      <c r="F316" s="118"/>
      <c r="G316" s="119"/>
      <c r="H316" s="119"/>
      <c r="I316" s="119"/>
      <c r="J316" s="149"/>
      <c r="K316" s="149"/>
      <c r="L316" s="168"/>
      <c r="M316" s="143"/>
      <c r="N316" s="143"/>
    </row>
    <row r="317" spans="1:14" x14ac:dyDescent="0.25">
      <c r="A317" s="168"/>
      <c r="B317" s="117"/>
      <c r="C317" s="117"/>
      <c r="D317" s="117"/>
      <c r="E317" s="118"/>
      <c r="F317" s="118"/>
      <c r="G317" s="119"/>
      <c r="H317" s="119"/>
      <c r="I317" s="119"/>
      <c r="J317" s="149"/>
      <c r="K317" s="149"/>
      <c r="L317" s="168"/>
      <c r="M317" s="143"/>
      <c r="N317" s="143"/>
    </row>
    <row r="318" spans="1:14" x14ac:dyDescent="0.25">
      <c r="A318" s="168"/>
      <c r="B318" s="117"/>
      <c r="C318" s="117"/>
      <c r="D318" s="117"/>
      <c r="E318" s="118"/>
      <c r="F318" s="118"/>
      <c r="G318" s="119"/>
      <c r="H318" s="119"/>
      <c r="I318" s="119"/>
      <c r="J318" s="149"/>
      <c r="K318" s="149"/>
      <c r="L318" s="168"/>
      <c r="M318" s="143"/>
      <c r="N318" s="143"/>
    </row>
    <row r="319" spans="1:14" x14ac:dyDescent="0.25">
      <c r="A319" s="168"/>
      <c r="B319" s="117"/>
      <c r="C319" s="117"/>
      <c r="D319" s="117"/>
      <c r="E319" s="118"/>
      <c r="F319" s="118"/>
      <c r="G319" s="119"/>
      <c r="H319" s="119"/>
      <c r="I319" s="119"/>
      <c r="J319" s="149"/>
      <c r="K319" s="149"/>
      <c r="L319" s="168"/>
      <c r="M319" s="143"/>
      <c r="N319" s="143"/>
    </row>
    <row r="320" spans="1:14" x14ac:dyDescent="0.25">
      <c r="A320" s="168"/>
      <c r="B320" s="117"/>
      <c r="C320" s="117"/>
      <c r="D320" s="117"/>
      <c r="E320" s="118"/>
      <c r="F320" s="118"/>
      <c r="G320" s="119"/>
      <c r="H320" s="119"/>
      <c r="I320" s="119"/>
      <c r="J320" s="149"/>
      <c r="K320" s="149"/>
      <c r="L320" s="168"/>
      <c r="M320" s="143"/>
      <c r="N320" s="143"/>
    </row>
    <row r="321" spans="1:14" x14ac:dyDescent="0.25">
      <c r="A321" s="168"/>
      <c r="B321" s="117"/>
      <c r="C321" s="117"/>
      <c r="D321" s="117"/>
      <c r="E321" s="118"/>
      <c r="F321" s="118"/>
      <c r="G321" s="119"/>
      <c r="H321" s="119"/>
      <c r="I321" s="119"/>
      <c r="J321" s="149"/>
      <c r="K321" s="149"/>
      <c r="L321" s="168"/>
      <c r="M321" s="143"/>
      <c r="N321" s="143"/>
    </row>
    <row r="322" spans="1:14" x14ac:dyDescent="0.25">
      <c r="A322" s="168"/>
      <c r="B322" s="117"/>
      <c r="C322" s="117"/>
      <c r="D322" s="117"/>
      <c r="E322" s="118"/>
      <c r="F322" s="118"/>
      <c r="G322" s="119"/>
      <c r="H322" s="119"/>
      <c r="I322" s="119"/>
      <c r="J322" s="149"/>
      <c r="K322" s="149"/>
      <c r="L322" s="168"/>
      <c r="M322" s="143"/>
      <c r="N322" s="143"/>
    </row>
    <row r="323" spans="1:14" x14ac:dyDescent="0.25">
      <c r="A323" s="168"/>
      <c r="B323" s="117"/>
      <c r="C323" s="117"/>
      <c r="D323" s="117"/>
      <c r="E323" s="118"/>
      <c r="F323" s="118"/>
      <c r="G323" s="119"/>
      <c r="H323" s="119"/>
      <c r="I323" s="119"/>
      <c r="J323" s="149"/>
      <c r="K323" s="149"/>
      <c r="L323" s="168"/>
      <c r="M323" s="143"/>
      <c r="N323" s="143"/>
    </row>
    <row r="324" spans="1:14" x14ac:dyDescent="0.25">
      <c r="A324" s="168"/>
      <c r="B324" s="117"/>
      <c r="C324" s="117"/>
      <c r="D324" s="117"/>
      <c r="E324" s="118"/>
      <c r="F324" s="118"/>
      <c r="G324" s="119"/>
      <c r="H324" s="119"/>
      <c r="I324" s="119"/>
      <c r="J324" s="149"/>
      <c r="K324" s="149"/>
      <c r="L324" s="168"/>
      <c r="M324" s="143"/>
      <c r="N324" s="143"/>
    </row>
    <row r="325" spans="1:14" x14ac:dyDescent="0.25">
      <c r="A325" s="168"/>
      <c r="B325" s="117"/>
      <c r="C325" s="117"/>
      <c r="D325" s="117"/>
      <c r="E325" s="118"/>
      <c r="F325" s="118"/>
      <c r="G325" s="119"/>
      <c r="H325" s="119"/>
      <c r="I325" s="119"/>
      <c r="J325" s="149"/>
      <c r="K325" s="149"/>
      <c r="L325" s="168"/>
      <c r="M325" s="143"/>
      <c r="N325" s="143"/>
    </row>
    <row r="326" spans="1:14" x14ac:dyDescent="0.25">
      <c r="A326" s="168"/>
      <c r="B326" s="117"/>
      <c r="C326" s="117"/>
      <c r="D326" s="117"/>
      <c r="E326" s="118"/>
      <c r="F326" s="118"/>
      <c r="G326" s="119"/>
      <c r="H326" s="119"/>
      <c r="I326" s="119"/>
      <c r="J326" s="149"/>
      <c r="K326" s="149"/>
      <c r="L326" s="168"/>
      <c r="M326" s="143"/>
      <c r="N326" s="143"/>
    </row>
    <row r="327" spans="1:14" x14ac:dyDescent="0.25">
      <c r="A327" s="168"/>
      <c r="B327" s="117"/>
      <c r="C327" s="117"/>
      <c r="D327" s="117"/>
      <c r="E327" s="118"/>
      <c r="F327" s="118"/>
      <c r="G327" s="119"/>
      <c r="H327" s="119"/>
      <c r="I327" s="119"/>
      <c r="J327" s="149"/>
      <c r="K327" s="149"/>
      <c r="L327" s="168"/>
      <c r="M327" s="143"/>
      <c r="N327" s="143"/>
    </row>
    <row r="328" spans="1:14" x14ac:dyDescent="0.25">
      <c r="A328" s="168"/>
      <c r="B328" s="117"/>
      <c r="C328" s="117"/>
      <c r="D328" s="117"/>
      <c r="E328" s="118"/>
      <c r="F328" s="118"/>
      <c r="G328" s="119"/>
      <c r="H328" s="119"/>
      <c r="I328" s="119"/>
      <c r="J328" s="149"/>
      <c r="K328" s="149"/>
      <c r="L328" s="168"/>
      <c r="M328" s="143"/>
      <c r="N328" s="143"/>
    </row>
    <row r="329" spans="1:14" x14ac:dyDescent="0.25">
      <c r="A329" s="168"/>
      <c r="B329" s="117"/>
      <c r="C329" s="117"/>
      <c r="D329" s="117"/>
      <c r="E329" s="118"/>
      <c r="F329" s="118"/>
      <c r="G329" s="119"/>
      <c r="H329" s="119"/>
      <c r="I329" s="119"/>
      <c r="J329" s="149"/>
      <c r="K329" s="149"/>
      <c r="L329" s="168"/>
      <c r="M329" s="143"/>
      <c r="N329" s="143"/>
    </row>
    <row r="330" spans="1:14" x14ac:dyDescent="0.25">
      <c r="A330" s="168"/>
      <c r="B330" s="117"/>
      <c r="C330" s="117"/>
      <c r="D330" s="117"/>
      <c r="E330" s="118"/>
      <c r="F330" s="118"/>
      <c r="G330" s="119"/>
      <c r="H330" s="119"/>
      <c r="I330" s="119"/>
      <c r="J330" s="149"/>
      <c r="K330" s="149"/>
      <c r="L330" s="168"/>
      <c r="M330" s="143"/>
      <c r="N330" s="143"/>
    </row>
    <row r="331" spans="1:14" x14ac:dyDescent="0.25">
      <c r="A331" s="168"/>
      <c r="B331" s="117"/>
      <c r="C331" s="117"/>
      <c r="D331" s="117"/>
      <c r="E331" s="118"/>
      <c r="F331" s="118"/>
      <c r="G331" s="119"/>
      <c r="H331" s="119"/>
      <c r="I331" s="119"/>
      <c r="J331" s="149"/>
      <c r="K331" s="149"/>
      <c r="L331" s="168"/>
      <c r="M331" s="143"/>
      <c r="N331" s="143"/>
    </row>
    <row r="332" spans="1:14" x14ac:dyDescent="0.25">
      <c r="A332" s="168"/>
      <c r="B332" s="117"/>
      <c r="C332" s="117"/>
      <c r="D332" s="117"/>
      <c r="E332" s="118"/>
      <c r="F332" s="118"/>
      <c r="G332" s="119"/>
      <c r="H332" s="119"/>
      <c r="I332" s="119"/>
      <c r="J332" s="149"/>
      <c r="K332" s="149"/>
      <c r="L332" s="168"/>
      <c r="M332" s="143"/>
      <c r="N332" s="143"/>
    </row>
    <row r="333" spans="1:14" x14ac:dyDescent="0.25">
      <c r="A333" s="168"/>
      <c r="B333" s="117"/>
      <c r="C333" s="117"/>
      <c r="D333" s="117"/>
      <c r="E333" s="118"/>
      <c r="F333" s="118"/>
      <c r="G333" s="119"/>
      <c r="H333" s="119"/>
      <c r="I333" s="119"/>
      <c r="J333" s="149"/>
      <c r="K333" s="149"/>
      <c r="L333" s="168"/>
      <c r="M333" s="143"/>
      <c r="N333" s="143"/>
    </row>
    <row r="334" spans="1:14" x14ac:dyDescent="0.25">
      <c r="A334" s="168"/>
      <c r="B334" s="117"/>
      <c r="C334" s="117"/>
      <c r="D334" s="117"/>
      <c r="E334" s="118"/>
      <c r="F334" s="118"/>
      <c r="G334" s="119"/>
      <c r="H334" s="119"/>
      <c r="I334" s="119"/>
      <c r="J334" s="149"/>
      <c r="K334" s="149"/>
      <c r="L334" s="168"/>
      <c r="M334" s="143"/>
      <c r="N334" s="143"/>
    </row>
    <row r="335" spans="1:14" x14ac:dyDescent="0.25">
      <c r="A335" s="168"/>
      <c r="B335" s="117"/>
      <c r="C335" s="117"/>
      <c r="D335" s="117"/>
      <c r="E335" s="118"/>
      <c r="F335" s="118"/>
      <c r="G335" s="119"/>
      <c r="H335" s="119"/>
      <c r="I335" s="119"/>
      <c r="J335" s="149"/>
      <c r="K335" s="149"/>
      <c r="L335" s="168"/>
      <c r="M335" s="143"/>
      <c r="N335" s="143"/>
    </row>
    <row r="336" spans="1:14" x14ac:dyDescent="0.25">
      <c r="A336" s="168"/>
      <c r="B336" s="117"/>
      <c r="C336" s="117"/>
      <c r="D336" s="117"/>
      <c r="E336" s="118"/>
      <c r="F336" s="118"/>
      <c r="G336" s="119"/>
      <c r="H336" s="119"/>
      <c r="I336" s="119"/>
      <c r="J336" s="149"/>
      <c r="K336" s="149"/>
      <c r="L336" s="168"/>
      <c r="M336" s="143"/>
      <c r="N336" s="143"/>
    </row>
    <row r="337" spans="1:14" x14ac:dyDescent="0.25">
      <c r="A337" s="168"/>
      <c r="B337" s="117"/>
      <c r="C337" s="117"/>
      <c r="D337" s="117"/>
      <c r="E337" s="118"/>
      <c r="F337" s="118"/>
      <c r="G337" s="119"/>
      <c r="H337" s="119"/>
      <c r="I337" s="119"/>
      <c r="J337" s="149"/>
      <c r="K337" s="149"/>
      <c r="L337" s="168"/>
      <c r="M337" s="143"/>
      <c r="N337" s="143"/>
    </row>
    <row r="338" spans="1:14" x14ac:dyDescent="0.25">
      <c r="A338" s="168"/>
      <c r="B338" s="117"/>
      <c r="C338" s="117"/>
      <c r="D338" s="117"/>
      <c r="E338" s="118"/>
      <c r="F338" s="118"/>
      <c r="G338" s="119"/>
      <c r="H338" s="119"/>
      <c r="I338" s="119"/>
      <c r="J338" s="149"/>
      <c r="K338" s="149"/>
      <c r="L338" s="168"/>
      <c r="M338" s="143"/>
      <c r="N338" s="143"/>
    </row>
    <row r="339" spans="1:14" x14ac:dyDescent="0.25">
      <c r="A339" s="168"/>
      <c r="B339" s="117"/>
      <c r="C339" s="117"/>
      <c r="D339" s="117"/>
      <c r="E339" s="118"/>
      <c r="F339" s="118"/>
      <c r="G339" s="119"/>
      <c r="H339" s="119"/>
      <c r="I339" s="119"/>
      <c r="J339" s="149"/>
      <c r="K339" s="149"/>
      <c r="L339" s="168"/>
      <c r="M339" s="143"/>
      <c r="N339" s="143"/>
    </row>
    <row r="340" spans="1:14" x14ac:dyDescent="0.25">
      <c r="A340" s="168"/>
      <c r="B340" s="117"/>
      <c r="C340" s="117"/>
      <c r="D340" s="117"/>
      <c r="E340" s="118"/>
      <c r="F340" s="118"/>
      <c r="G340" s="119"/>
      <c r="H340" s="119"/>
      <c r="I340" s="119"/>
      <c r="J340" s="149"/>
      <c r="K340" s="149"/>
      <c r="L340" s="168"/>
      <c r="M340" s="143"/>
      <c r="N340" s="143"/>
    </row>
    <row r="341" spans="1:14" x14ac:dyDescent="0.25">
      <c r="A341" s="168"/>
      <c r="B341" s="117"/>
      <c r="C341" s="117"/>
      <c r="D341" s="117"/>
      <c r="E341" s="118"/>
      <c r="F341" s="118"/>
      <c r="G341" s="119"/>
      <c r="H341" s="119"/>
      <c r="I341" s="119"/>
      <c r="J341" s="149"/>
      <c r="K341" s="149"/>
      <c r="L341" s="168"/>
      <c r="M341" s="143"/>
      <c r="N341" s="143"/>
    </row>
    <row r="342" spans="1:14" x14ac:dyDescent="0.25">
      <c r="A342" s="168"/>
      <c r="B342" s="117"/>
      <c r="C342" s="117"/>
      <c r="D342" s="117"/>
      <c r="E342" s="118"/>
      <c r="F342" s="118"/>
      <c r="G342" s="119"/>
      <c r="H342" s="119"/>
      <c r="I342" s="119"/>
      <c r="J342" s="149"/>
      <c r="K342" s="149"/>
      <c r="L342" s="168"/>
      <c r="M342" s="143"/>
      <c r="N342" s="143"/>
    </row>
    <row r="343" spans="1:14" x14ac:dyDescent="0.25">
      <c r="A343" s="168"/>
      <c r="B343" s="117"/>
      <c r="C343" s="117"/>
      <c r="D343" s="117"/>
      <c r="E343" s="118"/>
      <c r="F343" s="118"/>
      <c r="G343" s="119"/>
      <c r="H343" s="119"/>
      <c r="I343" s="119"/>
      <c r="J343" s="149"/>
      <c r="K343" s="149"/>
      <c r="L343" s="168"/>
      <c r="M343" s="143"/>
      <c r="N343" s="143"/>
    </row>
    <row r="344" spans="1:14" x14ac:dyDescent="0.25">
      <c r="A344" s="168"/>
      <c r="B344" s="117"/>
      <c r="C344" s="117"/>
      <c r="D344" s="117"/>
      <c r="E344" s="118"/>
      <c r="F344" s="118"/>
      <c r="G344" s="119"/>
      <c r="H344" s="119"/>
      <c r="I344" s="119"/>
      <c r="J344" s="149"/>
      <c r="K344" s="149"/>
      <c r="L344" s="168"/>
    </row>
    <row r="345" spans="1:14" x14ac:dyDescent="0.25">
      <c r="A345" s="168"/>
      <c r="B345" s="117"/>
      <c r="C345" s="117"/>
      <c r="D345" s="117"/>
      <c r="E345" s="118"/>
      <c r="F345" s="118"/>
      <c r="G345" s="119"/>
      <c r="H345" s="119"/>
      <c r="I345" s="119"/>
      <c r="J345" s="149"/>
      <c r="K345" s="149"/>
      <c r="L345" s="168"/>
    </row>
    <row r="346" spans="1:14" x14ac:dyDescent="0.25">
      <c r="A346" s="168"/>
      <c r="B346" s="117"/>
      <c r="C346" s="117"/>
      <c r="D346" s="117"/>
      <c r="E346" s="118"/>
      <c r="F346" s="118"/>
      <c r="G346" s="119"/>
      <c r="H346" s="119"/>
      <c r="I346" s="119"/>
      <c r="J346" s="149"/>
      <c r="K346" s="149"/>
      <c r="L346" s="168"/>
    </row>
    <row r="347" spans="1:14" x14ac:dyDescent="0.25">
      <c r="A347" s="168"/>
      <c r="B347" s="117"/>
      <c r="C347" s="117"/>
      <c r="D347" s="117"/>
      <c r="E347" s="118"/>
      <c r="F347" s="118"/>
      <c r="G347" s="119"/>
      <c r="H347" s="119"/>
      <c r="I347" s="119"/>
      <c r="J347" s="149"/>
      <c r="K347" s="149"/>
      <c r="L347" s="168"/>
    </row>
    <row r="348" spans="1:14" x14ac:dyDescent="0.25">
      <c r="A348" s="168"/>
      <c r="B348" s="117"/>
      <c r="C348" s="117"/>
      <c r="D348" s="117"/>
      <c r="E348" s="118"/>
      <c r="F348" s="118"/>
      <c r="G348" s="119"/>
      <c r="H348" s="119"/>
      <c r="I348" s="119"/>
      <c r="J348" s="149"/>
      <c r="K348" s="149"/>
      <c r="L348" s="168"/>
    </row>
    <row r="349" spans="1:14" x14ac:dyDescent="0.25">
      <c r="A349" s="168"/>
      <c r="B349" s="117"/>
      <c r="C349" s="117"/>
      <c r="D349" s="117"/>
      <c r="E349" s="118"/>
      <c r="F349" s="118"/>
      <c r="G349" s="119"/>
      <c r="H349" s="119"/>
      <c r="I349" s="119"/>
      <c r="J349" s="149"/>
      <c r="K349" s="149"/>
      <c r="L349" s="168"/>
    </row>
    <row r="350" spans="1:14" x14ac:dyDescent="0.25">
      <c r="A350" s="168"/>
      <c r="B350" s="117"/>
      <c r="C350" s="117"/>
      <c r="D350" s="117"/>
      <c r="E350" s="118"/>
      <c r="F350" s="118"/>
      <c r="G350" s="119"/>
      <c r="H350" s="119"/>
      <c r="I350" s="119"/>
      <c r="J350" s="149"/>
      <c r="K350" s="149"/>
      <c r="L350" s="168"/>
    </row>
    <row r="351" spans="1:14" x14ac:dyDescent="0.25">
      <c r="A351" s="168"/>
      <c r="B351" s="117"/>
      <c r="C351" s="117"/>
      <c r="D351" s="117"/>
      <c r="E351" s="118"/>
      <c r="F351" s="118"/>
      <c r="G351" s="119"/>
      <c r="H351" s="119"/>
      <c r="I351" s="119"/>
      <c r="J351" s="149"/>
      <c r="K351" s="149"/>
      <c r="L351" s="168"/>
    </row>
    <row r="352" spans="1:14" x14ac:dyDescent="0.25">
      <c r="A352" s="168"/>
      <c r="B352" s="117"/>
      <c r="C352" s="117"/>
      <c r="D352" s="117"/>
      <c r="E352" s="118"/>
      <c r="F352" s="118"/>
      <c r="G352" s="119"/>
      <c r="H352" s="119"/>
      <c r="I352" s="119"/>
      <c r="J352" s="149"/>
      <c r="K352" s="149"/>
      <c r="L352" s="168"/>
    </row>
    <row r="353" spans="1:12" x14ac:dyDescent="0.25">
      <c r="A353" s="168"/>
      <c r="B353" s="117"/>
      <c r="C353" s="117"/>
      <c r="D353" s="117"/>
      <c r="E353" s="118"/>
      <c r="F353" s="118"/>
      <c r="G353" s="119"/>
      <c r="H353" s="119"/>
      <c r="I353" s="119"/>
      <c r="J353" s="149"/>
      <c r="K353" s="149"/>
      <c r="L353" s="168"/>
    </row>
    <row r="354" spans="1:12" x14ac:dyDescent="0.25">
      <c r="A354" s="168"/>
      <c r="B354" s="117"/>
      <c r="C354" s="117"/>
      <c r="D354" s="117"/>
      <c r="E354" s="118"/>
      <c r="F354" s="118"/>
      <c r="G354" s="119"/>
      <c r="H354" s="119"/>
      <c r="I354" s="119"/>
      <c r="J354" s="149"/>
      <c r="K354" s="149"/>
      <c r="L354" s="168"/>
    </row>
    <row r="355" spans="1:12" x14ac:dyDescent="0.25">
      <c r="A355" s="168"/>
      <c r="B355" s="117"/>
      <c r="C355" s="117"/>
      <c r="D355" s="117"/>
      <c r="E355" s="118"/>
      <c r="F355" s="118"/>
      <c r="G355" s="119"/>
      <c r="H355" s="119"/>
      <c r="I355" s="119"/>
      <c r="J355" s="149"/>
      <c r="K355" s="149"/>
      <c r="L355" s="168"/>
    </row>
    <row r="356" spans="1:12" x14ac:dyDescent="0.25">
      <c r="A356" s="168"/>
      <c r="B356" s="117"/>
      <c r="C356" s="117"/>
      <c r="D356" s="117"/>
      <c r="E356" s="118"/>
      <c r="F356" s="118"/>
      <c r="G356" s="119"/>
      <c r="H356" s="119"/>
      <c r="I356" s="119"/>
      <c r="J356" s="149"/>
      <c r="K356" s="149"/>
      <c r="L356" s="168"/>
    </row>
    <row r="357" spans="1:12" x14ac:dyDescent="0.25">
      <c r="A357" s="168"/>
      <c r="B357" s="117"/>
      <c r="C357" s="117"/>
      <c r="D357" s="117"/>
      <c r="E357" s="118"/>
      <c r="F357" s="118"/>
      <c r="G357" s="119"/>
      <c r="H357" s="119"/>
      <c r="I357" s="119"/>
      <c r="J357" s="149"/>
      <c r="K357" s="149"/>
      <c r="L357" s="168"/>
    </row>
    <row r="358" spans="1:12" x14ac:dyDescent="0.25">
      <c r="A358" s="168"/>
      <c r="B358" s="117"/>
      <c r="C358" s="117"/>
      <c r="D358" s="117"/>
      <c r="E358" s="118"/>
      <c r="F358" s="118"/>
      <c r="G358" s="119"/>
      <c r="H358" s="119"/>
      <c r="I358" s="119"/>
      <c r="J358" s="149"/>
      <c r="K358" s="149"/>
      <c r="L358" s="168"/>
    </row>
    <row r="359" spans="1:12" x14ac:dyDescent="0.25">
      <c r="A359" s="168"/>
      <c r="B359" s="117"/>
      <c r="C359" s="117"/>
      <c r="D359" s="117"/>
      <c r="E359" s="118"/>
      <c r="F359" s="118"/>
      <c r="G359" s="119"/>
      <c r="H359" s="119"/>
      <c r="I359" s="119"/>
      <c r="J359" s="149"/>
      <c r="K359" s="149"/>
      <c r="L359" s="168"/>
    </row>
    <row r="360" spans="1:12" x14ac:dyDescent="0.25">
      <c r="A360" s="168"/>
      <c r="B360" s="117"/>
      <c r="C360" s="117"/>
      <c r="D360" s="117"/>
      <c r="E360" s="118"/>
      <c r="F360" s="118"/>
      <c r="G360" s="119"/>
      <c r="H360" s="119"/>
      <c r="I360" s="119"/>
      <c r="J360" s="149"/>
      <c r="K360" s="149"/>
      <c r="L360" s="168"/>
    </row>
    <row r="361" spans="1:12" x14ac:dyDescent="0.25">
      <c r="A361" s="168"/>
      <c r="B361" s="117"/>
      <c r="C361" s="117"/>
      <c r="D361" s="117"/>
      <c r="E361" s="118"/>
      <c r="F361" s="118"/>
      <c r="G361" s="119"/>
      <c r="H361" s="119"/>
      <c r="I361" s="119"/>
      <c r="J361" s="149"/>
      <c r="K361" s="149"/>
      <c r="L361" s="168"/>
    </row>
    <row r="362" spans="1:12" x14ac:dyDescent="0.25">
      <c r="A362" s="168"/>
      <c r="B362" s="117"/>
      <c r="C362" s="117"/>
      <c r="D362" s="117"/>
      <c r="E362" s="118"/>
      <c r="F362" s="118"/>
      <c r="G362" s="119"/>
      <c r="H362" s="119"/>
      <c r="I362" s="119"/>
      <c r="J362" s="149"/>
      <c r="K362" s="149"/>
      <c r="L362" s="168"/>
    </row>
    <row r="363" spans="1:12" x14ac:dyDescent="0.25">
      <c r="A363" s="168"/>
      <c r="B363" s="117"/>
      <c r="C363" s="117"/>
      <c r="D363" s="117"/>
      <c r="E363" s="118"/>
      <c r="F363" s="118"/>
      <c r="G363" s="119"/>
      <c r="H363" s="119"/>
      <c r="I363" s="119"/>
      <c r="J363" s="149"/>
      <c r="K363" s="149"/>
      <c r="L363" s="168"/>
    </row>
    <row r="364" spans="1:12" x14ac:dyDescent="0.25">
      <c r="A364" s="168"/>
      <c r="B364" s="117"/>
      <c r="C364" s="117"/>
      <c r="D364" s="117"/>
      <c r="E364" s="118"/>
      <c r="F364" s="118"/>
      <c r="G364" s="119"/>
      <c r="H364" s="119"/>
      <c r="I364" s="119"/>
      <c r="J364" s="149"/>
      <c r="K364" s="149"/>
      <c r="L364" s="168"/>
    </row>
    <row r="365" spans="1:12" x14ac:dyDescent="0.25">
      <c r="A365" s="168"/>
      <c r="B365" s="117"/>
      <c r="C365" s="117"/>
      <c r="D365" s="117"/>
      <c r="E365" s="118"/>
      <c r="F365" s="118"/>
      <c r="G365" s="119"/>
      <c r="H365" s="119"/>
      <c r="I365" s="119"/>
      <c r="J365" s="149"/>
      <c r="K365" s="149"/>
      <c r="L365" s="168"/>
    </row>
    <row r="366" spans="1:12" x14ac:dyDescent="0.25">
      <c r="A366" s="168"/>
      <c r="B366" s="117"/>
      <c r="C366" s="117"/>
      <c r="D366" s="117"/>
      <c r="E366" s="118"/>
      <c r="F366" s="118"/>
      <c r="G366" s="119"/>
      <c r="H366" s="119"/>
      <c r="I366" s="119"/>
      <c r="J366" s="149"/>
      <c r="K366" s="149"/>
      <c r="L366" s="168"/>
    </row>
    <row r="367" spans="1:12" x14ac:dyDescent="0.25">
      <c r="A367" s="168"/>
      <c r="B367" s="117"/>
      <c r="C367" s="117"/>
      <c r="D367" s="117"/>
      <c r="E367" s="118"/>
      <c r="F367" s="118"/>
      <c r="G367" s="119"/>
      <c r="H367" s="119"/>
      <c r="I367" s="119"/>
      <c r="J367" s="149"/>
      <c r="K367" s="149"/>
      <c r="L367" s="168"/>
    </row>
    <row r="368" spans="1:12" x14ac:dyDescent="0.25">
      <c r="A368" s="168"/>
      <c r="B368" s="117"/>
      <c r="C368" s="117"/>
      <c r="D368" s="117"/>
      <c r="E368" s="118"/>
      <c r="F368" s="118"/>
      <c r="G368" s="119"/>
      <c r="H368" s="119"/>
      <c r="I368" s="119"/>
      <c r="J368" s="149"/>
      <c r="K368" s="149"/>
      <c r="L368" s="168"/>
    </row>
    <row r="369" spans="1:12" x14ac:dyDescent="0.25">
      <c r="A369" s="168"/>
      <c r="B369" s="117"/>
      <c r="C369" s="117"/>
      <c r="D369" s="117"/>
      <c r="E369" s="118"/>
      <c r="F369" s="118"/>
      <c r="G369" s="119"/>
      <c r="H369" s="119"/>
      <c r="I369" s="119"/>
      <c r="J369" s="149"/>
      <c r="K369" s="149"/>
      <c r="L369" s="168"/>
    </row>
    <row r="370" spans="1:12" x14ac:dyDescent="0.25">
      <c r="A370" s="168"/>
      <c r="B370" s="117"/>
      <c r="C370" s="117"/>
      <c r="D370" s="117"/>
      <c r="E370" s="118"/>
      <c r="F370" s="118"/>
      <c r="G370" s="119"/>
      <c r="H370" s="119"/>
      <c r="I370" s="119"/>
      <c r="J370" s="149"/>
      <c r="K370" s="149"/>
      <c r="L370" s="168"/>
    </row>
    <row r="371" spans="1:12" x14ac:dyDescent="0.25">
      <c r="A371" s="168"/>
      <c r="B371" s="117"/>
      <c r="C371" s="117"/>
      <c r="D371" s="117"/>
      <c r="E371" s="118"/>
      <c r="F371" s="118"/>
      <c r="G371" s="119"/>
      <c r="H371" s="119"/>
      <c r="I371" s="119"/>
      <c r="J371" s="149"/>
      <c r="K371" s="149"/>
      <c r="L371" s="168"/>
    </row>
    <row r="372" spans="1:12" x14ac:dyDescent="0.25">
      <c r="A372" s="168"/>
      <c r="B372" s="117"/>
      <c r="C372" s="117"/>
      <c r="D372" s="117"/>
      <c r="E372" s="118"/>
      <c r="F372" s="118"/>
      <c r="G372" s="119"/>
      <c r="H372" s="119"/>
      <c r="I372" s="119"/>
      <c r="J372" s="149"/>
      <c r="K372" s="149"/>
      <c r="L372" s="168"/>
    </row>
    <row r="373" spans="1:12" x14ac:dyDescent="0.25">
      <c r="A373" s="168"/>
      <c r="B373" s="117"/>
      <c r="C373" s="117"/>
      <c r="D373" s="117"/>
      <c r="E373" s="118"/>
      <c r="F373" s="118"/>
      <c r="G373" s="119"/>
      <c r="H373" s="119"/>
      <c r="I373" s="119"/>
      <c r="J373" s="149"/>
      <c r="K373" s="149"/>
      <c r="L373" s="168"/>
    </row>
    <row r="374" spans="1:12" x14ac:dyDescent="0.25">
      <c r="A374" s="168"/>
      <c r="B374" s="117"/>
      <c r="C374" s="117"/>
      <c r="D374" s="117"/>
      <c r="E374" s="118"/>
      <c r="F374" s="118"/>
      <c r="G374" s="119"/>
      <c r="H374" s="119"/>
      <c r="I374" s="119"/>
      <c r="J374" s="149"/>
      <c r="K374" s="149"/>
      <c r="L374" s="168"/>
    </row>
    <row r="375" spans="1:12" x14ac:dyDescent="0.25">
      <c r="A375" s="168"/>
      <c r="B375" s="117"/>
      <c r="C375" s="117"/>
      <c r="D375" s="117"/>
      <c r="E375" s="118"/>
      <c r="F375" s="118"/>
      <c r="G375" s="119"/>
      <c r="H375" s="119"/>
      <c r="I375" s="119"/>
      <c r="J375" s="149"/>
      <c r="K375" s="149"/>
      <c r="L375" s="168"/>
    </row>
    <row r="376" spans="1:12" x14ac:dyDescent="0.25">
      <c r="A376" s="168"/>
      <c r="B376" s="117"/>
      <c r="C376" s="117"/>
      <c r="D376" s="117"/>
      <c r="E376" s="118"/>
      <c r="F376" s="118"/>
      <c r="G376" s="119"/>
      <c r="H376" s="119"/>
      <c r="I376" s="119"/>
      <c r="J376" s="149"/>
      <c r="K376" s="149"/>
      <c r="L376" s="168"/>
    </row>
    <row r="377" spans="1:12" x14ac:dyDescent="0.25">
      <c r="A377" s="168"/>
      <c r="B377" s="117"/>
      <c r="C377" s="117"/>
      <c r="D377" s="117"/>
      <c r="E377" s="118"/>
      <c r="F377" s="118"/>
      <c r="G377" s="119"/>
      <c r="H377" s="119"/>
      <c r="I377" s="119"/>
      <c r="J377" s="149"/>
      <c r="K377" s="149"/>
      <c r="L377" s="168"/>
    </row>
    <row r="378" spans="1:12" x14ac:dyDescent="0.25">
      <c r="A378" s="168"/>
      <c r="B378" s="117"/>
      <c r="C378" s="117"/>
      <c r="D378" s="117"/>
      <c r="E378" s="118"/>
      <c r="F378" s="118"/>
      <c r="G378" s="119"/>
      <c r="H378" s="119"/>
      <c r="I378" s="119"/>
      <c r="J378" s="149"/>
      <c r="K378" s="149"/>
      <c r="L378" s="168"/>
    </row>
    <row r="379" spans="1:12" x14ac:dyDescent="0.25">
      <c r="A379" s="168"/>
      <c r="B379" s="117"/>
      <c r="C379" s="117"/>
      <c r="D379" s="117"/>
      <c r="E379" s="118"/>
      <c r="F379" s="118"/>
      <c r="G379" s="119"/>
      <c r="H379" s="119"/>
      <c r="I379" s="119"/>
      <c r="J379" s="149"/>
      <c r="K379" s="149"/>
      <c r="L379" s="168"/>
    </row>
    <row r="380" spans="1:12" x14ac:dyDescent="0.25">
      <c r="A380" s="168"/>
      <c r="B380" s="117"/>
      <c r="C380" s="117"/>
      <c r="D380" s="117"/>
      <c r="E380" s="118"/>
      <c r="F380" s="118"/>
      <c r="G380" s="119"/>
      <c r="H380" s="119"/>
      <c r="I380" s="119"/>
      <c r="J380" s="149"/>
      <c r="K380" s="149"/>
      <c r="L380" s="168"/>
    </row>
    <row r="381" spans="1:12" x14ac:dyDescent="0.25">
      <c r="A381" s="168"/>
      <c r="B381" s="117"/>
      <c r="C381" s="117"/>
      <c r="D381" s="117"/>
      <c r="E381" s="118"/>
      <c r="F381" s="118"/>
      <c r="G381" s="119"/>
      <c r="H381" s="119"/>
      <c r="I381" s="119"/>
      <c r="J381" s="149"/>
      <c r="K381" s="149"/>
      <c r="L381" s="117"/>
    </row>
    <row r="382" spans="1:12" x14ac:dyDescent="0.25">
      <c r="A382" s="168"/>
      <c r="B382" s="117"/>
      <c r="C382" s="117"/>
      <c r="D382" s="117"/>
      <c r="E382" s="118"/>
      <c r="F382" s="118"/>
      <c r="G382" s="119"/>
      <c r="H382" s="119"/>
      <c r="I382" s="119"/>
      <c r="J382" s="149"/>
      <c r="K382" s="149"/>
      <c r="L382" s="117"/>
    </row>
    <row r="383" spans="1:12" x14ac:dyDescent="0.25">
      <c r="A383" s="168"/>
      <c r="B383" s="117"/>
      <c r="C383" s="117"/>
      <c r="D383" s="117"/>
      <c r="E383" s="118"/>
      <c r="F383" s="118"/>
      <c r="G383" s="119"/>
      <c r="H383" s="119"/>
      <c r="I383" s="119"/>
      <c r="J383" s="149"/>
      <c r="K383" s="149"/>
      <c r="L383" s="117"/>
    </row>
    <row r="384" spans="1:12" x14ac:dyDescent="0.25">
      <c r="A384" s="168"/>
      <c r="B384" s="117"/>
      <c r="C384" s="117"/>
      <c r="D384" s="117"/>
      <c r="E384" s="118"/>
      <c r="F384" s="118"/>
      <c r="G384" s="119"/>
      <c r="H384" s="119"/>
      <c r="I384" s="119"/>
      <c r="J384" s="149"/>
      <c r="K384" s="149"/>
      <c r="L384" s="117"/>
    </row>
    <row r="385" spans="1:12" x14ac:dyDescent="0.25">
      <c r="A385" s="168"/>
      <c r="B385" s="117"/>
      <c r="C385" s="117"/>
      <c r="D385" s="117"/>
      <c r="E385" s="118"/>
      <c r="F385" s="118"/>
      <c r="G385" s="119"/>
      <c r="H385" s="119"/>
      <c r="I385" s="119"/>
      <c r="J385" s="149"/>
      <c r="K385" s="149"/>
      <c r="L385" s="117"/>
    </row>
    <row r="386" spans="1:12" x14ac:dyDescent="0.25">
      <c r="A386" s="168"/>
      <c r="B386" s="117"/>
      <c r="C386" s="117"/>
      <c r="D386" s="117"/>
      <c r="E386" s="118"/>
      <c r="F386" s="118"/>
      <c r="G386" s="119"/>
      <c r="H386" s="119"/>
      <c r="I386" s="119"/>
      <c r="J386" s="149"/>
      <c r="K386" s="149"/>
      <c r="L386" s="117"/>
    </row>
    <row r="387" spans="1:12" x14ac:dyDescent="0.25">
      <c r="A387" s="168"/>
      <c r="B387" s="117"/>
      <c r="C387" s="117"/>
      <c r="D387" s="117"/>
      <c r="E387" s="118"/>
      <c r="F387" s="118"/>
      <c r="G387" s="119"/>
      <c r="H387" s="119"/>
      <c r="I387" s="119"/>
      <c r="J387" s="149"/>
      <c r="K387" s="149"/>
      <c r="L387" s="117"/>
    </row>
    <row r="388" spans="1:12" x14ac:dyDescent="0.25">
      <c r="A388" s="168"/>
      <c r="B388" s="117"/>
      <c r="C388" s="117"/>
      <c r="D388" s="117"/>
      <c r="E388" s="118"/>
      <c r="F388" s="118"/>
      <c r="G388" s="119"/>
      <c r="H388" s="119"/>
      <c r="I388" s="119"/>
      <c r="J388" s="149"/>
      <c r="K388" s="149"/>
      <c r="L388" s="117"/>
    </row>
    <row r="389" spans="1:12" x14ac:dyDescent="0.25">
      <c r="A389" s="168"/>
      <c r="B389" s="117"/>
      <c r="C389" s="117"/>
      <c r="D389" s="117"/>
      <c r="E389" s="118"/>
      <c r="F389" s="118"/>
      <c r="G389" s="119"/>
      <c r="H389" s="119"/>
      <c r="I389" s="119"/>
      <c r="J389" s="149"/>
      <c r="K389" s="149"/>
      <c r="L389" s="117"/>
    </row>
    <row r="390" spans="1:12" x14ac:dyDescent="0.25">
      <c r="A390" s="168"/>
      <c r="B390" s="117"/>
      <c r="C390" s="117"/>
      <c r="D390" s="117"/>
      <c r="E390" s="118"/>
      <c r="F390" s="118"/>
      <c r="G390" s="119"/>
      <c r="H390" s="119"/>
      <c r="I390" s="119"/>
      <c r="J390" s="149"/>
      <c r="K390" s="149"/>
      <c r="L390" s="117"/>
    </row>
    <row r="391" spans="1:12" x14ac:dyDescent="0.25">
      <c r="A391" s="143"/>
      <c r="B391" s="143"/>
      <c r="C391" s="146"/>
      <c r="D391" s="146"/>
      <c r="E391" s="143"/>
      <c r="F391" s="143"/>
      <c r="G391" s="142"/>
      <c r="H391" s="142"/>
      <c r="I391" s="141"/>
      <c r="J391" s="154"/>
      <c r="K391" s="150"/>
      <c r="L391" s="147"/>
    </row>
    <row r="392" spans="1:12" x14ac:dyDescent="0.25">
      <c r="A392" s="143"/>
      <c r="B392" s="143"/>
      <c r="C392" s="143"/>
      <c r="D392" s="143"/>
      <c r="E392" s="143"/>
      <c r="F392" s="143"/>
      <c r="G392" s="143"/>
      <c r="H392" s="143"/>
      <c r="I392" s="143"/>
      <c r="J392" s="151"/>
      <c r="K392" s="151"/>
      <c r="L392" s="143"/>
    </row>
    <row r="393" spans="1:12" x14ac:dyDescent="0.25">
      <c r="A393" s="143"/>
      <c r="B393" s="143"/>
      <c r="C393" s="143"/>
      <c r="D393" s="143"/>
      <c r="E393" s="143"/>
      <c r="F393" s="143"/>
      <c r="G393" s="143"/>
      <c r="H393" s="143"/>
      <c r="I393" s="143"/>
      <c r="J393" s="151"/>
      <c r="K393" s="151"/>
      <c r="L393" s="143"/>
    </row>
    <row r="394" spans="1:12" x14ac:dyDescent="0.25">
      <c r="A394" s="143"/>
      <c r="B394" s="143"/>
      <c r="C394" s="143"/>
      <c r="D394" s="143"/>
      <c r="E394" s="143"/>
      <c r="F394" s="143"/>
      <c r="G394" s="143"/>
      <c r="H394" s="143"/>
      <c r="I394" s="143"/>
      <c r="J394" s="151"/>
      <c r="K394" s="151"/>
      <c r="L394" s="143"/>
    </row>
    <row r="395" spans="1:12" x14ac:dyDescent="0.25">
      <c r="A395" s="143"/>
      <c r="B395" s="143"/>
      <c r="C395" s="143"/>
      <c r="D395" s="143"/>
      <c r="E395" s="143"/>
      <c r="F395" s="143"/>
      <c r="G395" s="143"/>
      <c r="H395" s="143"/>
      <c r="I395" s="143"/>
      <c r="J395" s="151"/>
      <c r="K395" s="151"/>
      <c r="L395" s="143"/>
    </row>
    <row r="396" spans="1:12" x14ac:dyDescent="0.25">
      <c r="A396" s="143"/>
      <c r="B396" s="143"/>
      <c r="C396" s="143"/>
      <c r="D396" s="143"/>
      <c r="E396" s="143"/>
      <c r="F396" s="143"/>
      <c r="G396" s="143"/>
      <c r="H396" s="143"/>
      <c r="I396" s="143"/>
      <c r="J396" s="151"/>
      <c r="K396" s="151"/>
      <c r="L396" s="143"/>
    </row>
    <row r="397" spans="1:12" x14ac:dyDescent="0.25">
      <c r="A397" s="143"/>
      <c r="B397" s="143"/>
      <c r="C397" s="143"/>
      <c r="D397" s="143"/>
      <c r="E397" s="143"/>
      <c r="F397" s="143"/>
      <c r="G397" s="143"/>
      <c r="H397" s="143"/>
      <c r="I397" s="143"/>
      <c r="J397" s="151"/>
      <c r="K397" s="151"/>
      <c r="L397" s="143"/>
    </row>
    <row r="398" spans="1:12" x14ac:dyDescent="0.25">
      <c r="A398" s="143"/>
      <c r="B398" s="143"/>
      <c r="C398" s="143"/>
      <c r="D398" s="143"/>
      <c r="E398" s="143"/>
      <c r="F398" s="143"/>
      <c r="G398" s="143"/>
      <c r="H398" s="143"/>
      <c r="I398" s="143"/>
      <c r="J398" s="151"/>
      <c r="K398" s="151"/>
      <c r="L398" s="143"/>
    </row>
    <row r="399" spans="1:12" x14ac:dyDescent="0.25">
      <c r="A399" s="143"/>
      <c r="B399" s="143"/>
      <c r="C399" s="143"/>
      <c r="D399" s="143"/>
      <c r="E399" s="143"/>
      <c r="F399" s="143"/>
      <c r="G399" s="143"/>
      <c r="H399" s="143"/>
      <c r="I399" s="143"/>
      <c r="J399" s="151"/>
      <c r="K399" s="151"/>
      <c r="L399" s="143"/>
    </row>
    <row r="400" spans="1:12" x14ac:dyDescent="0.25">
      <c r="A400" s="143"/>
      <c r="B400" s="143"/>
      <c r="C400" s="143"/>
      <c r="D400" s="143"/>
      <c r="E400" s="143"/>
      <c r="F400" s="143"/>
      <c r="G400" s="143"/>
      <c r="H400" s="143"/>
      <c r="I400" s="143"/>
      <c r="J400" s="151"/>
      <c r="K400" s="151"/>
      <c r="L400" s="143"/>
    </row>
    <row r="401" spans="1:12" x14ac:dyDescent="0.25">
      <c r="A401" s="92"/>
      <c r="B401" s="92"/>
      <c r="C401" s="92"/>
      <c r="D401" s="92"/>
      <c r="G401" s="92"/>
      <c r="H401" s="92"/>
      <c r="I401" s="92"/>
      <c r="J401" s="152"/>
      <c r="K401" s="152"/>
      <c r="L401" s="92"/>
    </row>
    <row r="402" spans="1:12" x14ac:dyDescent="0.25">
      <c r="A402" s="92"/>
      <c r="B402" s="92"/>
      <c r="C402" s="92"/>
      <c r="D402" s="92"/>
      <c r="G402" s="92"/>
      <c r="H402" s="92"/>
      <c r="I402" s="92"/>
      <c r="J402" s="152"/>
      <c r="K402" s="152"/>
      <c r="L402" s="92"/>
    </row>
    <row r="403" spans="1:12" x14ac:dyDescent="0.25">
      <c r="A403" s="92"/>
      <c r="B403" s="92"/>
      <c r="C403" s="92"/>
      <c r="D403" s="92"/>
      <c r="G403" s="92"/>
      <c r="H403" s="92"/>
      <c r="I403" s="92"/>
      <c r="J403" s="152"/>
      <c r="K403" s="152"/>
      <c r="L403" s="92"/>
    </row>
    <row r="404" spans="1:12" x14ac:dyDescent="0.25">
      <c r="A404" s="92"/>
      <c r="B404" s="92"/>
      <c r="C404" s="92"/>
      <c r="D404" s="92"/>
      <c r="G404" s="92"/>
      <c r="H404" s="92"/>
      <c r="I404" s="92"/>
      <c r="J404" s="152"/>
      <c r="K404" s="152"/>
      <c r="L404" s="92"/>
    </row>
    <row r="405" spans="1:12" x14ac:dyDescent="0.25">
      <c r="A405" s="92"/>
      <c r="B405" s="92"/>
      <c r="C405" s="92"/>
      <c r="D405" s="92"/>
      <c r="G405" s="92"/>
      <c r="H405" s="92"/>
      <c r="I405" s="92"/>
      <c r="J405" s="152"/>
      <c r="K405" s="152"/>
      <c r="L405" s="92"/>
    </row>
    <row r="406" spans="1:12" x14ac:dyDescent="0.25">
      <c r="A406" s="92"/>
      <c r="B406" s="92"/>
      <c r="C406" s="92"/>
      <c r="D406" s="92"/>
      <c r="G406" s="92"/>
      <c r="H406" s="92"/>
      <c r="I406" s="92"/>
      <c r="J406" s="152"/>
      <c r="K406" s="152"/>
      <c r="L406" s="92"/>
    </row>
    <row r="407" spans="1:12" x14ac:dyDescent="0.25">
      <c r="A407" s="92"/>
      <c r="B407" s="92"/>
      <c r="C407" s="92"/>
      <c r="D407" s="92"/>
      <c r="G407" s="92"/>
      <c r="H407" s="92"/>
      <c r="I407" s="92"/>
      <c r="J407" s="152"/>
      <c r="K407" s="152"/>
      <c r="L407" s="92"/>
    </row>
    <row r="408" spans="1:12" x14ac:dyDescent="0.25">
      <c r="A408" s="92"/>
      <c r="B408" s="92"/>
      <c r="C408" s="92"/>
      <c r="D408" s="92"/>
      <c r="G408" s="92"/>
      <c r="H408" s="92"/>
      <c r="I408" s="92"/>
      <c r="J408" s="152"/>
      <c r="K408" s="152"/>
      <c r="L408" s="92"/>
    </row>
    <row r="409" spans="1:12" x14ac:dyDescent="0.25">
      <c r="A409" s="92"/>
      <c r="B409" s="92"/>
      <c r="C409" s="92"/>
      <c r="D409" s="92"/>
      <c r="G409" s="92"/>
      <c r="H409" s="92"/>
      <c r="I409" s="92"/>
      <c r="J409" s="152"/>
      <c r="K409" s="152"/>
      <c r="L409" s="92"/>
    </row>
    <row r="410" spans="1:12" x14ac:dyDescent="0.25">
      <c r="A410" s="92"/>
      <c r="B410" s="92"/>
      <c r="C410" s="92"/>
      <c r="D410" s="92"/>
      <c r="G410" s="92"/>
      <c r="H410" s="92"/>
      <c r="I410" s="92"/>
      <c r="J410" s="152"/>
      <c r="K410" s="152"/>
      <c r="L410" s="92"/>
    </row>
    <row r="411" spans="1:12" x14ac:dyDescent="0.25">
      <c r="A411" s="92"/>
      <c r="B411" s="92"/>
      <c r="C411" s="92"/>
      <c r="D411" s="92"/>
      <c r="G411" s="92"/>
      <c r="H411" s="92"/>
      <c r="I411" s="92"/>
      <c r="J411" s="152"/>
      <c r="K411" s="152"/>
      <c r="L411" s="92"/>
    </row>
    <row r="412" spans="1:12" x14ac:dyDescent="0.25">
      <c r="A412" s="92"/>
      <c r="B412" s="92"/>
      <c r="C412" s="92"/>
      <c r="D412" s="92"/>
      <c r="G412" s="92"/>
      <c r="H412" s="92"/>
      <c r="I412" s="92"/>
      <c r="J412" s="92"/>
      <c r="K412" s="152"/>
      <c r="L412" s="92"/>
    </row>
    <row r="413" spans="1:12" x14ac:dyDescent="0.25">
      <c r="A413" s="92"/>
      <c r="B413" s="92"/>
      <c r="C413" s="92"/>
      <c r="D413" s="92"/>
      <c r="G413" s="92"/>
      <c r="H413" s="92"/>
      <c r="I413" s="92"/>
      <c r="J413" s="92"/>
      <c r="K413" s="152"/>
      <c r="L413" s="92"/>
    </row>
    <row r="414" spans="1:12" x14ac:dyDescent="0.25">
      <c r="A414" s="92"/>
      <c r="B414" s="92"/>
      <c r="C414" s="92"/>
      <c r="D414" s="92"/>
      <c r="G414" s="92"/>
      <c r="H414" s="92"/>
      <c r="I414" s="92"/>
      <c r="J414" s="92"/>
      <c r="K414" s="152"/>
      <c r="L414" s="92"/>
    </row>
    <row r="415" spans="1:12" x14ac:dyDescent="0.25">
      <c r="A415" s="92"/>
      <c r="B415" s="92"/>
      <c r="C415" s="92"/>
      <c r="D415" s="92"/>
      <c r="G415" s="92"/>
      <c r="H415" s="92"/>
      <c r="I415" s="92"/>
      <c r="J415" s="92"/>
      <c r="K415" s="152"/>
      <c r="L415" s="92"/>
    </row>
    <row r="416" spans="1:12" x14ac:dyDescent="0.25">
      <c r="A416" s="92"/>
      <c r="B416" s="92"/>
      <c r="C416" s="92"/>
      <c r="D416" s="92"/>
      <c r="G416" s="92"/>
      <c r="H416" s="92"/>
      <c r="I416" s="92"/>
      <c r="J416" s="92"/>
      <c r="K416" s="152"/>
      <c r="L416" s="92"/>
    </row>
    <row r="417" spans="1:12" x14ac:dyDescent="0.25">
      <c r="A417" s="92"/>
      <c r="B417" s="92"/>
      <c r="C417" s="92"/>
      <c r="D417" s="92"/>
      <c r="G417" s="92"/>
      <c r="H417" s="92"/>
      <c r="I417" s="92"/>
      <c r="J417" s="92"/>
      <c r="K417" s="152"/>
      <c r="L417" s="92"/>
    </row>
    <row r="418" spans="1:12" x14ac:dyDescent="0.25">
      <c r="A418" s="92"/>
      <c r="B418" s="92"/>
      <c r="C418" s="92"/>
      <c r="D418" s="92"/>
      <c r="G418" s="92"/>
      <c r="H418" s="92"/>
      <c r="I418" s="92"/>
      <c r="J418" s="92"/>
      <c r="K418" s="152"/>
      <c r="L418" s="92"/>
    </row>
    <row r="419" spans="1:12" x14ac:dyDescent="0.25">
      <c r="A419" s="92"/>
      <c r="B419" s="92"/>
      <c r="C419" s="92"/>
      <c r="D419" s="92"/>
      <c r="G419" s="92"/>
      <c r="H419" s="92"/>
      <c r="I419" s="92"/>
      <c r="J419" s="92"/>
      <c r="K419" s="152"/>
      <c r="L419" s="92"/>
    </row>
    <row r="420" spans="1:12" x14ac:dyDescent="0.25">
      <c r="A420" s="92"/>
      <c r="B420" s="92"/>
      <c r="C420" s="92"/>
      <c r="D420" s="92"/>
      <c r="G420" s="92"/>
      <c r="H420" s="92"/>
      <c r="I420" s="92"/>
      <c r="J420" s="92"/>
      <c r="K420" s="152"/>
      <c r="L420" s="92"/>
    </row>
    <row r="421" spans="1:12" x14ac:dyDescent="0.25">
      <c r="A421" s="92"/>
      <c r="B421" s="92"/>
      <c r="C421" s="92"/>
      <c r="D421" s="92"/>
      <c r="G421" s="92"/>
      <c r="H421" s="92"/>
      <c r="I421" s="92"/>
      <c r="J421" s="92"/>
      <c r="K421" s="152"/>
      <c r="L421" s="92"/>
    </row>
    <row r="422" spans="1:12" x14ac:dyDescent="0.25">
      <c r="A422" s="92"/>
      <c r="B422" s="92"/>
      <c r="C422" s="92"/>
      <c r="D422" s="92"/>
      <c r="G422" s="92"/>
      <c r="H422" s="92"/>
      <c r="I422" s="92"/>
      <c r="J422" s="92"/>
      <c r="K422" s="152"/>
      <c r="L422" s="92"/>
    </row>
    <row r="423" spans="1:12" x14ac:dyDescent="0.25">
      <c r="A423" s="92"/>
      <c r="B423" s="92"/>
      <c r="C423" s="92"/>
      <c r="D423" s="92"/>
      <c r="G423" s="92"/>
      <c r="H423" s="92"/>
      <c r="I423" s="92"/>
      <c r="J423" s="92"/>
      <c r="K423" s="152"/>
      <c r="L423" s="92"/>
    </row>
    <row r="424" spans="1:12" x14ac:dyDescent="0.25">
      <c r="A424" s="92"/>
      <c r="B424" s="92"/>
      <c r="C424" s="92"/>
      <c r="D424" s="92"/>
      <c r="G424" s="92"/>
      <c r="H424" s="92"/>
      <c r="I424" s="92"/>
      <c r="J424" s="92"/>
      <c r="K424" s="152"/>
      <c r="L424" s="92"/>
    </row>
    <row r="425" spans="1:12" x14ac:dyDescent="0.25">
      <c r="A425" s="92"/>
      <c r="B425" s="92"/>
      <c r="C425" s="92"/>
      <c r="D425" s="92"/>
      <c r="G425" s="92"/>
      <c r="H425" s="92"/>
      <c r="I425" s="92"/>
      <c r="J425" s="92"/>
      <c r="K425" s="152"/>
      <c r="L425" s="92"/>
    </row>
    <row r="426" spans="1:12" x14ac:dyDescent="0.25">
      <c r="A426" s="92"/>
      <c r="B426" s="92"/>
      <c r="C426" s="92"/>
      <c r="D426" s="92"/>
      <c r="G426" s="92"/>
      <c r="H426" s="92"/>
      <c r="I426" s="92"/>
      <c r="J426" s="92"/>
      <c r="K426" s="152"/>
      <c r="L426" s="92"/>
    </row>
    <row r="427" spans="1:12" x14ac:dyDescent="0.25">
      <c r="A427" s="92"/>
      <c r="B427" s="92"/>
      <c r="C427" s="92"/>
      <c r="D427" s="92"/>
      <c r="G427" s="92"/>
      <c r="H427" s="92"/>
      <c r="I427" s="92"/>
      <c r="J427" s="92"/>
      <c r="K427" s="152"/>
      <c r="L427" s="92"/>
    </row>
    <row r="428" spans="1:12" x14ac:dyDescent="0.25">
      <c r="A428" s="92"/>
      <c r="B428" s="92"/>
      <c r="C428" s="92"/>
      <c r="D428" s="92"/>
      <c r="G428" s="92"/>
      <c r="H428" s="92"/>
      <c r="I428" s="92"/>
      <c r="J428" s="92"/>
      <c r="K428" s="152"/>
      <c r="L428" s="92"/>
    </row>
    <row r="429" spans="1:12" x14ac:dyDescent="0.25">
      <c r="A429" s="92"/>
      <c r="B429" s="92"/>
      <c r="C429" s="92"/>
      <c r="D429" s="92"/>
      <c r="G429" s="92"/>
      <c r="H429" s="92"/>
      <c r="I429" s="92"/>
      <c r="J429" s="92"/>
      <c r="K429" s="152"/>
      <c r="L429" s="92"/>
    </row>
    <row r="430" spans="1:12" x14ac:dyDescent="0.25">
      <c r="A430" s="92"/>
      <c r="B430" s="92"/>
      <c r="C430" s="92"/>
      <c r="D430" s="92"/>
      <c r="G430" s="92"/>
      <c r="H430" s="92"/>
      <c r="I430" s="92"/>
      <c r="J430" s="92"/>
      <c r="K430" s="152"/>
      <c r="L430" s="92"/>
    </row>
    <row r="431" spans="1:12" x14ac:dyDescent="0.25">
      <c r="A431" s="92"/>
      <c r="B431" s="92"/>
      <c r="C431" s="92"/>
      <c r="D431" s="92"/>
      <c r="G431" s="92"/>
      <c r="H431" s="92"/>
      <c r="I431" s="92"/>
      <c r="J431" s="92"/>
      <c r="K431" s="152"/>
      <c r="L431" s="92"/>
    </row>
    <row r="432" spans="1:12" x14ac:dyDescent="0.25">
      <c r="A432" s="92"/>
      <c r="B432" s="92"/>
      <c r="C432" s="92"/>
      <c r="D432" s="92"/>
      <c r="G432" s="92"/>
      <c r="H432" s="92"/>
      <c r="I432" s="92"/>
      <c r="J432" s="92"/>
      <c r="K432" s="152"/>
      <c r="L432" s="92"/>
    </row>
    <row r="433" spans="1:12" x14ac:dyDescent="0.25">
      <c r="A433" s="92"/>
      <c r="B433" s="92"/>
      <c r="C433" s="92"/>
      <c r="D433" s="92"/>
      <c r="G433" s="92"/>
      <c r="H433" s="92"/>
      <c r="I433" s="92"/>
      <c r="J433" s="92"/>
      <c r="K433" s="152"/>
      <c r="L433" s="92"/>
    </row>
    <row r="434" spans="1:12" x14ac:dyDescent="0.25">
      <c r="A434" s="92"/>
      <c r="B434" s="92"/>
      <c r="C434" s="92"/>
      <c r="D434" s="92"/>
      <c r="G434" s="92"/>
      <c r="H434" s="92"/>
      <c r="I434" s="92"/>
      <c r="J434" s="92"/>
      <c r="K434" s="152"/>
      <c r="L434" s="92"/>
    </row>
    <row r="435" spans="1:12" x14ac:dyDescent="0.25">
      <c r="A435" s="92"/>
      <c r="B435" s="92"/>
      <c r="C435" s="92"/>
      <c r="D435" s="92"/>
      <c r="G435" s="92"/>
      <c r="H435" s="92"/>
      <c r="I435" s="92"/>
      <c r="J435" s="92"/>
      <c r="K435" s="152"/>
      <c r="L435" s="92"/>
    </row>
    <row r="436" spans="1:12" x14ac:dyDescent="0.25">
      <c r="A436" s="92"/>
      <c r="B436" s="92"/>
      <c r="C436" s="92"/>
      <c r="D436" s="92"/>
      <c r="G436" s="92"/>
      <c r="H436" s="92"/>
      <c r="I436" s="92"/>
      <c r="J436" s="92"/>
      <c r="K436" s="152"/>
      <c r="L436" s="92"/>
    </row>
    <row r="437" spans="1:12" x14ac:dyDescent="0.25">
      <c r="A437" s="92"/>
      <c r="B437" s="92"/>
      <c r="C437" s="92"/>
      <c r="D437" s="92"/>
      <c r="G437" s="92"/>
      <c r="H437" s="92"/>
      <c r="I437" s="92"/>
      <c r="J437" s="92"/>
      <c r="K437" s="152"/>
      <c r="L437" s="92"/>
    </row>
    <row r="438" spans="1:12" x14ac:dyDescent="0.25">
      <c r="A438" s="92"/>
      <c r="B438" s="92"/>
      <c r="C438" s="92"/>
      <c r="D438" s="92"/>
      <c r="G438" s="92"/>
      <c r="H438" s="92"/>
      <c r="I438" s="92"/>
      <c r="J438" s="92"/>
      <c r="K438" s="152"/>
      <c r="L438" s="92"/>
    </row>
    <row r="439" spans="1:12" x14ac:dyDescent="0.25">
      <c r="A439" s="92"/>
      <c r="B439" s="92"/>
      <c r="C439" s="92"/>
      <c r="D439" s="92"/>
      <c r="G439" s="92"/>
      <c r="H439" s="92"/>
      <c r="I439" s="92"/>
      <c r="J439" s="92"/>
      <c r="K439" s="152"/>
      <c r="L439" s="92"/>
    </row>
    <row r="440" spans="1:12" x14ac:dyDescent="0.25">
      <c r="A440" s="92"/>
      <c r="B440" s="92"/>
      <c r="C440" s="92"/>
      <c r="D440" s="92"/>
      <c r="G440" s="92"/>
      <c r="H440" s="92"/>
      <c r="I440" s="92"/>
      <c r="J440" s="92"/>
      <c r="K440" s="152"/>
      <c r="L440" s="92"/>
    </row>
    <row r="441" spans="1:12" x14ac:dyDescent="0.25">
      <c r="A441" s="92"/>
      <c r="B441" s="92"/>
      <c r="C441" s="92"/>
      <c r="D441" s="92"/>
      <c r="G441" s="92"/>
      <c r="H441" s="92"/>
      <c r="I441" s="92"/>
      <c r="J441" s="92"/>
      <c r="K441" s="152"/>
      <c r="L441" s="92"/>
    </row>
    <row r="442" spans="1:12" x14ac:dyDescent="0.25">
      <c r="A442" s="92"/>
      <c r="B442" s="92"/>
      <c r="C442" s="92"/>
      <c r="D442" s="92"/>
      <c r="G442" s="92"/>
      <c r="H442" s="92"/>
      <c r="I442" s="92"/>
      <c r="J442" s="92"/>
      <c r="K442" s="152"/>
      <c r="L442" s="92"/>
    </row>
    <row r="443" spans="1:12" x14ac:dyDescent="0.25">
      <c r="A443" s="92"/>
      <c r="B443" s="92"/>
      <c r="C443" s="92"/>
      <c r="D443" s="92"/>
      <c r="G443" s="92"/>
      <c r="H443" s="92"/>
      <c r="I443" s="92"/>
      <c r="J443" s="92"/>
      <c r="K443" s="152"/>
      <c r="L443" s="92"/>
    </row>
    <row r="444" spans="1:12" x14ac:dyDescent="0.25">
      <c r="A444" s="92"/>
      <c r="B444" s="92"/>
      <c r="C444" s="92"/>
      <c r="D444" s="92"/>
      <c r="G444" s="92"/>
      <c r="H444" s="92"/>
      <c r="I444" s="92"/>
      <c r="J444" s="92"/>
      <c r="K444" s="152"/>
      <c r="L444" s="92"/>
    </row>
    <row r="445" spans="1:12" x14ac:dyDescent="0.25">
      <c r="A445" s="92"/>
      <c r="B445" s="92"/>
      <c r="C445" s="92"/>
      <c r="D445" s="92"/>
      <c r="G445" s="92"/>
      <c r="H445" s="92"/>
      <c r="I445" s="92"/>
      <c r="J445" s="92"/>
      <c r="K445" s="152"/>
      <c r="L445" s="92"/>
    </row>
    <row r="446" spans="1:12" x14ac:dyDescent="0.25">
      <c r="A446" s="92"/>
      <c r="B446" s="92"/>
      <c r="C446" s="92"/>
      <c r="D446" s="92"/>
      <c r="G446" s="92"/>
      <c r="H446" s="92"/>
      <c r="I446" s="92"/>
      <c r="J446" s="92"/>
      <c r="K446" s="152"/>
      <c r="L446" s="92"/>
    </row>
    <row r="447" spans="1:12" x14ac:dyDescent="0.25">
      <c r="A447" s="92"/>
      <c r="B447" s="92"/>
      <c r="C447" s="92"/>
      <c r="D447" s="92"/>
      <c r="G447" s="92"/>
      <c r="H447" s="92"/>
      <c r="I447" s="92"/>
      <c r="J447" s="92"/>
      <c r="K447" s="152"/>
      <c r="L447" s="92"/>
    </row>
    <row r="448" spans="1:12" x14ac:dyDescent="0.25">
      <c r="A448" s="92"/>
      <c r="B448" s="92"/>
      <c r="C448" s="92"/>
      <c r="D448" s="92"/>
      <c r="G448" s="92"/>
      <c r="H448" s="92"/>
      <c r="I448" s="92"/>
      <c r="J448" s="92"/>
      <c r="K448" s="152"/>
      <c r="L448" s="92"/>
    </row>
    <row r="449" spans="1:12" x14ac:dyDescent="0.25">
      <c r="A449" s="92"/>
      <c r="B449" s="92"/>
      <c r="C449" s="92"/>
      <c r="D449" s="92"/>
      <c r="G449" s="92"/>
      <c r="H449" s="92"/>
      <c r="I449" s="92"/>
      <c r="J449" s="92"/>
      <c r="K449" s="152"/>
      <c r="L449" s="92"/>
    </row>
    <row r="450" spans="1:12" x14ac:dyDescent="0.25">
      <c r="A450" s="92"/>
      <c r="B450" s="92"/>
      <c r="C450" s="92"/>
      <c r="D450" s="92"/>
      <c r="G450" s="92"/>
      <c r="H450" s="92"/>
      <c r="I450" s="92"/>
      <c r="J450" s="92"/>
      <c r="K450" s="152"/>
      <c r="L450" s="92"/>
    </row>
    <row r="451" spans="1:12" x14ac:dyDescent="0.25">
      <c r="A451" s="92"/>
      <c r="B451" s="92"/>
      <c r="C451" s="92"/>
      <c r="D451" s="92"/>
      <c r="G451" s="92"/>
      <c r="H451" s="92"/>
      <c r="I451" s="92"/>
      <c r="J451" s="92"/>
      <c r="K451" s="152"/>
      <c r="L451" s="92"/>
    </row>
    <row r="452" spans="1:12" x14ac:dyDescent="0.25">
      <c r="A452" s="92"/>
      <c r="B452" s="92"/>
      <c r="C452" s="92"/>
      <c r="D452" s="92"/>
      <c r="G452" s="92"/>
      <c r="H452" s="92"/>
      <c r="I452" s="92"/>
      <c r="J452" s="92"/>
      <c r="K452" s="152"/>
      <c r="L452" s="92"/>
    </row>
    <row r="453" spans="1:12" x14ac:dyDescent="0.25">
      <c r="A453" s="92"/>
      <c r="B453" s="92"/>
      <c r="C453" s="92"/>
      <c r="D453" s="92"/>
      <c r="G453" s="92"/>
      <c r="H453" s="92"/>
      <c r="I453" s="92"/>
      <c r="J453" s="92"/>
      <c r="K453" s="152"/>
      <c r="L453" s="92"/>
    </row>
    <row r="454" spans="1:12" x14ac:dyDescent="0.25">
      <c r="A454" s="92"/>
      <c r="B454" s="92"/>
      <c r="C454" s="92"/>
      <c r="D454" s="92"/>
      <c r="G454" s="92"/>
      <c r="H454" s="92"/>
      <c r="I454" s="92"/>
      <c r="J454" s="92"/>
      <c r="K454" s="152"/>
      <c r="L454" s="92"/>
    </row>
    <row r="455" spans="1:12" x14ac:dyDescent="0.25">
      <c r="A455" s="92"/>
      <c r="B455" s="92"/>
      <c r="C455" s="92"/>
      <c r="D455" s="92"/>
      <c r="G455" s="92"/>
      <c r="H455" s="92"/>
      <c r="I455" s="92"/>
      <c r="J455" s="92"/>
      <c r="K455" s="152"/>
      <c r="L455" s="92"/>
    </row>
    <row r="456" spans="1:12" x14ac:dyDescent="0.25">
      <c r="A456" s="92"/>
      <c r="B456" s="92"/>
      <c r="C456" s="92"/>
      <c r="D456" s="92"/>
      <c r="G456" s="92"/>
      <c r="H456" s="92"/>
      <c r="I456" s="92"/>
      <c r="J456" s="92"/>
      <c r="K456" s="152"/>
      <c r="L456" s="92"/>
    </row>
    <row r="457" spans="1:12" x14ac:dyDescent="0.25">
      <c r="A457" s="92"/>
      <c r="B457" s="92"/>
      <c r="C457" s="92"/>
      <c r="D457" s="92"/>
      <c r="G457" s="92"/>
      <c r="H457" s="92"/>
      <c r="I457" s="92"/>
      <c r="J457" s="92"/>
      <c r="K457" s="152"/>
      <c r="L457" s="92"/>
    </row>
    <row r="458" spans="1:12" x14ac:dyDescent="0.25">
      <c r="A458" s="92"/>
      <c r="B458" s="92"/>
      <c r="C458" s="92"/>
      <c r="D458" s="92"/>
      <c r="G458" s="92"/>
      <c r="H458" s="92"/>
      <c r="I458" s="92"/>
      <c r="J458" s="92"/>
      <c r="K458" s="152"/>
      <c r="L458" s="92"/>
    </row>
    <row r="459" spans="1:12" x14ac:dyDescent="0.25">
      <c r="A459" s="92"/>
      <c r="B459" s="92"/>
      <c r="C459" s="92"/>
      <c r="D459" s="92"/>
      <c r="G459" s="92"/>
      <c r="H459" s="92"/>
      <c r="I459" s="92"/>
      <c r="J459" s="92"/>
      <c r="K459" s="152"/>
      <c r="L459" s="92"/>
    </row>
    <row r="460" spans="1:12" x14ac:dyDescent="0.25">
      <c r="A460" s="92"/>
      <c r="B460" s="92"/>
      <c r="C460" s="92"/>
      <c r="D460" s="92"/>
      <c r="G460" s="92"/>
      <c r="H460" s="92"/>
      <c r="I460" s="92"/>
      <c r="J460" s="92"/>
      <c r="K460" s="152"/>
      <c r="L460" s="92"/>
    </row>
    <row r="461" spans="1:12" x14ac:dyDescent="0.25">
      <c r="A461" s="92"/>
      <c r="B461" s="92"/>
      <c r="C461" s="92"/>
      <c r="D461" s="92"/>
      <c r="G461" s="92"/>
      <c r="H461" s="92"/>
      <c r="I461" s="92"/>
      <c r="J461" s="92"/>
      <c r="K461" s="152"/>
      <c r="L461" s="92"/>
    </row>
    <row r="462" spans="1:12" x14ac:dyDescent="0.25">
      <c r="A462" s="92"/>
      <c r="B462" s="92"/>
      <c r="C462" s="92"/>
      <c r="D462" s="92"/>
      <c r="G462" s="92"/>
      <c r="H462" s="92"/>
      <c r="I462" s="92"/>
      <c r="J462" s="92"/>
      <c r="K462" s="152"/>
      <c r="L462" s="92"/>
    </row>
    <row r="463" spans="1:12" x14ac:dyDescent="0.25">
      <c r="A463" s="92"/>
      <c r="B463" s="92"/>
      <c r="C463" s="92"/>
      <c r="D463" s="92"/>
      <c r="G463" s="92"/>
      <c r="H463" s="92"/>
      <c r="I463" s="92"/>
      <c r="J463" s="92"/>
      <c r="K463" s="152"/>
      <c r="L463" s="92"/>
    </row>
    <row r="464" spans="1:12" x14ac:dyDescent="0.25">
      <c r="A464" s="92"/>
      <c r="B464" s="92"/>
      <c r="C464" s="92"/>
      <c r="D464" s="92"/>
      <c r="G464" s="92"/>
      <c r="H464" s="92"/>
      <c r="I464" s="92"/>
      <c r="J464" s="92"/>
      <c r="K464" s="152"/>
      <c r="L464" s="92"/>
    </row>
    <row r="465" spans="1:12" x14ac:dyDescent="0.25">
      <c r="A465" s="92"/>
      <c r="B465" s="92"/>
      <c r="C465" s="92"/>
      <c r="D465" s="92"/>
      <c r="G465" s="92"/>
      <c r="H465" s="92"/>
      <c r="I465" s="92"/>
      <c r="J465" s="92"/>
      <c r="K465" s="152"/>
      <c r="L465" s="92"/>
    </row>
    <row r="466" spans="1:12" x14ac:dyDescent="0.25">
      <c r="A466" s="92"/>
      <c r="B466" s="92"/>
      <c r="C466" s="92"/>
      <c r="D466" s="92"/>
      <c r="G466" s="92"/>
      <c r="H466" s="92"/>
      <c r="I466" s="92"/>
      <c r="J466" s="92"/>
      <c r="K466" s="152"/>
      <c r="L466" s="92"/>
    </row>
    <row r="467" spans="1:12" x14ac:dyDescent="0.25">
      <c r="A467" s="92"/>
      <c r="B467" s="92"/>
      <c r="C467" s="92"/>
      <c r="D467" s="92"/>
      <c r="G467" s="92"/>
      <c r="H467" s="92"/>
      <c r="I467" s="92"/>
      <c r="J467" s="92"/>
      <c r="K467" s="152"/>
      <c r="L467" s="92"/>
    </row>
    <row r="468" spans="1:12" x14ac:dyDescent="0.25">
      <c r="A468" s="92"/>
      <c r="B468" s="92"/>
      <c r="C468" s="92"/>
      <c r="D468" s="92"/>
      <c r="G468" s="92"/>
      <c r="H468" s="92"/>
      <c r="I468" s="92"/>
      <c r="J468" s="92"/>
      <c r="K468" s="152"/>
      <c r="L468" s="92"/>
    </row>
    <row r="469" spans="1:12" x14ac:dyDescent="0.25">
      <c r="A469" s="92"/>
      <c r="B469" s="92"/>
      <c r="C469" s="92"/>
      <c r="D469" s="92"/>
      <c r="G469" s="92"/>
      <c r="H469" s="92"/>
      <c r="I469" s="92"/>
      <c r="J469" s="92"/>
      <c r="K469" s="152"/>
      <c r="L469" s="92"/>
    </row>
    <row r="470" spans="1:12" x14ac:dyDescent="0.25">
      <c r="A470" s="92"/>
      <c r="B470" s="92"/>
      <c r="C470" s="92"/>
      <c r="D470" s="92"/>
      <c r="G470" s="92"/>
      <c r="H470" s="92"/>
      <c r="I470" s="92"/>
      <c r="J470" s="92"/>
      <c r="K470" s="152"/>
      <c r="L470" s="92"/>
    </row>
    <row r="471" spans="1:12" x14ac:dyDescent="0.25">
      <c r="A471" s="92"/>
      <c r="B471" s="92"/>
      <c r="C471" s="92"/>
      <c r="D471" s="92"/>
      <c r="G471" s="92"/>
      <c r="H471" s="92"/>
      <c r="I471" s="92"/>
      <c r="J471" s="92"/>
      <c r="K471" s="152"/>
      <c r="L471" s="92"/>
    </row>
    <row r="472" spans="1:12" x14ac:dyDescent="0.25">
      <c r="A472" s="92"/>
      <c r="B472" s="92"/>
      <c r="C472" s="92"/>
      <c r="D472" s="92"/>
      <c r="G472" s="92"/>
      <c r="H472" s="92"/>
      <c r="I472" s="92"/>
      <c r="J472" s="92"/>
      <c r="K472" s="152"/>
      <c r="L472" s="92"/>
    </row>
    <row r="473" spans="1:12" x14ac:dyDescent="0.25">
      <c r="A473" s="92"/>
      <c r="B473" s="92"/>
      <c r="C473" s="92"/>
      <c r="D473" s="92"/>
      <c r="G473" s="92"/>
      <c r="H473" s="92"/>
      <c r="I473" s="92"/>
      <c r="J473" s="92"/>
      <c r="K473" s="152"/>
      <c r="L473" s="92"/>
    </row>
    <row r="474" spans="1:12" x14ac:dyDescent="0.25">
      <c r="A474" s="92"/>
      <c r="B474" s="92"/>
      <c r="C474" s="92"/>
      <c r="D474" s="92"/>
      <c r="G474" s="92"/>
      <c r="H474" s="92"/>
      <c r="I474" s="92"/>
      <c r="J474" s="92"/>
      <c r="K474" s="152"/>
      <c r="L474" s="92"/>
    </row>
    <row r="475" spans="1:12" x14ac:dyDescent="0.25">
      <c r="A475" s="92"/>
      <c r="B475" s="92"/>
      <c r="C475" s="92"/>
      <c r="D475" s="92"/>
      <c r="G475" s="92"/>
      <c r="H475" s="92"/>
      <c r="I475" s="92"/>
      <c r="J475" s="92"/>
      <c r="K475" s="152"/>
      <c r="L475" s="92"/>
    </row>
    <row r="476" spans="1:12" x14ac:dyDescent="0.25">
      <c r="A476" s="92"/>
      <c r="B476" s="92"/>
      <c r="C476" s="92"/>
      <c r="D476" s="92"/>
      <c r="G476" s="92"/>
      <c r="H476" s="92"/>
      <c r="I476" s="92"/>
      <c r="J476" s="92"/>
      <c r="K476" s="152"/>
      <c r="L476" s="92"/>
    </row>
    <row r="477" spans="1:12" x14ac:dyDescent="0.25">
      <c r="A477" s="92"/>
      <c r="B477" s="92"/>
      <c r="C477" s="92"/>
      <c r="D477" s="92"/>
      <c r="G477" s="92"/>
      <c r="H477" s="92"/>
      <c r="I477" s="92"/>
      <c r="J477" s="92"/>
      <c r="K477" s="152"/>
      <c r="L477" s="92"/>
    </row>
    <row r="478" spans="1:12" x14ac:dyDescent="0.25">
      <c r="A478" s="92"/>
      <c r="B478" s="92"/>
      <c r="C478" s="92"/>
      <c r="D478" s="92"/>
      <c r="G478" s="92"/>
      <c r="H478" s="92"/>
      <c r="I478" s="92"/>
      <c r="J478" s="92"/>
      <c r="K478" s="152"/>
      <c r="L478" s="92"/>
    </row>
    <row r="479" spans="1:12" x14ac:dyDescent="0.25">
      <c r="A479" s="92"/>
      <c r="B479" s="92"/>
      <c r="C479" s="92"/>
      <c r="D479" s="92"/>
      <c r="G479" s="92"/>
      <c r="H479" s="92"/>
      <c r="I479" s="92"/>
      <c r="J479" s="92"/>
      <c r="K479" s="152"/>
      <c r="L479" s="92"/>
    </row>
    <row r="480" spans="1:12" x14ac:dyDescent="0.25">
      <c r="A480" s="92"/>
      <c r="B480" s="92"/>
      <c r="C480" s="92"/>
      <c r="D480" s="92"/>
      <c r="G480" s="92"/>
      <c r="H480" s="92"/>
      <c r="I480" s="92"/>
      <c r="J480" s="92"/>
      <c r="K480" s="152"/>
      <c r="L480" s="92"/>
    </row>
    <row r="481" spans="1:12" x14ac:dyDescent="0.25">
      <c r="A481" s="92"/>
      <c r="B481" s="92"/>
      <c r="C481" s="92"/>
      <c r="D481" s="92"/>
      <c r="G481" s="92"/>
      <c r="H481" s="92"/>
      <c r="I481" s="92"/>
      <c r="J481" s="92"/>
      <c r="K481" s="152"/>
      <c r="L481" s="92"/>
    </row>
    <row r="482" spans="1:12" x14ac:dyDescent="0.25">
      <c r="A482" s="92"/>
      <c r="B482" s="92"/>
      <c r="C482" s="92"/>
      <c r="D482" s="92"/>
      <c r="G482" s="92"/>
      <c r="H482" s="92"/>
      <c r="I482" s="92"/>
      <c r="J482" s="92"/>
      <c r="K482" s="152"/>
      <c r="L482" s="92"/>
    </row>
    <row r="483" spans="1:12" x14ac:dyDescent="0.25">
      <c r="A483" s="92"/>
      <c r="B483" s="92"/>
      <c r="C483" s="92"/>
      <c r="D483" s="92"/>
      <c r="G483" s="92"/>
      <c r="H483" s="92"/>
      <c r="I483" s="92"/>
      <c r="J483" s="92"/>
      <c r="K483" s="152"/>
      <c r="L483" s="92"/>
    </row>
    <row r="484" spans="1:12" x14ac:dyDescent="0.25">
      <c r="A484" s="92"/>
      <c r="B484" s="92"/>
      <c r="C484" s="92"/>
      <c r="D484" s="92"/>
      <c r="G484" s="92"/>
      <c r="H484" s="92"/>
      <c r="I484" s="92"/>
      <c r="J484" s="92"/>
      <c r="K484" s="152"/>
      <c r="L484" s="92"/>
    </row>
    <row r="485" spans="1:12" x14ac:dyDescent="0.25">
      <c r="A485" s="92"/>
      <c r="B485" s="92"/>
      <c r="C485" s="92"/>
      <c r="D485" s="92"/>
      <c r="G485" s="92"/>
      <c r="H485" s="92"/>
      <c r="I485" s="92"/>
      <c r="J485" s="92"/>
      <c r="K485" s="152"/>
      <c r="L485" s="92"/>
    </row>
    <row r="486" spans="1:12" x14ac:dyDescent="0.25">
      <c r="A486" s="92"/>
      <c r="B486" s="92"/>
      <c r="C486" s="92"/>
      <c r="D486" s="92"/>
      <c r="G486" s="92"/>
      <c r="H486" s="92"/>
      <c r="I486" s="92"/>
      <c r="J486" s="92"/>
      <c r="K486" s="152"/>
      <c r="L486" s="92"/>
    </row>
    <row r="487" spans="1:12" x14ac:dyDescent="0.25">
      <c r="A487" s="92"/>
      <c r="B487" s="92"/>
      <c r="C487" s="92"/>
      <c r="D487" s="92"/>
      <c r="G487" s="92"/>
      <c r="H487" s="92"/>
      <c r="I487" s="92"/>
      <c r="J487" s="92"/>
      <c r="K487" s="152"/>
      <c r="L487" s="92"/>
    </row>
    <row r="488" spans="1:12" x14ac:dyDescent="0.25">
      <c r="A488" s="92"/>
      <c r="B488" s="92"/>
      <c r="C488" s="92"/>
      <c r="D488" s="92"/>
      <c r="G488" s="92"/>
      <c r="H488" s="92"/>
      <c r="I488" s="92"/>
      <c r="J488" s="92"/>
      <c r="K488" s="152"/>
      <c r="L488" s="92"/>
    </row>
    <row r="489" spans="1:12" x14ac:dyDescent="0.25">
      <c r="A489" s="92"/>
      <c r="B489" s="92"/>
      <c r="C489" s="92"/>
      <c r="D489" s="92"/>
      <c r="G489" s="92"/>
      <c r="H489" s="92"/>
      <c r="I489" s="92"/>
      <c r="J489" s="92"/>
      <c r="K489" s="152"/>
      <c r="L489" s="92"/>
    </row>
    <row r="490" spans="1:12" x14ac:dyDescent="0.25">
      <c r="A490" s="92"/>
      <c r="B490" s="92"/>
      <c r="C490" s="92"/>
      <c r="D490" s="92"/>
      <c r="G490" s="92"/>
      <c r="H490" s="92"/>
      <c r="I490" s="92"/>
      <c r="J490" s="92"/>
      <c r="K490" s="152"/>
      <c r="L490" s="92"/>
    </row>
    <row r="491" spans="1:12" x14ac:dyDescent="0.25">
      <c r="A491" s="92"/>
      <c r="B491" s="92"/>
      <c r="C491" s="92"/>
      <c r="D491" s="92"/>
      <c r="G491" s="92"/>
      <c r="H491" s="92"/>
      <c r="I491" s="92"/>
      <c r="J491" s="92"/>
      <c r="K491" s="152"/>
      <c r="L491" s="92"/>
    </row>
    <row r="492" spans="1:12" x14ac:dyDescent="0.25">
      <c r="A492" s="92"/>
      <c r="B492" s="92"/>
      <c r="C492" s="92"/>
      <c r="D492" s="92"/>
      <c r="G492" s="92"/>
      <c r="H492" s="92"/>
      <c r="I492" s="92"/>
      <c r="J492" s="92"/>
      <c r="K492" s="152"/>
      <c r="L492" s="92"/>
    </row>
    <row r="493" spans="1:12" x14ac:dyDescent="0.25">
      <c r="A493" s="92"/>
      <c r="B493" s="92"/>
      <c r="C493" s="92"/>
      <c r="D493" s="92"/>
      <c r="G493" s="92"/>
      <c r="H493" s="92"/>
      <c r="I493" s="92"/>
      <c r="J493" s="92"/>
      <c r="K493" s="152"/>
      <c r="L493" s="92"/>
    </row>
    <row r="494" spans="1:12" x14ac:dyDescent="0.25">
      <c r="A494" s="92"/>
      <c r="B494" s="92"/>
      <c r="C494" s="92"/>
      <c r="D494" s="92"/>
      <c r="G494" s="92"/>
      <c r="H494" s="92"/>
      <c r="I494" s="92"/>
      <c r="J494" s="92"/>
      <c r="K494" s="152"/>
      <c r="L494" s="92"/>
    </row>
    <row r="495" spans="1:12" x14ac:dyDescent="0.25">
      <c r="A495" s="92"/>
      <c r="B495" s="92"/>
      <c r="C495" s="92"/>
      <c r="D495" s="92"/>
      <c r="G495" s="92"/>
      <c r="H495" s="92"/>
      <c r="I495" s="92"/>
      <c r="J495" s="92"/>
      <c r="K495" s="152"/>
      <c r="L495" s="92"/>
    </row>
    <row r="496" spans="1:12" x14ac:dyDescent="0.25">
      <c r="A496" s="92"/>
      <c r="B496" s="92"/>
      <c r="C496" s="92"/>
      <c r="D496" s="92"/>
      <c r="G496" s="92"/>
      <c r="H496" s="92"/>
      <c r="I496" s="92"/>
      <c r="J496" s="92"/>
      <c r="K496" s="152"/>
      <c r="L496" s="92"/>
    </row>
    <row r="497" spans="1:12" x14ac:dyDescent="0.25">
      <c r="A497" s="92"/>
      <c r="B497" s="92"/>
      <c r="C497" s="92"/>
      <c r="D497" s="92"/>
      <c r="G497" s="92"/>
      <c r="H497" s="92"/>
      <c r="I497" s="92"/>
      <c r="J497" s="92"/>
      <c r="K497" s="152"/>
      <c r="L497" s="92"/>
    </row>
    <row r="498" spans="1:12" x14ac:dyDescent="0.25">
      <c r="A498" s="92"/>
      <c r="B498" s="92"/>
      <c r="C498" s="92"/>
      <c r="D498" s="92"/>
      <c r="G498" s="92"/>
      <c r="H498" s="92"/>
      <c r="I498" s="92"/>
      <c r="J498" s="92"/>
      <c r="K498" s="152"/>
      <c r="L498" s="92"/>
    </row>
    <row r="499" spans="1:12" x14ac:dyDescent="0.25">
      <c r="A499" s="92"/>
      <c r="B499" s="92"/>
      <c r="C499" s="92"/>
      <c r="D499" s="92"/>
      <c r="G499" s="92"/>
      <c r="H499" s="92"/>
      <c r="I499" s="92"/>
      <c r="J499" s="92"/>
      <c r="K499" s="152"/>
      <c r="L499" s="92"/>
    </row>
    <row r="500" spans="1:12" x14ac:dyDescent="0.25">
      <c r="A500" s="92"/>
      <c r="B500" s="92"/>
      <c r="C500" s="92"/>
      <c r="D500" s="92"/>
      <c r="G500" s="92"/>
      <c r="H500" s="92"/>
      <c r="I500" s="92"/>
      <c r="J500" s="92"/>
      <c r="K500" s="152"/>
      <c r="L500" s="92"/>
    </row>
    <row r="501" spans="1:12" x14ac:dyDescent="0.25">
      <c r="A501" s="92"/>
      <c r="B501" s="92"/>
      <c r="C501" s="92"/>
      <c r="D501" s="92"/>
      <c r="G501" s="92"/>
      <c r="H501" s="92"/>
      <c r="I501" s="92"/>
      <c r="J501" s="92"/>
      <c r="K501" s="152"/>
      <c r="L501" s="92"/>
    </row>
    <row r="502" spans="1:12" x14ac:dyDescent="0.25">
      <c r="A502" s="92"/>
      <c r="B502" s="92"/>
      <c r="C502" s="92"/>
      <c r="D502" s="92"/>
      <c r="G502" s="92"/>
      <c r="H502" s="92"/>
      <c r="I502" s="92"/>
      <c r="J502" s="92"/>
      <c r="K502" s="152"/>
      <c r="L502" s="92"/>
    </row>
    <row r="503" spans="1:12" x14ac:dyDescent="0.25">
      <c r="A503" s="92"/>
      <c r="B503" s="92"/>
      <c r="C503" s="92"/>
      <c r="D503" s="92"/>
      <c r="G503" s="92"/>
      <c r="H503" s="92"/>
      <c r="I503" s="92"/>
      <c r="J503" s="92"/>
      <c r="K503" s="152"/>
      <c r="L503" s="92"/>
    </row>
    <row r="504" spans="1:12" x14ac:dyDescent="0.25">
      <c r="A504" s="92"/>
      <c r="B504" s="92"/>
      <c r="C504" s="92"/>
      <c r="D504" s="92"/>
      <c r="G504" s="92"/>
      <c r="H504" s="92"/>
      <c r="I504" s="92"/>
      <c r="J504" s="92"/>
      <c r="K504" s="152"/>
      <c r="L504" s="92"/>
    </row>
    <row r="505" spans="1:12" x14ac:dyDescent="0.25">
      <c r="A505" s="92"/>
      <c r="B505" s="92"/>
      <c r="C505" s="92"/>
      <c r="D505" s="92"/>
      <c r="G505" s="92"/>
      <c r="H505" s="92"/>
      <c r="I505" s="92"/>
      <c r="J505" s="92"/>
      <c r="K505" s="152"/>
      <c r="L505" s="92"/>
    </row>
    <row r="506" spans="1:12" x14ac:dyDescent="0.25">
      <c r="A506" s="92"/>
      <c r="B506" s="92"/>
      <c r="C506" s="92"/>
      <c r="D506" s="92"/>
      <c r="G506" s="92"/>
      <c r="H506" s="92"/>
      <c r="I506" s="92"/>
      <c r="J506" s="92"/>
      <c r="K506" s="152"/>
      <c r="L506" s="92"/>
    </row>
    <row r="507" spans="1:12" x14ac:dyDescent="0.25">
      <c r="A507" s="92"/>
      <c r="B507" s="92"/>
      <c r="C507" s="92"/>
      <c r="D507" s="92"/>
      <c r="G507" s="92"/>
      <c r="H507" s="92"/>
      <c r="I507" s="92"/>
      <c r="J507" s="92"/>
      <c r="K507" s="152"/>
      <c r="L507" s="92"/>
    </row>
    <row r="508" spans="1:12" x14ac:dyDescent="0.25">
      <c r="A508" s="92"/>
      <c r="B508" s="92"/>
      <c r="C508" s="92"/>
      <c r="D508" s="92"/>
      <c r="G508" s="92"/>
      <c r="H508" s="92"/>
      <c r="I508" s="92"/>
      <c r="J508" s="92"/>
      <c r="K508" s="152"/>
      <c r="L508" s="92"/>
    </row>
    <row r="509" spans="1:12" x14ac:dyDescent="0.25">
      <c r="A509" s="92"/>
      <c r="B509" s="92"/>
      <c r="C509" s="92"/>
      <c r="D509" s="92"/>
      <c r="G509" s="92"/>
      <c r="H509" s="92"/>
      <c r="I509" s="92"/>
      <c r="J509" s="92"/>
      <c r="K509" s="152"/>
      <c r="L509" s="92"/>
    </row>
    <row r="510" spans="1:12" x14ac:dyDescent="0.25">
      <c r="A510" s="92"/>
      <c r="B510" s="92"/>
      <c r="C510" s="92"/>
      <c r="D510" s="92"/>
      <c r="G510" s="92"/>
      <c r="H510" s="92"/>
      <c r="I510" s="92"/>
      <c r="J510" s="92"/>
      <c r="K510" s="152"/>
      <c r="L510" s="92"/>
    </row>
    <row r="511" spans="1:12" x14ac:dyDescent="0.25">
      <c r="A511" s="92"/>
      <c r="B511" s="92"/>
      <c r="C511" s="92"/>
      <c r="D511" s="92"/>
      <c r="G511" s="92"/>
      <c r="H511" s="92"/>
      <c r="I511" s="92"/>
      <c r="J511" s="92"/>
      <c r="K511" s="152"/>
      <c r="L511" s="92"/>
    </row>
    <row r="512" spans="1:12" x14ac:dyDescent="0.25">
      <c r="A512" s="92"/>
      <c r="B512" s="92"/>
      <c r="C512" s="92"/>
      <c r="D512" s="92"/>
      <c r="G512" s="92"/>
      <c r="H512" s="92"/>
      <c r="I512" s="92"/>
      <c r="J512" s="92"/>
      <c r="K512" s="152"/>
      <c r="L512" s="92"/>
    </row>
    <row r="513" spans="1:12" x14ac:dyDescent="0.25">
      <c r="A513" s="92"/>
      <c r="B513" s="92"/>
      <c r="C513" s="92"/>
      <c r="D513" s="92"/>
      <c r="G513" s="92"/>
      <c r="H513" s="92"/>
      <c r="I513" s="92"/>
      <c r="J513" s="92"/>
      <c r="K513" s="152"/>
      <c r="L513" s="92"/>
    </row>
    <row r="514" spans="1:12" x14ac:dyDescent="0.25">
      <c r="A514" s="92"/>
      <c r="B514" s="92"/>
      <c r="C514" s="92"/>
      <c r="D514" s="92"/>
      <c r="G514" s="92"/>
      <c r="H514" s="92"/>
      <c r="I514" s="92"/>
      <c r="J514" s="92"/>
      <c r="K514" s="152"/>
      <c r="L514" s="92"/>
    </row>
    <row r="515" spans="1:12" x14ac:dyDescent="0.25">
      <c r="A515" s="92"/>
      <c r="B515" s="92"/>
      <c r="C515" s="92"/>
      <c r="D515" s="92"/>
      <c r="G515" s="92"/>
      <c r="H515" s="92"/>
      <c r="I515" s="92"/>
      <c r="J515" s="92"/>
      <c r="K515" s="152"/>
      <c r="L515" s="92"/>
    </row>
    <row r="516" spans="1:12" x14ac:dyDescent="0.25">
      <c r="A516" s="92"/>
      <c r="B516" s="92"/>
      <c r="C516" s="92"/>
      <c r="D516" s="92"/>
      <c r="G516" s="92"/>
      <c r="H516" s="92"/>
      <c r="I516" s="92"/>
      <c r="J516" s="92"/>
      <c r="K516" s="152"/>
      <c r="L516" s="92"/>
    </row>
    <row r="517" spans="1:12" x14ac:dyDescent="0.25">
      <c r="A517" s="92"/>
      <c r="B517" s="92"/>
      <c r="C517" s="92"/>
      <c r="D517" s="92"/>
      <c r="G517" s="92"/>
      <c r="H517" s="92"/>
      <c r="I517" s="92"/>
      <c r="J517" s="92"/>
      <c r="K517" s="152"/>
      <c r="L517" s="92"/>
    </row>
    <row r="518" spans="1:12" x14ac:dyDescent="0.25">
      <c r="A518" s="92"/>
      <c r="B518" s="92"/>
      <c r="C518" s="92"/>
      <c r="D518" s="92"/>
      <c r="G518" s="92"/>
      <c r="H518" s="92"/>
      <c r="I518" s="92"/>
      <c r="J518" s="92"/>
      <c r="K518" s="152"/>
      <c r="L518" s="92"/>
    </row>
    <row r="519" spans="1:12" x14ac:dyDescent="0.25">
      <c r="A519" s="92"/>
      <c r="B519" s="92"/>
      <c r="C519" s="92"/>
      <c r="D519" s="92"/>
      <c r="G519" s="92"/>
      <c r="H519" s="92"/>
      <c r="I519" s="92"/>
      <c r="J519" s="92"/>
      <c r="K519" s="152"/>
      <c r="L519" s="92"/>
    </row>
    <row r="520" spans="1:12" x14ac:dyDescent="0.25">
      <c r="A520" s="92"/>
      <c r="B520" s="92"/>
      <c r="C520" s="92"/>
      <c r="D520" s="92"/>
      <c r="G520" s="92"/>
      <c r="H520" s="92"/>
      <c r="I520" s="92"/>
      <c r="J520" s="92"/>
      <c r="K520" s="152"/>
      <c r="L520" s="92"/>
    </row>
    <row r="521" spans="1:12" x14ac:dyDescent="0.25">
      <c r="A521" s="92"/>
      <c r="B521" s="92"/>
      <c r="C521" s="92"/>
      <c r="D521" s="92"/>
      <c r="G521" s="92"/>
      <c r="H521" s="92"/>
      <c r="I521" s="92"/>
      <c r="J521" s="92"/>
      <c r="K521" s="152"/>
      <c r="L521" s="92"/>
    </row>
    <row r="522" spans="1:12" x14ac:dyDescent="0.25">
      <c r="A522" s="92"/>
      <c r="B522" s="92"/>
      <c r="C522" s="92"/>
      <c r="D522" s="92"/>
      <c r="G522" s="92"/>
      <c r="H522" s="92"/>
      <c r="I522" s="92"/>
      <c r="J522" s="92"/>
      <c r="K522" s="152"/>
      <c r="L522" s="92"/>
    </row>
    <row r="523" spans="1:12" x14ac:dyDescent="0.25">
      <c r="A523" s="92"/>
      <c r="B523" s="92"/>
      <c r="C523" s="92"/>
      <c r="D523" s="92"/>
      <c r="G523" s="92"/>
      <c r="H523" s="92"/>
      <c r="I523" s="92"/>
      <c r="J523" s="92"/>
      <c r="K523" s="152"/>
      <c r="L523" s="92"/>
    </row>
    <row r="524" spans="1:12" x14ac:dyDescent="0.25">
      <c r="A524" s="92"/>
      <c r="B524" s="92"/>
      <c r="C524" s="92"/>
      <c r="D524" s="92"/>
      <c r="G524" s="92"/>
      <c r="H524" s="92"/>
      <c r="I524" s="92"/>
      <c r="J524" s="92"/>
      <c r="K524" s="152"/>
      <c r="L524" s="92"/>
    </row>
    <row r="525" spans="1:12" x14ac:dyDescent="0.25">
      <c r="A525" s="92"/>
      <c r="B525" s="92"/>
      <c r="C525" s="92"/>
      <c r="D525" s="92"/>
      <c r="G525" s="92"/>
      <c r="H525" s="92"/>
      <c r="I525" s="92"/>
      <c r="J525" s="92"/>
      <c r="K525" s="152"/>
      <c r="L525" s="92"/>
    </row>
    <row r="526" spans="1:12" x14ac:dyDescent="0.25">
      <c r="A526" s="92"/>
      <c r="B526" s="92"/>
      <c r="C526" s="92"/>
      <c r="D526" s="92"/>
      <c r="G526" s="92"/>
      <c r="H526" s="92"/>
      <c r="I526" s="92"/>
      <c r="J526" s="92"/>
      <c r="K526" s="152"/>
      <c r="L526" s="92"/>
    </row>
    <row r="527" spans="1:12" x14ac:dyDescent="0.25">
      <c r="A527" s="92"/>
      <c r="B527" s="92"/>
      <c r="C527" s="92"/>
      <c r="D527" s="92"/>
      <c r="G527" s="92"/>
      <c r="H527" s="92"/>
      <c r="I527" s="92"/>
      <c r="J527" s="92"/>
      <c r="K527" s="152"/>
      <c r="L527" s="92"/>
    </row>
    <row r="528" spans="1:12" x14ac:dyDescent="0.25">
      <c r="A528" s="92"/>
      <c r="B528" s="92"/>
      <c r="C528" s="92"/>
      <c r="D528" s="92"/>
      <c r="G528" s="92"/>
      <c r="H528" s="92"/>
      <c r="I528" s="92"/>
      <c r="J528" s="92"/>
      <c r="K528" s="152"/>
      <c r="L528" s="92"/>
    </row>
    <row r="529" spans="1:12" x14ac:dyDescent="0.25">
      <c r="A529" s="92"/>
      <c r="B529" s="92"/>
      <c r="C529" s="92"/>
      <c r="D529" s="92"/>
      <c r="G529" s="92"/>
      <c r="H529" s="92"/>
      <c r="I529" s="92"/>
      <c r="J529" s="92"/>
      <c r="K529" s="152"/>
      <c r="L529" s="92"/>
    </row>
    <row r="530" spans="1:12" x14ac:dyDescent="0.25">
      <c r="A530" s="92"/>
      <c r="B530" s="92"/>
      <c r="C530" s="92"/>
      <c r="D530" s="92"/>
      <c r="G530" s="92"/>
      <c r="H530" s="92"/>
      <c r="I530" s="92"/>
      <c r="J530" s="92"/>
      <c r="K530" s="152"/>
      <c r="L530" s="92"/>
    </row>
    <row r="531" spans="1:12" x14ac:dyDescent="0.25">
      <c r="A531" s="92"/>
      <c r="B531" s="92"/>
      <c r="C531" s="92"/>
      <c r="D531" s="92"/>
      <c r="G531" s="92"/>
      <c r="H531" s="92"/>
      <c r="I531" s="92"/>
      <c r="J531" s="92"/>
      <c r="K531" s="152"/>
      <c r="L531" s="92"/>
    </row>
    <row r="532" spans="1:12" x14ac:dyDescent="0.25">
      <c r="A532" s="92"/>
      <c r="B532" s="92"/>
      <c r="C532" s="92"/>
      <c r="D532" s="92"/>
      <c r="G532" s="92"/>
      <c r="H532" s="92"/>
      <c r="I532" s="92"/>
      <c r="J532" s="92"/>
      <c r="K532" s="152"/>
      <c r="L532" s="92"/>
    </row>
    <row r="533" spans="1:12" x14ac:dyDescent="0.25">
      <c r="A533" s="92"/>
      <c r="B533" s="92"/>
      <c r="C533" s="92"/>
      <c r="D533" s="92"/>
      <c r="G533" s="92"/>
      <c r="H533" s="92"/>
      <c r="I533" s="92"/>
      <c r="J533" s="92"/>
      <c r="K533" s="152"/>
      <c r="L533" s="92"/>
    </row>
    <row r="534" spans="1:12" x14ac:dyDescent="0.25">
      <c r="A534" s="92"/>
      <c r="B534" s="92"/>
      <c r="C534" s="92"/>
      <c r="D534" s="92"/>
      <c r="G534" s="92"/>
      <c r="H534" s="92"/>
      <c r="I534" s="92"/>
      <c r="J534" s="92"/>
      <c r="K534" s="152"/>
      <c r="L534" s="92"/>
    </row>
    <row r="535" spans="1:12" x14ac:dyDescent="0.25">
      <c r="A535" s="92"/>
      <c r="B535" s="92"/>
      <c r="C535" s="92"/>
      <c r="D535" s="92"/>
      <c r="G535" s="92"/>
      <c r="H535" s="92"/>
      <c r="I535" s="92"/>
      <c r="J535" s="92"/>
      <c r="K535" s="152"/>
      <c r="L535" s="92"/>
    </row>
    <row r="536" spans="1:12" x14ac:dyDescent="0.25">
      <c r="A536" s="92"/>
      <c r="B536" s="92"/>
      <c r="C536" s="92"/>
      <c r="D536" s="92"/>
      <c r="G536" s="92"/>
      <c r="H536" s="92"/>
      <c r="I536" s="92"/>
      <c r="J536" s="92"/>
      <c r="K536" s="152"/>
      <c r="L536" s="92"/>
    </row>
    <row r="537" spans="1:12" x14ac:dyDescent="0.25">
      <c r="A537" s="92"/>
      <c r="B537" s="92"/>
      <c r="C537" s="92"/>
      <c r="D537" s="92"/>
      <c r="G537" s="92"/>
      <c r="H537" s="92"/>
      <c r="I537" s="92"/>
      <c r="J537" s="92"/>
      <c r="K537" s="152"/>
      <c r="L537" s="92"/>
    </row>
    <row r="538" spans="1:12" x14ac:dyDescent="0.25">
      <c r="A538" s="92"/>
      <c r="B538" s="92"/>
      <c r="C538" s="92"/>
      <c r="D538" s="92"/>
      <c r="G538" s="92"/>
      <c r="H538" s="92"/>
      <c r="I538" s="92"/>
      <c r="J538" s="92"/>
      <c r="K538" s="152"/>
      <c r="L538" s="92"/>
    </row>
    <row r="539" spans="1:12" x14ac:dyDescent="0.25">
      <c r="A539" s="92"/>
      <c r="B539" s="92"/>
      <c r="C539" s="92"/>
      <c r="D539" s="92"/>
      <c r="G539" s="92"/>
      <c r="H539" s="92"/>
      <c r="I539" s="92"/>
      <c r="J539" s="92"/>
      <c r="K539" s="152"/>
      <c r="L539" s="92"/>
    </row>
    <row r="540" spans="1:12" x14ac:dyDescent="0.25">
      <c r="A540" s="92"/>
      <c r="B540" s="92"/>
      <c r="C540" s="92"/>
      <c r="D540" s="92"/>
      <c r="G540" s="92"/>
      <c r="H540" s="92"/>
      <c r="I540" s="92"/>
      <c r="J540" s="92"/>
      <c r="K540" s="152"/>
      <c r="L540" s="92"/>
    </row>
    <row r="541" spans="1:12" x14ac:dyDescent="0.25">
      <c r="A541" s="92"/>
      <c r="B541" s="92"/>
      <c r="C541" s="92"/>
      <c r="D541" s="92"/>
      <c r="G541" s="92"/>
      <c r="H541" s="92"/>
      <c r="I541" s="92"/>
      <c r="J541" s="92"/>
      <c r="K541" s="152"/>
      <c r="L541" s="92"/>
    </row>
    <row r="542" spans="1:12" x14ac:dyDescent="0.25">
      <c r="A542" s="92"/>
      <c r="B542" s="92"/>
      <c r="C542" s="92"/>
      <c r="D542" s="92"/>
      <c r="G542" s="92"/>
      <c r="H542" s="92"/>
      <c r="I542" s="92"/>
      <c r="J542" s="92"/>
      <c r="K542" s="152"/>
      <c r="L542" s="92"/>
    </row>
    <row r="543" spans="1:12" x14ac:dyDescent="0.25">
      <c r="A543" s="92"/>
      <c r="B543" s="92"/>
      <c r="C543" s="92"/>
      <c r="D543" s="92"/>
      <c r="G543" s="92"/>
      <c r="H543" s="92"/>
      <c r="I543" s="92"/>
      <c r="J543" s="92"/>
      <c r="K543" s="152"/>
      <c r="L543" s="92"/>
    </row>
    <row r="544" spans="1:12" x14ac:dyDescent="0.25">
      <c r="A544" s="92"/>
      <c r="B544" s="92"/>
      <c r="C544" s="92"/>
      <c r="D544" s="92"/>
      <c r="G544" s="92"/>
      <c r="H544" s="92"/>
      <c r="I544" s="92"/>
      <c r="J544" s="92"/>
      <c r="K544" s="152"/>
      <c r="L544" s="92"/>
    </row>
    <row r="545" spans="1:12" x14ac:dyDescent="0.25">
      <c r="A545" s="92"/>
      <c r="B545" s="92"/>
      <c r="C545" s="92"/>
      <c r="D545" s="92"/>
      <c r="G545" s="92"/>
      <c r="H545" s="92"/>
      <c r="I545" s="92"/>
      <c r="J545" s="92"/>
      <c r="K545" s="152"/>
      <c r="L545" s="92"/>
    </row>
    <row r="546" spans="1:12" x14ac:dyDescent="0.25">
      <c r="A546" s="92"/>
      <c r="B546" s="92"/>
      <c r="C546" s="92"/>
      <c r="D546" s="92"/>
      <c r="G546" s="92"/>
      <c r="H546" s="92"/>
      <c r="I546" s="92"/>
      <c r="J546" s="92"/>
      <c r="K546" s="152"/>
      <c r="L546" s="92"/>
    </row>
    <row r="547" spans="1:12" x14ac:dyDescent="0.25">
      <c r="A547" s="92"/>
      <c r="B547" s="92"/>
      <c r="C547" s="92"/>
      <c r="D547" s="92"/>
      <c r="G547" s="92"/>
      <c r="H547" s="92"/>
      <c r="I547" s="92"/>
      <c r="J547" s="92"/>
      <c r="K547" s="152"/>
      <c r="L547" s="92"/>
    </row>
    <row r="548" spans="1:12" x14ac:dyDescent="0.25">
      <c r="A548" s="92"/>
      <c r="B548" s="92"/>
      <c r="C548" s="92"/>
      <c r="D548" s="92"/>
      <c r="G548" s="92"/>
      <c r="H548" s="92"/>
      <c r="I548" s="92"/>
      <c r="J548" s="92"/>
      <c r="K548" s="152"/>
      <c r="L548" s="92"/>
    </row>
    <row r="549" spans="1:12" x14ac:dyDescent="0.25">
      <c r="A549" s="92"/>
      <c r="B549" s="92"/>
      <c r="C549" s="92"/>
      <c r="D549" s="92"/>
      <c r="G549" s="92"/>
      <c r="H549" s="92"/>
      <c r="I549" s="92"/>
      <c r="J549" s="92"/>
      <c r="K549" s="152"/>
      <c r="L549" s="92"/>
    </row>
    <row r="550" spans="1:12" x14ac:dyDescent="0.25">
      <c r="A550" s="92"/>
      <c r="B550" s="92"/>
      <c r="C550" s="92"/>
      <c r="D550" s="92"/>
      <c r="G550" s="92"/>
      <c r="H550" s="92"/>
      <c r="I550" s="92"/>
      <c r="J550" s="92"/>
      <c r="K550" s="152"/>
      <c r="L550" s="92"/>
    </row>
    <row r="551" spans="1:12" x14ac:dyDescent="0.25">
      <c r="A551" s="92"/>
      <c r="B551" s="92"/>
      <c r="C551" s="92"/>
      <c r="D551" s="92"/>
      <c r="G551" s="92"/>
      <c r="H551" s="92"/>
      <c r="I551" s="92"/>
      <c r="J551" s="92"/>
      <c r="K551" s="152"/>
      <c r="L551" s="92"/>
    </row>
    <row r="552" spans="1:12" x14ac:dyDescent="0.25">
      <c r="A552" s="92"/>
      <c r="B552" s="92"/>
      <c r="C552" s="92"/>
      <c r="D552" s="92"/>
      <c r="G552" s="92"/>
      <c r="H552" s="92"/>
      <c r="I552" s="92"/>
      <c r="J552" s="92"/>
      <c r="K552" s="152"/>
      <c r="L552" s="92"/>
    </row>
    <row r="553" spans="1:12" x14ac:dyDescent="0.25">
      <c r="A553" s="92"/>
      <c r="B553" s="92"/>
      <c r="C553" s="92"/>
      <c r="D553" s="92"/>
      <c r="G553" s="92"/>
      <c r="H553" s="92"/>
      <c r="I553" s="92"/>
      <c r="J553" s="92"/>
      <c r="K553" s="152"/>
      <c r="L553" s="92"/>
    </row>
    <row r="554" spans="1:12" x14ac:dyDescent="0.25">
      <c r="A554" s="92"/>
      <c r="B554" s="92"/>
      <c r="C554" s="92"/>
      <c r="D554" s="92"/>
      <c r="G554" s="92"/>
      <c r="H554" s="92"/>
      <c r="I554" s="92"/>
      <c r="J554" s="92"/>
      <c r="K554" s="152"/>
      <c r="L554" s="92"/>
    </row>
    <row r="555" spans="1:12" x14ac:dyDescent="0.25">
      <c r="A555" s="92"/>
      <c r="B555" s="92"/>
      <c r="C555" s="92"/>
      <c r="D555" s="92"/>
      <c r="G555" s="92"/>
      <c r="H555" s="92"/>
      <c r="I555" s="92"/>
      <c r="J555" s="92"/>
      <c r="K555" s="152"/>
      <c r="L555" s="92"/>
    </row>
    <row r="556" spans="1:12" x14ac:dyDescent="0.25">
      <c r="A556" s="92"/>
      <c r="B556" s="92"/>
      <c r="C556" s="92"/>
      <c r="D556" s="92"/>
      <c r="G556" s="92"/>
      <c r="H556" s="92"/>
      <c r="I556" s="92"/>
      <c r="J556" s="92"/>
      <c r="K556" s="152"/>
      <c r="L556" s="92"/>
    </row>
    <row r="557" spans="1:12" x14ac:dyDescent="0.25">
      <c r="A557" s="92"/>
      <c r="B557" s="92"/>
      <c r="C557" s="92"/>
      <c r="D557" s="92"/>
      <c r="G557" s="92"/>
      <c r="H557" s="92"/>
      <c r="I557" s="92"/>
      <c r="J557" s="92"/>
      <c r="K557" s="152"/>
      <c r="L557" s="92"/>
    </row>
    <row r="558" spans="1:12" x14ac:dyDescent="0.25">
      <c r="A558" s="92"/>
      <c r="B558" s="92"/>
      <c r="C558" s="92"/>
      <c r="D558" s="92"/>
      <c r="G558" s="92"/>
      <c r="H558" s="92"/>
      <c r="I558" s="92"/>
      <c r="J558" s="92"/>
      <c r="K558" s="152"/>
      <c r="L558" s="92"/>
    </row>
    <row r="559" spans="1:12" x14ac:dyDescent="0.25">
      <c r="A559" s="92"/>
      <c r="B559" s="92"/>
      <c r="C559" s="92"/>
      <c r="D559" s="92"/>
      <c r="G559" s="92"/>
      <c r="H559" s="92"/>
      <c r="I559" s="92"/>
      <c r="J559" s="92"/>
      <c r="K559" s="152"/>
      <c r="L559" s="92"/>
    </row>
    <row r="560" spans="1:12" x14ac:dyDescent="0.25">
      <c r="K560" s="153"/>
    </row>
    <row r="561" spans="11:11" x14ac:dyDescent="0.25">
      <c r="K561" s="153"/>
    </row>
    <row r="562" spans="11:11" x14ac:dyDescent="0.25">
      <c r="K562" s="153"/>
    </row>
    <row r="563" spans="11:11" x14ac:dyDescent="0.25">
      <c r="K563" s="153"/>
    </row>
    <row r="564" spans="11:11" x14ac:dyDescent="0.25">
      <c r="K564" s="153"/>
    </row>
    <row r="565" spans="11:11" x14ac:dyDescent="0.25">
      <c r="K565" s="153"/>
    </row>
    <row r="566" spans="11:11" x14ac:dyDescent="0.25">
      <c r="K566" s="153"/>
    </row>
    <row r="567" spans="11:11" x14ac:dyDescent="0.25">
      <c r="K567" s="153"/>
    </row>
    <row r="568" spans="11:11" x14ac:dyDescent="0.25">
      <c r="K568" s="153"/>
    </row>
    <row r="569" spans="11:11" x14ac:dyDescent="0.25">
      <c r="K569" s="153"/>
    </row>
    <row r="570" spans="11:11" x14ac:dyDescent="0.25">
      <c r="K570" s="153"/>
    </row>
    <row r="571" spans="11:11" x14ac:dyDescent="0.25">
      <c r="K571" s="153"/>
    </row>
    <row r="572" spans="11:11" x14ac:dyDescent="0.25">
      <c r="K572" s="153"/>
    </row>
    <row r="573" spans="11:11" x14ac:dyDescent="0.25">
      <c r="K573" s="153"/>
    </row>
    <row r="574" spans="11:11" x14ac:dyDescent="0.25">
      <c r="K574" s="153"/>
    </row>
    <row r="575" spans="11:11" x14ac:dyDescent="0.25">
      <c r="K575" s="153"/>
    </row>
  </sheetData>
  <dataValidations count="1">
    <dataValidation type="list" allowBlank="1" showInputMessage="1" showErrorMessage="1" sqref="J3:J380">
      <formula1>#REF!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6"/>
  <sheetViews>
    <sheetView zoomScaleNormal="100" workbookViewId="0">
      <pane ySplit="2" topLeftCell="A174" activePane="bottomLeft" state="frozen"/>
      <selection pane="bottomLeft" activeCell="I3" sqref="I3:K196"/>
    </sheetView>
  </sheetViews>
  <sheetFormatPr defaultRowHeight="15" x14ac:dyDescent="0.25"/>
  <cols>
    <col min="1" max="1" width="4" style="93" customWidth="1"/>
    <col min="2" max="2" width="5.28515625" style="93" customWidth="1"/>
    <col min="3" max="3" width="64.7109375" style="93" customWidth="1"/>
    <col min="4" max="4" width="8" style="94" customWidth="1"/>
    <col min="5" max="5" width="7.140625" style="94" customWidth="1"/>
    <col min="6" max="6" width="11.85546875" customWidth="1"/>
    <col min="7" max="7" width="13.42578125" customWidth="1"/>
    <col min="8" max="8" width="15.42578125" style="95" customWidth="1"/>
    <col min="9" max="9" width="15.7109375" style="95" customWidth="1"/>
    <col min="10" max="10" width="0.28515625" style="95" customWidth="1"/>
    <col min="11" max="11" width="27.28515625" style="96" customWidth="1"/>
    <col min="12" max="12" width="10.140625" style="96" customWidth="1"/>
    <col min="13" max="13" width="13.28515625" style="96" customWidth="1"/>
    <col min="14" max="14" width="10.140625" style="97" customWidth="1"/>
    <col min="15" max="15" width="7.7109375" style="96" customWidth="1"/>
    <col min="16" max="17" width="10.140625" style="96" customWidth="1"/>
    <col min="18" max="18" width="32" style="98" customWidth="1"/>
    <col min="19" max="19" width="19.140625" style="92" customWidth="1"/>
    <col min="20" max="20" width="19" style="92" customWidth="1"/>
    <col min="21" max="16384" width="9.140625" style="92"/>
  </cols>
  <sheetData>
    <row r="1" spans="1:23" s="88" customFormat="1" ht="63.95" customHeight="1" thickBot="1" x14ac:dyDescent="0.3">
      <c r="A1" s="111" t="s">
        <v>349</v>
      </c>
      <c r="B1" s="111" t="s">
        <v>350</v>
      </c>
      <c r="C1" s="111" t="s">
        <v>315</v>
      </c>
      <c r="D1" s="111" t="s">
        <v>323</v>
      </c>
      <c r="E1" s="111" t="s">
        <v>352</v>
      </c>
      <c r="F1" s="112" t="s">
        <v>313</v>
      </c>
      <c r="G1" s="112" t="s">
        <v>314</v>
      </c>
      <c r="H1" s="203" t="s">
        <v>347</v>
      </c>
      <c r="I1" s="111" t="s">
        <v>208</v>
      </c>
      <c r="J1" s="111" t="s">
        <v>331</v>
      </c>
      <c r="K1" s="111" t="s">
        <v>324</v>
      </c>
      <c r="L1" s="111" t="s">
        <v>292</v>
      </c>
      <c r="M1" s="111" t="s">
        <v>5</v>
      </c>
      <c r="N1" s="111" t="s">
        <v>291</v>
      </c>
      <c r="O1" s="111" t="s">
        <v>351</v>
      </c>
      <c r="P1" s="113" t="s">
        <v>309</v>
      </c>
      <c r="Q1" s="113" t="s">
        <v>310</v>
      </c>
      <c r="R1" s="113" t="s">
        <v>307</v>
      </c>
      <c r="S1" s="144"/>
      <c r="T1" s="144"/>
      <c r="U1" s="144"/>
      <c r="V1" s="144"/>
      <c r="W1" s="144"/>
    </row>
    <row r="2" spans="1:23" s="100" customFormat="1" ht="20.100000000000001" customHeight="1" thickBot="1" x14ac:dyDescent="0.3">
      <c r="A2" s="212"/>
      <c r="B2" s="218"/>
      <c r="C2" s="213"/>
      <c r="D2" s="213"/>
      <c r="E2" s="213"/>
      <c r="F2" s="214"/>
      <c r="G2" s="246"/>
      <c r="H2" s="247">
        <f>SUM(H3:H316)</f>
        <v>650600.29</v>
      </c>
      <c r="I2" s="231"/>
      <c r="J2" s="215"/>
      <c r="K2" s="215"/>
      <c r="L2" s="218"/>
      <c r="M2" s="218"/>
      <c r="N2" s="217"/>
      <c r="O2" s="219"/>
      <c r="P2" s="220"/>
      <c r="Q2" s="233"/>
      <c r="R2" s="216"/>
      <c r="S2" s="145"/>
      <c r="T2" s="145"/>
      <c r="U2" s="145"/>
      <c r="V2" s="145"/>
      <c r="W2" s="145"/>
    </row>
    <row r="3" spans="1:23" x14ac:dyDescent="0.25">
      <c r="A3" s="168">
        <v>1</v>
      </c>
      <c r="B3" s="182">
        <v>1</v>
      </c>
      <c r="C3" s="184" t="s">
        <v>810</v>
      </c>
      <c r="D3" s="182">
        <v>25</v>
      </c>
      <c r="E3" s="185" t="s">
        <v>72</v>
      </c>
      <c r="F3" s="186">
        <v>16.010000000000002</v>
      </c>
      <c r="G3" s="164">
        <v>400.25000000000006</v>
      </c>
      <c r="H3" s="171"/>
      <c r="I3" s="180"/>
      <c r="J3" s="180"/>
      <c r="K3" s="180"/>
      <c r="L3" s="187">
        <v>43732</v>
      </c>
      <c r="M3" s="250" t="s">
        <v>210</v>
      </c>
      <c r="N3" s="188">
        <v>43732</v>
      </c>
      <c r="O3" s="183"/>
      <c r="P3" s="167">
        <v>43733</v>
      </c>
      <c r="Q3" s="187"/>
      <c r="R3" s="168" t="s">
        <v>362</v>
      </c>
      <c r="S3" s="143"/>
      <c r="T3" s="143"/>
      <c r="U3" s="143"/>
      <c r="V3" s="143"/>
      <c r="W3" s="143"/>
    </row>
    <row r="4" spans="1:23" ht="25.5" x14ac:dyDescent="0.25">
      <c r="A4" s="163">
        <v>2</v>
      </c>
      <c r="B4" s="182">
        <v>2</v>
      </c>
      <c r="C4" s="184" t="s">
        <v>811</v>
      </c>
      <c r="D4" s="182">
        <v>1</v>
      </c>
      <c r="E4" s="185" t="s">
        <v>379</v>
      </c>
      <c r="F4" s="186">
        <v>232.5</v>
      </c>
      <c r="G4" s="164">
        <v>232.5</v>
      </c>
      <c r="H4" s="171"/>
      <c r="I4" s="180"/>
      <c r="J4" s="180"/>
      <c r="K4" s="180"/>
      <c r="L4" s="187">
        <v>43732</v>
      </c>
      <c r="M4" s="250" t="s">
        <v>210</v>
      </c>
      <c r="N4" s="188">
        <v>43732</v>
      </c>
      <c r="O4" s="183"/>
      <c r="P4" s="167">
        <v>43733</v>
      </c>
      <c r="Q4" s="187"/>
      <c r="R4" s="168" t="s">
        <v>362</v>
      </c>
      <c r="S4" s="143"/>
      <c r="T4" s="143"/>
      <c r="U4" s="143"/>
      <c r="V4" s="143"/>
      <c r="W4" s="143"/>
    </row>
    <row r="5" spans="1:23" x14ac:dyDescent="0.25">
      <c r="A5" s="163">
        <v>3</v>
      </c>
      <c r="B5" s="189">
        <v>3</v>
      </c>
      <c r="C5" s="190" t="s">
        <v>752</v>
      </c>
      <c r="D5" s="189">
        <v>2</v>
      </c>
      <c r="E5" s="191" t="s">
        <v>245</v>
      </c>
      <c r="F5" s="192">
        <v>41.5</v>
      </c>
      <c r="G5" s="164">
        <v>83</v>
      </c>
      <c r="H5" s="171"/>
      <c r="I5" s="181"/>
      <c r="J5" s="181"/>
      <c r="K5" s="181"/>
      <c r="L5" s="193">
        <v>43732</v>
      </c>
      <c r="M5" s="250" t="s">
        <v>210</v>
      </c>
      <c r="N5" s="194">
        <v>43732</v>
      </c>
      <c r="O5" s="195"/>
      <c r="P5" s="167">
        <v>43733</v>
      </c>
      <c r="Q5" s="193"/>
      <c r="R5" s="168" t="s">
        <v>362</v>
      </c>
      <c r="S5" s="143"/>
      <c r="T5" s="143"/>
      <c r="U5" s="143"/>
      <c r="V5" s="143"/>
      <c r="W5" s="143"/>
    </row>
    <row r="6" spans="1:23" x14ac:dyDescent="0.25">
      <c r="A6" s="168">
        <v>4</v>
      </c>
      <c r="B6" s="182">
        <v>4</v>
      </c>
      <c r="C6" s="184" t="s">
        <v>812</v>
      </c>
      <c r="D6" s="182">
        <v>100</v>
      </c>
      <c r="E6" s="185" t="s">
        <v>72</v>
      </c>
      <c r="F6" s="186">
        <v>43.5</v>
      </c>
      <c r="G6" s="164">
        <v>4350</v>
      </c>
      <c r="H6" s="251">
        <v>5065.75</v>
      </c>
      <c r="I6" s="180"/>
      <c r="J6" s="180"/>
      <c r="K6" s="180"/>
      <c r="L6" s="187">
        <v>43732</v>
      </c>
      <c r="M6" s="250" t="s">
        <v>210</v>
      </c>
      <c r="N6" s="188">
        <v>43732</v>
      </c>
      <c r="O6" s="183"/>
      <c r="P6" s="167">
        <v>43733</v>
      </c>
      <c r="Q6" s="187"/>
      <c r="R6" s="168" t="s">
        <v>362</v>
      </c>
      <c r="S6" s="143"/>
      <c r="T6" s="143"/>
      <c r="U6" s="143"/>
      <c r="V6" s="143"/>
      <c r="W6" s="143"/>
    </row>
    <row r="7" spans="1:23" x14ac:dyDescent="0.25">
      <c r="A7" s="163">
        <v>5</v>
      </c>
      <c r="B7" s="168">
        <v>1</v>
      </c>
      <c r="C7" s="162" t="s">
        <v>763</v>
      </c>
      <c r="D7" s="168">
        <v>18</v>
      </c>
      <c r="E7" s="196" t="s">
        <v>72</v>
      </c>
      <c r="F7" s="171">
        <v>119.34</v>
      </c>
      <c r="G7" s="171">
        <v>2148.12</v>
      </c>
      <c r="H7" s="171"/>
      <c r="I7" s="176"/>
      <c r="J7" s="176"/>
      <c r="K7" s="176"/>
      <c r="L7" s="179">
        <v>43733</v>
      </c>
      <c r="M7" s="250" t="s">
        <v>210</v>
      </c>
      <c r="N7" s="177">
        <v>43733</v>
      </c>
      <c r="O7" s="178"/>
      <c r="P7" s="179">
        <v>43734</v>
      </c>
      <c r="Q7" s="179"/>
      <c r="R7" s="168" t="s">
        <v>362</v>
      </c>
      <c r="S7" s="143"/>
      <c r="T7" s="143"/>
      <c r="U7" s="143"/>
      <c r="V7" s="143"/>
      <c r="W7" s="143"/>
    </row>
    <row r="8" spans="1:23" x14ac:dyDescent="0.25">
      <c r="A8" s="168">
        <v>6</v>
      </c>
      <c r="B8" s="168">
        <v>2</v>
      </c>
      <c r="C8" s="162" t="s">
        <v>813</v>
      </c>
      <c r="D8" s="168">
        <v>400</v>
      </c>
      <c r="E8" s="196" t="s">
        <v>72</v>
      </c>
      <c r="F8" s="171">
        <v>26.4</v>
      </c>
      <c r="G8" s="171">
        <v>10560</v>
      </c>
      <c r="H8" s="171"/>
      <c r="I8" s="176"/>
      <c r="J8" s="176"/>
      <c r="K8" s="176"/>
      <c r="L8" s="179">
        <v>43733</v>
      </c>
      <c r="M8" s="250" t="s">
        <v>210</v>
      </c>
      <c r="N8" s="177">
        <v>43733</v>
      </c>
      <c r="O8" s="178"/>
      <c r="P8" s="179">
        <v>43734</v>
      </c>
      <c r="Q8" s="179"/>
      <c r="R8" s="168" t="s">
        <v>362</v>
      </c>
      <c r="S8" s="143"/>
      <c r="T8" s="143"/>
      <c r="U8" s="143"/>
      <c r="V8" s="143"/>
      <c r="W8" s="143"/>
    </row>
    <row r="9" spans="1:23" x14ac:dyDescent="0.25">
      <c r="A9" s="163">
        <v>7</v>
      </c>
      <c r="B9" s="182">
        <v>3</v>
      </c>
      <c r="C9" s="184" t="s">
        <v>812</v>
      </c>
      <c r="D9" s="182">
        <v>400</v>
      </c>
      <c r="E9" s="185" t="s">
        <v>72</v>
      </c>
      <c r="F9" s="186">
        <v>42.2</v>
      </c>
      <c r="G9" s="164">
        <v>16880</v>
      </c>
      <c r="H9" s="171"/>
      <c r="I9" s="180"/>
      <c r="J9" s="180"/>
      <c r="K9" s="180"/>
      <c r="L9" s="187">
        <v>43733</v>
      </c>
      <c r="M9" s="250" t="s">
        <v>210</v>
      </c>
      <c r="N9" s="188">
        <v>43733</v>
      </c>
      <c r="O9" s="183"/>
      <c r="P9" s="167">
        <v>43734</v>
      </c>
      <c r="Q9" s="187"/>
      <c r="R9" s="168" t="s">
        <v>362</v>
      </c>
      <c r="S9" s="143"/>
      <c r="T9" s="143"/>
      <c r="U9" s="143"/>
      <c r="V9" s="143"/>
      <c r="W9" s="143"/>
    </row>
    <row r="10" spans="1:23" ht="25.5" x14ac:dyDescent="0.25">
      <c r="A10" s="163">
        <v>8</v>
      </c>
      <c r="B10" s="189">
        <v>4</v>
      </c>
      <c r="C10" s="190" t="s">
        <v>811</v>
      </c>
      <c r="D10" s="189">
        <v>5</v>
      </c>
      <c r="E10" s="191" t="s">
        <v>379</v>
      </c>
      <c r="F10" s="192">
        <v>232.38</v>
      </c>
      <c r="G10" s="164">
        <v>1161.9000000000001</v>
      </c>
      <c r="H10" s="171"/>
      <c r="I10" s="181"/>
      <c r="J10" s="181"/>
      <c r="K10" s="181"/>
      <c r="L10" s="193">
        <v>43733</v>
      </c>
      <c r="M10" s="250" t="s">
        <v>210</v>
      </c>
      <c r="N10" s="194">
        <v>43733</v>
      </c>
      <c r="O10" s="195"/>
      <c r="P10" s="167">
        <v>43734</v>
      </c>
      <c r="Q10" s="193"/>
      <c r="R10" s="168" t="s">
        <v>362</v>
      </c>
      <c r="S10" s="143"/>
      <c r="T10" s="143"/>
      <c r="U10" s="143"/>
      <c r="V10" s="143"/>
      <c r="W10" s="143"/>
    </row>
    <row r="11" spans="1:23" ht="25.5" x14ac:dyDescent="0.25">
      <c r="A11" s="168">
        <v>9</v>
      </c>
      <c r="B11" s="182">
        <v>5</v>
      </c>
      <c r="C11" s="184" t="s">
        <v>814</v>
      </c>
      <c r="D11" s="182">
        <v>60</v>
      </c>
      <c r="E11" s="185" t="s">
        <v>72</v>
      </c>
      <c r="F11" s="186">
        <v>187.2</v>
      </c>
      <c r="G11" s="164">
        <v>11232</v>
      </c>
      <c r="H11" s="171"/>
      <c r="I11" s="180"/>
      <c r="J11" s="180"/>
      <c r="K11" s="180"/>
      <c r="L11" s="187">
        <v>43733</v>
      </c>
      <c r="M11" s="250" t="s">
        <v>210</v>
      </c>
      <c r="N11" s="188">
        <v>43733</v>
      </c>
      <c r="O11" s="183"/>
      <c r="P11" s="167">
        <v>43734</v>
      </c>
      <c r="Q11" s="187"/>
      <c r="R11" s="168" t="s">
        <v>362</v>
      </c>
      <c r="S11" s="143"/>
      <c r="T11" s="143"/>
      <c r="U11" s="143"/>
      <c r="V11" s="143"/>
      <c r="W11" s="143"/>
    </row>
    <row r="12" spans="1:23" ht="25.5" x14ac:dyDescent="0.25">
      <c r="A12" s="163">
        <v>10</v>
      </c>
      <c r="B12" s="168">
        <v>6</v>
      </c>
      <c r="C12" s="162" t="s">
        <v>815</v>
      </c>
      <c r="D12" s="168">
        <v>3</v>
      </c>
      <c r="E12" s="196" t="s">
        <v>245</v>
      </c>
      <c r="F12" s="171">
        <v>111.6</v>
      </c>
      <c r="G12" s="171">
        <v>334.79999999999995</v>
      </c>
      <c r="H12" s="171"/>
      <c r="I12" s="176"/>
      <c r="J12" s="176"/>
      <c r="K12" s="176"/>
      <c r="L12" s="179">
        <v>43733</v>
      </c>
      <c r="M12" s="250" t="s">
        <v>210</v>
      </c>
      <c r="N12" s="177">
        <v>43733</v>
      </c>
      <c r="O12" s="178"/>
      <c r="P12" s="179">
        <v>43734</v>
      </c>
      <c r="Q12" s="179"/>
      <c r="R12" s="168" t="s">
        <v>362</v>
      </c>
      <c r="S12" s="143"/>
      <c r="T12" s="143"/>
      <c r="U12" s="143"/>
      <c r="V12" s="143"/>
      <c r="W12" s="143"/>
    </row>
    <row r="13" spans="1:23" ht="25.5" x14ac:dyDescent="0.25">
      <c r="A13" s="168">
        <v>11</v>
      </c>
      <c r="B13" s="168">
        <v>7</v>
      </c>
      <c r="C13" s="162" t="s">
        <v>750</v>
      </c>
      <c r="D13" s="168">
        <v>3</v>
      </c>
      <c r="E13" s="196" t="s">
        <v>245</v>
      </c>
      <c r="F13" s="171">
        <v>42.8</v>
      </c>
      <c r="G13" s="171">
        <v>128.39999999999998</v>
      </c>
      <c r="H13" s="171"/>
      <c r="I13" s="176"/>
      <c r="J13" s="176"/>
      <c r="K13" s="176"/>
      <c r="L13" s="179">
        <v>43733</v>
      </c>
      <c r="M13" s="250" t="s">
        <v>210</v>
      </c>
      <c r="N13" s="177">
        <v>43733</v>
      </c>
      <c r="O13" s="178"/>
      <c r="P13" s="179">
        <v>43734</v>
      </c>
      <c r="Q13" s="179"/>
      <c r="R13" s="168" t="s">
        <v>362</v>
      </c>
      <c r="S13" s="143"/>
      <c r="T13" s="143"/>
      <c r="U13" s="143"/>
      <c r="V13" s="143"/>
      <c r="W13" s="143"/>
    </row>
    <row r="14" spans="1:23" ht="38.25" x14ac:dyDescent="0.25">
      <c r="A14" s="163">
        <v>12</v>
      </c>
      <c r="B14" s="182">
        <v>8</v>
      </c>
      <c r="C14" s="184" t="s">
        <v>816</v>
      </c>
      <c r="D14" s="182">
        <v>1220</v>
      </c>
      <c r="E14" s="185" t="s">
        <v>72</v>
      </c>
      <c r="F14" s="186">
        <v>18.850000000000001</v>
      </c>
      <c r="G14" s="164">
        <v>22997</v>
      </c>
      <c r="H14" s="251">
        <v>65442.22</v>
      </c>
      <c r="I14" s="180"/>
      <c r="J14" s="180"/>
      <c r="K14" s="180"/>
      <c r="L14" s="187">
        <v>43733</v>
      </c>
      <c r="M14" s="250" t="s">
        <v>210</v>
      </c>
      <c r="N14" s="188">
        <v>43733</v>
      </c>
      <c r="O14" s="183"/>
      <c r="P14" s="167">
        <v>43734</v>
      </c>
      <c r="Q14" s="187"/>
      <c r="R14" s="168" t="s">
        <v>362</v>
      </c>
      <c r="S14" s="143"/>
      <c r="T14" s="143"/>
      <c r="U14" s="143"/>
      <c r="V14" s="143"/>
      <c r="W14" s="143"/>
    </row>
    <row r="15" spans="1:23" x14ac:dyDescent="0.25">
      <c r="A15" s="168">
        <v>13</v>
      </c>
      <c r="B15" s="189">
        <v>1</v>
      </c>
      <c r="C15" s="190" t="s">
        <v>817</v>
      </c>
      <c r="D15" s="189">
        <v>100</v>
      </c>
      <c r="E15" s="191" t="s">
        <v>245</v>
      </c>
      <c r="F15" s="192">
        <v>16.18</v>
      </c>
      <c r="G15" s="164">
        <v>1618</v>
      </c>
      <c r="H15" s="171"/>
      <c r="I15" s="181"/>
      <c r="J15" s="181"/>
      <c r="K15" s="181"/>
      <c r="L15" s="193">
        <v>43739</v>
      </c>
      <c r="M15" s="250" t="s">
        <v>210</v>
      </c>
      <c r="N15" s="194">
        <v>43739</v>
      </c>
      <c r="O15" s="195"/>
      <c r="P15" s="167">
        <v>43740</v>
      </c>
      <c r="Q15" s="193"/>
      <c r="R15" s="168" t="s">
        <v>362</v>
      </c>
      <c r="S15" s="143"/>
      <c r="T15" s="143"/>
      <c r="U15" s="143"/>
      <c r="V15" s="143"/>
      <c r="W15" s="143"/>
    </row>
    <row r="16" spans="1:23" x14ac:dyDescent="0.25">
      <c r="A16" s="163">
        <v>14</v>
      </c>
      <c r="B16" s="182">
        <v>2</v>
      </c>
      <c r="C16" s="184" t="s">
        <v>760</v>
      </c>
      <c r="D16" s="182">
        <v>400</v>
      </c>
      <c r="E16" s="185" t="s">
        <v>72</v>
      </c>
      <c r="F16" s="186">
        <v>5.5</v>
      </c>
      <c r="G16" s="164">
        <v>2200</v>
      </c>
      <c r="H16" s="171"/>
      <c r="I16" s="180"/>
      <c r="J16" s="180"/>
      <c r="K16" s="180"/>
      <c r="L16" s="187">
        <v>43739</v>
      </c>
      <c r="M16" s="250" t="s">
        <v>210</v>
      </c>
      <c r="N16" s="188">
        <v>43739</v>
      </c>
      <c r="O16" s="183"/>
      <c r="P16" s="167">
        <v>43740</v>
      </c>
      <c r="Q16" s="187"/>
      <c r="R16" s="168" t="s">
        <v>362</v>
      </c>
      <c r="S16" s="143"/>
      <c r="T16" s="143"/>
      <c r="U16" s="143"/>
      <c r="V16" s="143"/>
      <c r="W16" s="143"/>
    </row>
    <row r="17" spans="1:23" x14ac:dyDescent="0.25">
      <c r="A17" s="163">
        <v>15</v>
      </c>
      <c r="B17" s="168">
        <v>3</v>
      </c>
      <c r="C17" s="162" t="s">
        <v>818</v>
      </c>
      <c r="D17" s="168">
        <v>200</v>
      </c>
      <c r="E17" s="196" t="s">
        <v>245</v>
      </c>
      <c r="F17" s="171">
        <v>2.08</v>
      </c>
      <c r="G17" s="171">
        <v>416</v>
      </c>
      <c r="H17" s="171"/>
      <c r="I17" s="176"/>
      <c r="J17" s="176"/>
      <c r="K17" s="176"/>
      <c r="L17" s="179">
        <v>43739</v>
      </c>
      <c r="M17" s="250" t="s">
        <v>210</v>
      </c>
      <c r="N17" s="177">
        <v>43739</v>
      </c>
      <c r="O17" s="178"/>
      <c r="P17" s="179">
        <v>43740</v>
      </c>
      <c r="Q17" s="179"/>
      <c r="R17" s="168" t="s">
        <v>362</v>
      </c>
      <c r="S17" s="143"/>
      <c r="T17" s="143"/>
      <c r="U17" s="143"/>
      <c r="V17" s="143"/>
      <c r="W17" s="143"/>
    </row>
    <row r="18" spans="1:23" x14ac:dyDescent="0.25">
      <c r="A18" s="168">
        <v>16</v>
      </c>
      <c r="B18" s="168">
        <v>4</v>
      </c>
      <c r="C18" s="162" t="s">
        <v>819</v>
      </c>
      <c r="D18" s="168">
        <v>1</v>
      </c>
      <c r="E18" s="196" t="s">
        <v>379</v>
      </c>
      <c r="F18" s="171">
        <v>181.5</v>
      </c>
      <c r="G18" s="171">
        <v>181.5</v>
      </c>
      <c r="H18" s="171"/>
      <c r="I18" s="176"/>
      <c r="J18" s="176"/>
      <c r="K18" s="176"/>
      <c r="L18" s="179">
        <v>43739</v>
      </c>
      <c r="M18" s="250" t="s">
        <v>210</v>
      </c>
      <c r="N18" s="177">
        <v>43739</v>
      </c>
      <c r="O18" s="178"/>
      <c r="P18" s="179">
        <v>43740</v>
      </c>
      <c r="Q18" s="179"/>
      <c r="R18" s="168" t="s">
        <v>362</v>
      </c>
      <c r="S18" s="143"/>
      <c r="T18" s="143"/>
      <c r="U18" s="143"/>
      <c r="V18" s="143"/>
      <c r="W18" s="143"/>
    </row>
    <row r="19" spans="1:23" x14ac:dyDescent="0.25">
      <c r="A19" s="163">
        <v>17</v>
      </c>
      <c r="B19" s="182">
        <v>5</v>
      </c>
      <c r="C19" s="184" t="s">
        <v>820</v>
      </c>
      <c r="D19" s="182">
        <v>1</v>
      </c>
      <c r="E19" s="185" t="s">
        <v>379</v>
      </c>
      <c r="F19" s="186">
        <v>145</v>
      </c>
      <c r="G19" s="164">
        <v>145</v>
      </c>
      <c r="H19" s="171"/>
      <c r="I19" s="180"/>
      <c r="J19" s="180"/>
      <c r="K19" s="180"/>
      <c r="L19" s="187">
        <v>43739</v>
      </c>
      <c r="M19" s="250" t="s">
        <v>210</v>
      </c>
      <c r="N19" s="188">
        <v>43739</v>
      </c>
      <c r="O19" s="183"/>
      <c r="P19" s="167">
        <v>43740</v>
      </c>
      <c r="Q19" s="187"/>
      <c r="R19" s="168" t="s">
        <v>362</v>
      </c>
      <c r="S19" s="143"/>
      <c r="T19" s="143"/>
      <c r="U19" s="143"/>
      <c r="V19" s="143"/>
      <c r="W19" s="143"/>
    </row>
    <row r="20" spans="1:23" x14ac:dyDescent="0.25">
      <c r="A20" s="168">
        <v>18</v>
      </c>
      <c r="B20" s="189">
        <v>6</v>
      </c>
      <c r="C20" s="190" t="s">
        <v>821</v>
      </c>
      <c r="D20" s="189">
        <v>100</v>
      </c>
      <c r="E20" s="191" t="s">
        <v>72</v>
      </c>
      <c r="F20" s="192">
        <v>34.380000000000003</v>
      </c>
      <c r="G20" s="164">
        <v>3438.0000000000005</v>
      </c>
      <c r="H20" s="171"/>
      <c r="I20" s="181"/>
      <c r="J20" s="181"/>
      <c r="K20" s="181"/>
      <c r="L20" s="193">
        <v>43739</v>
      </c>
      <c r="M20" s="250" t="s">
        <v>210</v>
      </c>
      <c r="N20" s="194">
        <v>43739</v>
      </c>
      <c r="O20" s="195"/>
      <c r="P20" s="167">
        <v>43740</v>
      </c>
      <c r="Q20" s="193"/>
      <c r="R20" s="168" t="s">
        <v>362</v>
      </c>
      <c r="S20" s="143"/>
      <c r="T20" s="143"/>
      <c r="U20" s="143"/>
      <c r="V20" s="143"/>
      <c r="W20" s="143"/>
    </row>
    <row r="21" spans="1:23" x14ac:dyDescent="0.25">
      <c r="A21" s="163">
        <v>19</v>
      </c>
      <c r="B21" s="182">
        <v>7</v>
      </c>
      <c r="C21" s="184" t="s">
        <v>822</v>
      </c>
      <c r="D21" s="182">
        <v>100</v>
      </c>
      <c r="E21" s="185" t="s">
        <v>72</v>
      </c>
      <c r="F21" s="186">
        <v>45.4</v>
      </c>
      <c r="G21" s="164">
        <v>4540</v>
      </c>
      <c r="H21" s="251">
        <v>12538.5</v>
      </c>
      <c r="I21" s="180"/>
      <c r="J21" s="180"/>
      <c r="K21" s="180"/>
      <c r="L21" s="187">
        <v>43739</v>
      </c>
      <c r="M21" s="250" t="s">
        <v>210</v>
      </c>
      <c r="N21" s="188">
        <v>43739</v>
      </c>
      <c r="O21" s="183"/>
      <c r="P21" s="167">
        <v>43740</v>
      </c>
      <c r="Q21" s="187"/>
      <c r="R21" s="168" t="s">
        <v>362</v>
      </c>
      <c r="S21" s="143"/>
      <c r="T21" s="143"/>
      <c r="U21" s="143"/>
      <c r="V21" s="143"/>
      <c r="W21" s="143"/>
    </row>
    <row r="22" spans="1:23" x14ac:dyDescent="0.25">
      <c r="A22" s="163">
        <v>20</v>
      </c>
      <c r="B22" s="168">
        <v>1</v>
      </c>
      <c r="C22" s="162" t="s">
        <v>758</v>
      </c>
      <c r="D22" s="168">
        <v>400</v>
      </c>
      <c r="E22" s="196" t="s">
        <v>72</v>
      </c>
      <c r="F22" s="171">
        <v>43.29</v>
      </c>
      <c r="G22" s="171">
        <v>17316</v>
      </c>
      <c r="H22" s="171"/>
      <c r="I22" s="176"/>
      <c r="J22" s="176"/>
      <c r="K22" s="176"/>
      <c r="L22" s="179">
        <v>43745</v>
      </c>
      <c r="M22" s="250" t="s">
        <v>210</v>
      </c>
      <c r="N22" s="177">
        <v>43745</v>
      </c>
      <c r="O22" s="178"/>
      <c r="P22" s="179">
        <v>43746</v>
      </c>
      <c r="Q22" s="179">
        <v>43745</v>
      </c>
      <c r="R22" s="168" t="s">
        <v>362</v>
      </c>
      <c r="S22" s="143"/>
      <c r="T22" s="143"/>
      <c r="U22" s="143"/>
      <c r="V22" s="143"/>
      <c r="W22" s="143"/>
    </row>
    <row r="23" spans="1:23" x14ac:dyDescent="0.25">
      <c r="A23" s="168">
        <v>21</v>
      </c>
      <c r="B23" s="168">
        <v>2</v>
      </c>
      <c r="C23" s="162" t="s">
        <v>759</v>
      </c>
      <c r="D23" s="168">
        <v>400</v>
      </c>
      <c r="E23" s="196" t="s">
        <v>72</v>
      </c>
      <c r="F23" s="171">
        <v>59.28</v>
      </c>
      <c r="G23" s="171">
        <v>23712</v>
      </c>
      <c r="H23" s="251">
        <v>41028</v>
      </c>
      <c r="I23" s="176"/>
      <c r="J23" s="176"/>
      <c r="K23" s="176"/>
      <c r="L23" s="179">
        <v>43745</v>
      </c>
      <c r="M23" s="250" t="s">
        <v>210</v>
      </c>
      <c r="N23" s="177">
        <v>43745</v>
      </c>
      <c r="O23" s="178"/>
      <c r="P23" s="179">
        <v>43746</v>
      </c>
      <c r="Q23" s="179">
        <v>43745</v>
      </c>
      <c r="R23" s="168" t="s">
        <v>362</v>
      </c>
      <c r="S23" s="143"/>
      <c r="T23" s="143"/>
      <c r="U23" s="143"/>
      <c r="V23" s="143"/>
      <c r="W23" s="143"/>
    </row>
    <row r="24" spans="1:23" x14ac:dyDescent="0.25">
      <c r="A24" s="163">
        <v>22</v>
      </c>
      <c r="B24" s="182">
        <v>1</v>
      </c>
      <c r="C24" s="184" t="s">
        <v>823</v>
      </c>
      <c r="D24" s="182">
        <v>1</v>
      </c>
      <c r="E24" s="185" t="s">
        <v>379</v>
      </c>
      <c r="F24" s="186">
        <v>108.9</v>
      </c>
      <c r="G24" s="164">
        <v>108.9</v>
      </c>
      <c r="H24" s="171"/>
      <c r="I24" s="180"/>
      <c r="J24" s="180"/>
      <c r="K24" s="180"/>
      <c r="L24" s="187">
        <v>43745</v>
      </c>
      <c r="M24" s="250" t="s">
        <v>210</v>
      </c>
      <c r="N24" s="188">
        <v>43747</v>
      </c>
      <c r="O24" s="183"/>
      <c r="P24" s="167">
        <v>43748</v>
      </c>
      <c r="Q24" s="187"/>
      <c r="R24" s="168" t="s">
        <v>362</v>
      </c>
      <c r="S24" s="143"/>
      <c r="T24" s="143"/>
      <c r="U24" s="143"/>
      <c r="V24" s="143"/>
      <c r="W24" s="143"/>
    </row>
    <row r="25" spans="1:23" x14ac:dyDescent="0.25">
      <c r="A25" s="168">
        <v>23</v>
      </c>
      <c r="B25" s="189">
        <v>2</v>
      </c>
      <c r="C25" s="190" t="s">
        <v>824</v>
      </c>
      <c r="D25" s="189">
        <v>1</v>
      </c>
      <c r="E25" s="191" t="s">
        <v>379</v>
      </c>
      <c r="F25" s="192">
        <v>101.85</v>
      </c>
      <c r="G25" s="164">
        <v>101.85</v>
      </c>
      <c r="H25" s="171"/>
      <c r="I25" s="181"/>
      <c r="J25" s="181"/>
      <c r="K25" s="181"/>
      <c r="L25" s="193">
        <v>43745</v>
      </c>
      <c r="M25" s="250" t="s">
        <v>210</v>
      </c>
      <c r="N25" s="194">
        <v>43747</v>
      </c>
      <c r="O25" s="195"/>
      <c r="P25" s="167">
        <v>43748</v>
      </c>
      <c r="Q25" s="193"/>
      <c r="R25" s="168" t="s">
        <v>362</v>
      </c>
      <c r="S25" s="143"/>
      <c r="T25" s="143"/>
      <c r="U25" s="143"/>
      <c r="V25" s="143"/>
      <c r="W25" s="143"/>
    </row>
    <row r="26" spans="1:23" ht="25.5" x14ac:dyDescent="0.25">
      <c r="A26" s="163">
        <v>24</v>
      </c>
      <c r="B26" s="182">
        <v>3</v>
      </c>
      <c r="C26" s="184" t="s">
        <v>825</v>
      </c>
      <c r="D26" s="182">
        <v>100</v>
      </c>
      <c r="E26" s="185" t="s">
        <v>245</v>
      </c>
      <c r="F26" s="186">
        <v>7.85</v>
      </c>
      <c r="G26" s="164">
        <v>785</v>
      </c>
      <c r="H26" s="171"/>
      <c r="I26" s="180"/>
      <c r="J26" s="180"/>
      <c r="K26" s="180"/>
      <c r="L26" s="187">
        <v>43745</v>
      </c>
      <c r="M26" s="250" t="s">
        <v>210</v>
      </c>
      <c r="N26" s="188">
        <v>43747</v>
      </c>
      <c r="O26" s="183"/>
      <c r="P26" s="167">
        <v>43748</v>
      </c>
      <c r="Q26" s="187"/>
      <c r="R26" s="168" t="s">
        <v>362</v>
      </c>
      <c r="S26" s="143"/>
      <c r="T26" s="143"/>
      <c r="U26" s="143"/>
      <c r="V26" s="143"/>
      <c r="W26" s="143"/>
    </row>
    <row r="27" spans="1:23" x14ac:dyDescent="0.25">
      <c r="A27" s="168">
        <v>25</v>
      </c>
      <c r="B27" s="168">
        <v>4</v>
      </c>
      <c r="C27" s="162" t="s">
        <v>760</v>
      </c>
      <c r="D27" s="168">
        <v>200</v>
      </c>
      <c r="E27" s="196" t="s">
        <v>72</v>
      </c>
      <c r="F27" s="171">
        <v>5.2</v>
      </c>
      <c r="G27" s="171">
        <v>1040</v>
      </c>
      <c r="H27" s="251">
        <v>2035.75</v>
      </c>
      <c r="I27" s="176"/>
      <c r="J27" s="176"/>
      <c r="K27" s="176"/>
      <c r="L27" s="179">
        <v>43745</v>
      </c>
      <c r="M27" s="250" t="s">
        <v>210</v>
      </c>
      <c r="N27" s="177">
        <v>43747</v>
      </c>
      <c r="O27" s="178"/>
      <c r="P27" s="179">
        <v>43748</v>
      </c>
      <c r="Q27" s="179"/>
      <c r="R27" s="168" t="s">
        <v>362</v>
      </c>
      <c r="S27" s="143"/>
      <c r="T27" s="143"/>
      <c r="U27" s="143"/>
      <c r="V27" s="143"/>
      <c r="W27" s="143"/>
    </row>
    <row r="28" spans="1:23" x14ac:dyDescent="0.25">
      <c r="A28" s="163">
        <v>26</v>
      </c>
      <c r="B28" s="168">
        <v>1</v>
      </c>
      <c r="C28" s="162" t="s">
        <v>826</v>
      </c>
      <c r="D28" s="168">
        <v>4</v>
      </c>
      <c r="E28" s="196" t="s">
        <v>379</v>
      </c>
      <c r="F28" s="171">
        <v>63</v>
      </c>
      <c r="G28" s="171">
        <v>252</v>
      </c>
      <c r="H28" s="171"/>
      <c r="I28" s="176"/>
      <c r="J28" s="176"/>
      <c r="K28" s="176"/>
      <c r="L28" s="179">
        <v>43749</v>
      </c>
      <c r="M28" s="250" t="s">
        <v>210</v>
      </c>
      <c r="N28" s="177">
        <v>43749</v>
      </c>
      <c r="O28" s="178">
        <v>2</v>
      </c>
      <c r="P28" s="179">
        <v>43752</v>
      </c>
      <c r="Q28" s="179">
        <v>43752</v>
      </c>
      <c r="R28" s="168" t="s">
        <v>362</v>
      </c>
      <c r="S28" s="143"/>
      <c r="T28" s="143"/>
      <c r="U28" s="143"/>
      <c r="V28" s="143"/>
      <c r="W28" s="143"/>
    </row>
    <row r="29" spans="1:23" x14ac:dyDescent="0.25">
      <c r="A29" s="163">
        <v>27</v>
      </c>
      <c r="B29" s="182">
        <v>2</v>
      </c>
      <c r="C29" s="184" t="s">
        <v>827</v>
      </c>
      <c r="D29" s="182">
        <v>20</v>
      </c>
      <c r="E29" s="185" t="s">
        <v>245</v>
      </c>
      <c r="F29" s="186">
        <v>88.4</v>
      </c>
      <c r="G29" s="164">
        <v>1768</v>
      </c>
      <c r="H29" s="171"/>
      <c r="I29" s="180"/>
      <c r="J29" s="180"/>
      <c r="K29" s="180"/>
      <c r="L29" s="187">
        <v>43749</v>
      </c>
      <c r="M29" s="250" t="s">
        <v>210</v>
      </c>
      <c r="N29" s="188">
        <v>43749</v>
      </c>
      <c r="O29" s="183">
        <v>2</v>
      </c>
      <c r="P29" s="167">
        <v>43752</v>
      </c>
      <c r="Q29" s="187">
        <v>43752</v>
      </c>
      <c r="R29" s="168" t="s">
        <v>362</v>
      </c>
      <c r="S29" s="143"/>
      <c r="T29" s="143"/>
      <c r="U29" s="143"/>
      <c r="V29" s="143"/>
      <c r="W29" s="143"/>
    </row>
    <row r="30" spans="1:23" x14ac:dyDescent="0.25">
      <c r="A30" s="168">
        <v>28</v>
      </c>
      <c r="B30" s="189">
        <v>3</v>
      </c>
      <c r="C30" s="190" t="s">
        <v>828</v>
      </c>
      <c r="D30" s="189">
        <v>40</v>
      </c>
      <c r="E30" s="191" t="s">
        <v>245</v>
      </c>
      <c r="F30" s="192">
        <v>28.09</v>
      </c>
      <c r="G30" s="164">
        <v>1123.5999999999999</v>
      </c>
      <c r="H30" s="171"/>
      <c r="I30" s="181"/>
      <c r="J30" s="181"/>
      <c r="K30" s="181"/>
      <c r="L30" s="193">
        <v>43749</v>
      </c>
      <c r="M30" s="250" t="s">
        <v>210</v>
      </c>
      <c r="N30" s="194">
        <v>43749</v>
      </c>
      <c r="O30" s="195">
        <v>2</v>
      </c>
      <c r="P30" s="167">
        <v>43752</v>
      </c>
      <c r="Q30" s="193">
        <v>43752</v>
      </c>
      <c r="R30" s="168" t="s">
        <v>362</v>
      </c>
      <c r="S30" s="143"/>
      <c r="T30" s="143"/>
      <c r="U30" s="143"/>
      <c r="V30" s="143"/>
      <c r="W30" s="143"/>
    </row>
    <row r="31" spans="1:23" x14ac:dyDescent="0.25">
      <c r="A31" s="163">
        <v>29</v>
      </c>
      <c r="B31" s="182">
        <v>4</v>
      </c>
      <c r="C31" s="184" t="s">
        <v>829</v>
      </c>
      <c r="D31" s="182">
        <v>20</v>
      </c>
      <c r="E31" s="185" t="s">
        <v>245</v>
      </c>
      <c r="F31" s="186">
        <v>90.98</v>
      </c>
      <c r="G31" s="164">
        <v>1819.6000000000001</v>
      </c>
      <c r="H31" s="171"/>
      <c r="I31" s="180"/>
      <c r="J31" s="180"/>
      <c r="K31" s="180"/>
      <c r="L31" s="187">
        <v>43749</v>
      </c>
      <c r="M31" s="250" t="s">
        <v>210</v>
      </c>
      <c r="N31" s="188">
        <v>43749</v>
      </c>
      <c r="O31" s="183">
        <v>2</v>
      </c>
      <c r="P31" s="167">
        <v>43752</v>
      </c>
      <c r="Q31" s="187">
        <v>43752</v>
      </c>
      <c r="R31" s="168" t="s">
        <v>362</v>
      </c>
      <c r="S31" s="143"/>
      <c r="T31" s="143"/>
      <c r="U31" s="143"/>
      <c r="V31" s="143"/>
      <c r="W31" s="143"/>
    </row>
    <row r="32" spans="1:23" x14ac:dyDescent="0.25">
      <c r="A32" s="168">
        <v>30</v>
      </c>
      <c r="B32" s="168">
        <v>5</v>
      </c>
      <c r="C32" s="162" t="s">
        <v>830</v>
      </c>
      <c r="D32" s="168">
        <v>12</v>
      </c>
      <c r="E32" s="196" t="s">
        <v>72</v>
      </c>
      <c r="F32" s="171">
        <v>647.45000000000005</v>
      </c>
      <c r="G32" s="171">
        <v>7769.4000000000005</v>
      </c>
      <c r="H32" s="171"/>
      <c r="I32" s="176"/>
      <c r="J32" s="176"/>
      <c r="K32" s="176"/>
      <c r="L32" s="179">
        <v>43749</v>
      </c>
      <c r="M32" s="250" t="s">
        <v>210</v>
      </c>
      <c r="N32" s="177">
        <v>43749</v>
      </c>
      <c r="O32" s="178">
        <v>2</v>
      </c>
      <c r="P32" s="179">
        <v>43752</v>
      </c>
      <c r="Q32" s="179">
        <v>43752</v>
      </c>
      <c r="R32" s="168" t="s">
        <v>362</v>
      </c>
      <c r="S32" s="143"/>
      <c r="T32" s="143"/>
      <c r="U32" s="143"/>
      <c r="V32" s="143"/>
      <c r="W32" s="143"/>
    </row>
    <row r="33" spans="1:23" x14ac:dyDescent="0.25">
      <c r="A33" s="163">
        <v>31</v>
      </c>
      <c r="B33" s="168">
        <v>6</v>
      </c>
      <c r="C33" s="162" t="s">
        <v>831</v>
      </c>
      <c r="D33" s="168">
        <v>100</v>
      </c>
      <c r="E33" s="196" t="s">
        <v>72</v>
      </c>
      <c r="F33" s="171">
        <v>54.65</v>
      </c>
      <c r="G33" s="171">
        <v>5465</v>
      </c>
      <c r="H33" s="251">
        <v>18197.599999999999</v>
      </c>
      <c r="I33" s="176"/>
      <c r="J33" s="176"/>
      <c r="K33" s="176"/>
      <c r="L33" s="179">
        <v>43749</v>
      </c>
      <c r="M33" s="250" t="s">
        <v>210</v>
      </c>
      <c r="N33" s="177">
        <v>43749</v>
      </c>
      <c r="O33" s="178">
        <v>2</v>
      </c>
      <c r="P33" s="179">
        <v>43752</v>
      </c>
      <c r="Q33" s="179">
        <v>43752</v>
      </c>
      <c r="R33" s="168" t="s">
        <v>362</v>
      </c>
      <c r="S33" s="143"/>
      <c r="T33" s="143"/>
      <c r="U33" s="143"/>
      <c r="V33" s="143"/>
      <c r="W33" s="143"/>
    </row>
    <row r="34" spans="1:23" x14ac:dyDescent="0.25">
      <c r="A34" s="163">
        <v>32</v>
      </c>
      <c r="B34" s="182">
        <v>1</v>
      </c>
      <c r="C34" s="184" t="s">
        <v>832</v>
      </c>
      <c r="D34" s="182">
        <v>3</v>
      </c>
      <c r="E34" s="185" t="s">
        <v>245</v>
      </c>
      <c r="F34" s="186">
        <v>15960</v>
      </c>
      <c r="G34" s="164">
        <v>47880</v>
      </c>
      <c r="H34" s="171"/>
      <c r="I34" s="180"/>
      <c r="J34" s="180"/>
      <c r="K34" s="180"/>
      <c r="L34" s="187">
        <v>43749</v>
      </c>
      <c r="M34" s="250" t="s">
        <v>210</v>
      </c>
      <c r="N34" s="188">
        <v>43749</v>
      </c>
      <c r="O34" s="183"/>
      <c r="P34" s="167">
        <v>43750</v>
      </c>
      <c r="Q34" s="187">
        <v>43768</v>
      </c>
      <c r="R34" s="168" t="s">
        <v>369</v>
      </c>
      <c r="S34" s="143"/>
      <c r="T34" s="143"/>
      <c r="U34" s="143"/>
      <c r="V34" s="143"/>
      <c r="W34" s="143"/>
    </row>
    <row r="35" spans="1:23" x14ac:dyDescent="0.25">
      <c r="A35" s="168">
        <v>33</v>
      </c>
      <c r="B35" s="189">
        <v>2</v>
      </c>
      <c r="C35" s="190" t="s">
        <v>833</v>
      </c>
      <c r="D35" s="189">
        <v>2</v>
      </c>
      <c r="E35" s="191" t="s">
        <v>245</v>
      </c>
      <c r="F35" s="192">
        <v>6300</v>
      </c>
      <c r="G35" s="164">
        <v>12600</v>
      </c>
      <c r="H35" s="251">
        <v>60480</v>
      </c>
      <c r="I35" s="181"/>
      <c r="J35" s="181"/>
      <c r="K35" s="181"/>
      <c r="L35" s="193">
        <v>43749</v>
      </c>
      <c r="M35" s="250" t="s">
        <v>210</v>
      </c>
      <c r="N35" s="194">
        <v>43749</v>
      </c>
      <c r="O35" s="195"/>
      <c r="P35" s="167">
        <v>43750</v>
      </c>
      <c r="Q35" s="193">
        <v>43768</v>
      </c>
      <c r="R35" s="168" t="s">
        <v>369</v>
      </c>
      <c r="S35" s="143"/>
      <c r="T35" s="143"/>
      <c r="U35" s="143"/>
      <c r="V35" s="143"/>
      <c r="W35" s="143"/>
    </row>
    <row r="36" spans="1:23" ht="25.5" x14ac:dyDescent="0.25">
      <c r="A36" s="163">
        <v>34</v>
      </c>
      <c r="B36" s="182">
        <v>1</v>
      </c>
      <c r="C36" s="184" t="s">
        <v>834</v>
      </c>
      <c r="D36" s="182">
        <v>1</v>
      </c>
      <c r="E36" s="185" t="s">
        <v>245</v>
      </c>
      <c r="F36" s="186">
        <v>7809.76</v>
      </c>
      <c r="G36" s="164">
        <v>7809.76</v>
      </c>
      <c r="H36" s="171"/>
      <c r="I36" s="180"/>
      <c r="J36" s="180"/>
      <c r="K36" s="180"/>
      <c r="L36" s="187">
        <v>43749</v>
      </c>
      <c r="M36" s="250" t="s">
        <v>210</v>
      </c>
      <c r="N36" s="188">
        <v>43749</v>
      </c>
      <c r="O36" s="183"/>
      <c r="P36" s="167">
        <v>43750</v>
      </c>
      <c r="Q36" s="187"/>
      <c r="R36" s="168" t="s">
        <v>362</v>
      </c>
      <c r="S36" s="143"/>
      <c r="T36" s="143"/>
      <c r="U36" s="143"/>
      <c r="V36" s="143"/>
      <c r="W36" s="143"/>
    </row>
    <row r="37" spans="1:23" x14ac:dyDescent="0.25">
      <c r="A37" s="168">
        <v>35</v>
      </c>
      <c r="B37" s="168">
        <v>2</v>
      </c>
      <c r="C37" s="162" t="s">
        <v>835</v>
      </c>
      <c r="D37" s="168">
        <v>1</v>
      </c>
      <c r="E37" s="196" t="s">
        <v>245</v>
      </c>
      <c r="F37" s="171">
        <v>1385.13</v>
      </c>
      <c r="G37" s="171">
        <v>1385.13</v>
      </c>
      <c r="H37" s="171"/>
      <c r="I37" s="176"/>
      <c r="J37" s="176"/>
      <c r="K37" s="176"/>
      <c r="L37" s="179">
        <v>43749</v>
      </c>
      <c r="M37" s="250" t="s">
        <v>210</v>
      </c>
      <c r="N37" s="177">
        <v>43749</v>
      </c>
      <c r="O37" s="178"/>
      <c r="P37" s="179">
        <v>43750</v>
      </c>
      <c r="Q37" s="179"/>
      <c r="R37" s="168" t="s">
        <v>362</v>
      </c>
      <c r="S37" s="143"/>
      <c r="T37" s="143"/>
      <c r="U37" s="143"/>
      <c r="V37" s="143"/>
      <c r="W37" s="143"/>
    </row>
    <row r="38" spans="1:23" x14ac:dyDescent="0.25">
      <c r="A38" s="163">
        <v>36</v>
      </c>
      <c r="B38" s="168">
        <v>3</v>
      </c>
      <c r="C38" s="162" t="s">
        <v>836</v>
      </c>
      <c r="D38" s="168">
        <v>3</v>
      </c>
      <c r="E38" s="196" t="s">
        <v>245</v>
      </c>
      <c r="F38" s="171">
        <v>1286.8499999999999</v>
      </c>
      <c r="G38" s="171">
        <v>3860.5499999999997</v>
      </c>
      <c r="H38" s="171"/>
      <c r="I38" s="176"/>
      <c r="J38" s="176"/>
      <c r="K38" s="176"/>
      <c r="L38" s="179">
        <v>43749</v>
      </c>
      <c r="M38" s="250" t="s">
        <v>210</v>
      </c>
      <c r="N38" s="177">
        <v>43749</v>
      </c>
      <c r="O38" s="178"/>
      <c r="P38" s="179">
        <v>43750</v>
      </c>
      <c r="Q38" s="179"/>
      <c r="R38" s="168" t="s">
        <v>362</v>
      </c>
      <c r="S38" s="143"/>
      <c r="T38" s="143"/>
      <c r="U38" s="143"/>
      <c r="V38" s="143"/>
      <c r="W38" s="143"/>
    </row>
    <row r="39" spans="1:23" x14ac:dyDescent="0.25">
      <c r="A39" s="168">
        <v>37</v>
      </c>
      <c r="B39" s="182">
        <v>4</v>
      </c>
      <c r="C39" s="184" t="s">
        <v>837</v>
      </c>
      <c r="D39" s="182">
        <v>3</v>
      </c>
      <c r="E39" s="185" t="s">
        <v>245</v>
      </c>
      <c r="F39" s="186">
        <v>1325.95</v>
      </c>
      <c r="G39" s="164">
        <v>3977.8500000000004</v>
      </c>
      <c r="H39" s="171"/>
      <c r="I39" s="180"/>
      <c r="J39" s="180"/>
      <c r="K39" s="180"/>
      <c r="L39" s="187">
        <v>43749</v>
      </c>
      <c r="M39" s="250" t="s">
        <v>210</v>
      </c>
      <c r="N39" s="188">
        <v>43749</v>
      </c>
      <c r="O39" s="183"/>
      <c r="P39" s="167">
        <v>43750</v>
      </c>
      <c r="Q39" s="187"/>
      <c r="R39" s="168" t="s">
        <v>362</v>
      </c>
      <c r="S39" s="143"/>
      <c r="T39" s="143"/>
      <c r="U39" s="143"/>
      <c r="V39" s="143"/>
      <c r="W39" s="143"/>
    </row>
    <row r="40" spans="1:23" x14ac:dyDescent="0.25">
      <c r="A40" s="163">
        <v>38</v>
      </c>
      <c r="B40" s="189">
        <v>5</v>
      </c>
      <c r="C40" s="190" t="s">
        <v>838</v>
      </c>
      <c r="D40" s="189">
        <v>4</v>
      </c>
      <c r="E40" s="191" t="s">
        <v>245</v>
      </c>
      <c r="F40" s="192">
        <v>1048.78</v>
      </c>
      <c r="G40" s="164">
        <v>4195.12</v>
      </c>
      <c r="H40" s="171"/>
      <c r="I40" s="181"/>
      <c r="J40" s="181"/>
      <c r="K40" s="181"/>
      <c r="L40" s="193">
        <v>43749</v>
      </c>
      <c r="M40" s="250" t="s">
        <v>210</v>
      </c>
      <c r="N40" s="194">
        <v>43749</v>
      </c>
      <c r="O40" s="195"/>
      <c r="P40" s="167">
        <v>43750</v>
      </c>
      <c r="Q40" s="193"/>
      <c r="R40" s="168" t="s">
        <v>362</v>
      </c>
      <c r="S40" s="143"/>
      <c r="T40" s="143"/>
      <c r="U40" s="143"/>
      <c r="V40" s="143"/>
      <c r="W40" s="143"/>
    </row>
    <row r="41" spans="1:23" x14ac:dyDescent="0.25">
      <c r="A41" s="163">
        <v>39</v>
      </c>
      <c r="B41" s="182">
        <v>6</v>
      </c>
      <c r="C41" s="184" t="s">
        <v>839</v>
      </c>
      <c r="D41" s="182">
        <v>1</v>
      </c>
      <c r="E41" s="185" t="s">
        <v>245</v>
      </c>
      <c r="F41" s="186">
        <v>342.7</v>
      </c>
      <c r="G41" s="164">
        <v>342.7</v>
      </c>
      <c r="H41" s="171"/>
      <c r="I41" s="180"/>
      <c r="J41" s="180"/>
      <c r="K41" s="180"/>
      <c r="L41" s="187">
        <v>43749</v>
      </c>
      <c r="M41" s="250" t="s">
        <v>210</v>
      </c>
      <c r="N41" s="188">
        <v>43749</v>
      </c>
      <c r="O41" s="183"/>
      <c r="P41" s="167">
        <v>43750</v>
      </c>
      <c r="Q41" s="187"/>
      <c r="R41" s="168" t="s">
        <v>362</v>
      </c>
      <c r="S41" s="143"/>
      <c r="T41" s="143"/>
      <c r="U41" s="143"/>
      <c r="V41" s="143"/>
      <c r="W41" s="143"/>
    </row>
    <row r="42" spans="1:23" x14ac:dyDescent="0.25">
      <c r="A42" s="168">
        <v>40</v>
      </c>
      <c r="B42" s="168">
        <v>7</v>
      </c>
      <c r="C42" s="162" t="s">
        <v>840</v>
      </c>
      <c r="D42" s="168">
        <v>3</v>
      </c>
      <c r="E42" s="196" t="s">
        <v>245</v>
      </c>
      <c r="F42" s="171">
        <v>349.57</v>
      </c>
      <c r="G42" s="171">
        <v>1048.71</v>
      </c>
      <c r="H42" s="171"/>
      <c r="I42" s="176"/>
      <c r="J42" s="176"/>
      <c r="K42" s="176"/>
      <c r="L42" s="179">
        <v>43749</v>
      </c>
      <c r="M42" s="250" t="s">
        <v>210</v>
      </c>
      <c r="N42" s="177">
        <v>43749</v>
      </c>
      <c r="O42" s="178"/>
      <c r="P42" s="179">
        <v>43750</v>
      </c>
      <c r="Q42" s="179"/>
      <c r="R42" s="168" t="s">
        <v>362</v>
      </c>
      <c r="S42" s="143"/>
      <c r="T42" s="143"/>
      <c r="U42" s="143"/>
      <c r="V42" s="143"/>
      <c r="W42" s="143"/>
    </row>
    <row r="43" spans="1:23" x14ac:dyDescent="0.25">
      <c r="A43" s="163">
        <v>41</v>
      </c>
      <c r="B43" s="168">
        <v>8</v>
      </c>
      <c r="C43" s="162" t="s">
        <v>841</v>
      </c>
      <c r="D43" s="168">
        <v>20</v>
      </c>
      <c r="E43" s="196" t="s">
        <v>245</v>
      </c>
      <c r="F43" s="171">
        <v>282.51</v>
      </c>
      <c r="G43" s="171">
        <v>5650.2</v>
      </c>
      <c r="H43" s="171"/>
      <c r="I43" s="176"/>
      <c r="J43" s="176"/>
      <c r="K43" s="176"/>
      <c r="L43" s="179">
        <v>43749</v>
      </c>
      <c r="M43" s="250" t="s">
        <v>210</v>
      </c>
      <c r="N43" s="177">
        <v>43749</v>
      </c>
      <c r="O43" s="178"/>
      <c r="P43" s="179">
        <v>43750</v>
      </c>
      <c r="Q43" s="179"/>
      <c r="R43" s="168" t="s">
        <v>362</v>
      </c>
      <c r="S43" s="143"/>
      <c r="T43" s="143"/>
      <c r="U43" s="143"/>
      <c r="V43" s="143"/>
      <c r="W43" s="143"/>
    </row>
    <row r="44" spans="1:23" x14ac:dyDescent="0.25">
      <c r="A44" s="168">
        <v>42</v>
      </c>
      <c r="B44" s="182">
        <v>9</v>
      </c>
      <c r="C44" s="184" t="s">
        <v>842</v>
      </c>
      <c r="D44" s="182">
        <v>22</v>
      </c>
      <c r="E44" s="185" t="s">
        <v>245</v>
      </c>
      <c r="F44" s="186">
        <v>309.27</v>
      </c>
      <c r="G44" s="164">
        <v>6803.94</v>
      </c>
      <c r="H44" s="171"/>
      <c r="I44" s="180"/>
      <c r="J44" s="180"/>
      <c r="K44" s="180"/>
      <c r="L44" s="187">
        <v>43749</v>
      </c>
      <c r="M44" s="250" t="s">
        <v>210</v>
      </c>
      <c r="N44" s="188">
        <v>43749</v>
      </c>
      <c r="O44" s="183"/>
      <c r="P44" s="167">
        <v>43750</v>
      </c>
      <c r="Q44" s="187"/>
      <c r="R44" s="168" t="s">
        <v>362</v>
      </c>
      <c r="S44" s="143"/>
      <c r="T44" s="143"/>
      <c r="U44" s="143"/>
      <c r="V44" s="143"/>
      <c r="W44" s="143"/>
    </row>
    <row r="45" spans="1:23" x14ac:dyDescent="0.25">
      <c r="A45" s="163">
        <v>43</v>
      </c>
      <c r="B45" s="189">
        <v>10</v>
      </c>
      <c r="C45" s="190" t="s">
        <v>843</v>
      </c>
      <c r="D45" s="189">
        <v>2</v>
      </c>
      <c r="E45" s="191" t="s">
        <v>245</v>
      </c>
      <c r="F45" s="192">
        <v>388.98</v>
      </c>
      <c r="G45" s="164">
        <v>777.96</v>
      </c>
      <c r="H45" s="171"/>
      <c r="I45" s="181"/>
      <c r="J45" s="181"/>
      <c r="K45" s="181"/>
      <c r="L45" s="193">
        <v>43749</v>
      </c>
      <c r="M45" s="250" t="s">
        <v>210</v>
      </c>
      <c r="N45" s="194">
        <v>43749</v>
      </c>
      <c r="O45" s="195"/>
      <c r="P45" s="167">
        <v>43750</v>
      </c>
      <c r="Q45" s="193"/>
      <c r="R45" s="168" t="s">
        <v>362</v>
      </c>
      <c r="S45" s="143"/>
      <c r="T45" s="143"/>
      <c r="U45" s="143"/>
      <c r="V45" s="143"/>
      <c r="W45" s="143"/>
    </row>
    <row r="46" spans="1:23" x14ac:dyDescent="0.25">
      <c r="A46" s="163">
        <v>44</v>
      </c>
      <c r="B46" s="182">
        <v>11</v>
      </c>
      <c r="C46" s="184" t="s">
        <v>844</v>
      </c>
      <c r="D46" s="182">
        <v>7</v>
      </c>
      <c r="E46" s="185" t="s">
        <v>245</v>
      </c>
      <c r="F46" s="186">
        <v>2055.13</v>
      </c>
      <c r="G46" s="164">
        <v>14385.91</v>
      </c>
      <c r="H46" s="171"/>
      <c r="I46" s="180"/>
      <c r="J46" s="180"/>
      <c r="K46" s="180"/>
      <c r="L46" s="187">
        <v>43749</v>
      </c>
      <c r="M46" s="250" t="s">
        <v>210</v>
      </c>
      <c r="N46" s="188">
        <v>43749</v>
      </c>
      <c r="O46" s="183"/>
      <c r="P46" s="167">
        <v>43750</v>
      </c>
      <c r="Q46" s="187"/>
      <c r="R46" s="168" t="s">
        <v>362</v>
      </c>
      <c r="S46" s="143"/>
      <c r="T46" s="143"/>
      <c r="U46" s="143"/>
      <c r="V46" s="143"/>
      <c r="W46" s="143"/>
    </row>
    <row r="47" spans="1:23" x14ac:dyDescent="0.25">
      <c r="A47" s="168">
        <v>45</v>
      </c>
      <c r="B47" s="168">
        <v>12</v>
      </c>
      <c r="C47" s="162" t="s">
        <v>845</v>
      </c>
      <c r="D47" s="168">
        <v>1</v>
      </c>
      <c r="E47" s="196" t="s">
        <v>245</v>
      </c>
      <c r="F47" s="171">
        <v>4667.54</v>
      </c>
      <c r="G47" s="171">
        <v>4667.54</v>
      </c>
      <c r="H47" s="171"/>
      <c r="I47" s="176"/>
      <c r="J47" s="176"/>
      <c r="K47" s="176"/>
      <c r="L47" s="179">
        <v>43749</v>
      </c>
      <c r="M47" s="250" t="s">
        <v>210</v>
      </c>
      <c r="N47" s="177">
        <v>43749</v>
      </c>
      <c r="O47" s="178"/>
      <c r="P47" s="179">
        <v>43750</v>
      </c>
      <c r="Q47" s="179"/>
      <c r="R47" s="168" t="s">
        <v>362</v>
      </c>
      <c r="S47" s="143"/>
      <c r="T47" s="143"/>
      <c r="U47" s="143"/>
      <c r="V47" s="143"/>
      <c r="W47" s="143"/>
    </row>
    <row r="48" spans="1:23" x14ac:dyDescent="0.25">
      <c r="A48" s="163">
        <v>46</v>
      </c>
      <c r="B48" s="168">
        <v>13</v>
      </c>
      <c r="C48" s="162" t="s">
        <v>846</v>
      </c>
      <c r="D48" s="168">
        <v>6</v>
      </c>
      <c r="E48" s="196" t="s">
        <v>245</v>
      </c>
      <c r="F48" s="171">
        <v>1745.7</v>
      </c>
      <c r="G48" s="171">
        <v>10474.200000000001</v>
      </c>
      <c r="H48" s="171"/>
      <c r="I48" s="176"/>
      <c r="J48" s="176"/>
      <c r="K48" s="176"/>
      <c r="L48" s="179">
        <v>43749</v>
      </c>
      <c r="M48" s="250" t="s">
        <v>210</v>
      </c>
      <c r="N48" s="177">
        <v>43749</v>
      </c>
      <c r="O48" s="178"/>
      <c r="P48" s="179">
        <v>43750</v>
      </c>
      <c r="Q48" s="179"/>
      <c r="R48" s="168" t="s">
        <v>362</v>
      </c>
      <c r="S48" s="143"/>
      <c r="T48" s="143"/>
      <c r="U48" s="143"/>
      <c r="V48" s="143"/>
      <c r="W48" s="143"/>
    </row>
    <row r="49" spans="1:23" x14ac:dyDescent="0.25">
      <c r="A49" s="168">
        <v>47</v>
      </c>
      <c r="B49" s="182">
        <v>14</v>
      </c>
      <c r="C49" s="184" t="s">
        <v>847</v>
      </c>
      <c r="D49" s="182">
        <v>1</v>
      </c>
      <c r="E49" s="185" t="s">
        <v>245</v>
      </c>
      <c r="F49" s="186">
        <v>3614.45</v>
      </c>
      <c r="G49" s="164">
        <v>3614.45</v>
      </c>
      <c r="H49" s="171"/>
      <c r="I49" s="180"/>
      <c r="J49" s="180"/>
      <c r="K49" s="180"/>
      <c r="L49" s="187">
        <v>43749</v>
      </c>
      <c r="M49" s="250" t="s">
        <v>210</v>
      </c>
      <c r="N49" s="188">
        <v>43749</v>
      </c>
      <c r="O49" s="183"/>
      <c r="P49" s="167">
        <v>43750</v>
      </c>
      <c r="Q49" s="187"/>
      <c r="R49" s="168" t="s">
        <v>362</v>
      </c>
      <c r="S49" s="143"/>
      <c r="T49" s="143"/>
      <c r="U49" s="143"/>
      <c r="V49" s="143"/>
      <c r="W49" s="143"/>
    </row>
    <row r="50" spans="1:23" ht="25.5" x14ac:dyDescent="0.25">
      <c r="A50" s="163">
        <v>48</v>
      </c>
      <c r="B50" s="189">
        <v>15</v>
      </c>
      <c r="C50" s="190" t="s">
        <v>848</v>
      </c>
      <c r="D50" s="189">
        <v>1</v>
      </c>
      <c r="E50" s="191" t="s">
        <v>245</v>
      </c>
      <c r="F50" s="192">
        <v>2925.6</v>
      </c>
      <c r="G50" s="164">
        <v>2925.6</v>
      </c>
      <c r="H50" s="171"/>
      <c r="I50" s="181"/>
      <c r="J50" s="181"/>
      <c r="K50" s="181"/>
      <c r="L50" s="193">
        <v>43749</v>
      </c>
      <c r="M50" s="250" t="s">
        <v>210</v>
      </c>
      <c r="N50" s="194">
        <v>43749</v>
      </c>
      <c r="O50" s="195"/>
      <c r="P50" s="167">
        <v>43750</v>
      </c>
      <c r="Q50" s="193"/>
      <c r="R50" s="168" t="s">
        <v>362</v>
      </c>
      <c r="S50" s="143"/>
      <c r="T50" s="143"/>
      <c r="U50" s="143"/>
      <c r="V50" s="143"/>
      <c r="W50" s="143"/>
    </row>
    <row r="51" spans="1:23" ht="25.5" x14ac:dyDescent="0.25">
      <c r="A51" s="168">
        <v>49</v>
      </c>
      <c r="B51" s="182">
        <v>16</v>
      </c>
      <c r="C51" s="184" t="s">
        <v>849</v>
      </c>
      <c r="D51" s="182">
        <v>2</v>
      </c>
      <c r="E51" s="185" t="s">
        <v>245</v>
      </c>
      <c r="F51" s="186">
        <v>186.34</v>
      </c>
      <c r="G51" s="164">
        <v>372.68</v>
      </c>
      <c r="H51" s="171"/>
      <c r="I51" s="180"/>
      <c r="J51" s="180"/>
      <c r="K51" s="180"/>
      <c r="L51" s="187">
        <v>43749</v>
      </c>
      <c r="M51" s="250" t="s">
        <v>210</v>
      </c>
      <c r="N51" s="188">
        <v>43749</v>
      </c>
      <c r="O51" s="183"/>
      <c r="P51" s="167">
        <v>43750</v>
      </c>
      <c r="Q51" s="187"/>
      <c r="R51" s="168" t="s">
        <v>362</v>
      </c>
      <c r="S51" s="143"/>
      <c r="T51" s="143"/>
      <c r="U51" s="143"/>
      <c r="V51" s="143"/>
      <c r="W51" s="143"/>
    </row>
    <row r="52" spans="1:23" x14ac:dyDescent="0.25">
      <c r="A52" s="163">
        <v>50</v>
      </c>
      <c r="B52" s="168">
        <v>17</v>
      </c>
      <c r="C52" s="162" t="s">
        <v>850</v>
      </c>
      <c r="D52" s="168">
        <v>2</v>
      </c>
      <c r="E52" s="196" t="s">
        <v>245</v>
      </c>
      <c r="F52" s="171">
        <v>431.2</v>
      </c>
      <c r="G52" s="171">
        <v>862.4</v>
      </c>
      <c r="H52" s="171"/>
      <c r="I52" s="176"/>
      <c r="J52" s="176"/>
      <c r="K52" s="176"/>
      <c r="L52" s="179">
        <v>43749</v>
      </c>
      <c r="M52" s="250" t="s">
        <v>210</v>
      </c>
      <c r="N52" s="177">
        <v>43749</v>
      </c>
      <c r="O52" s="178"/>
      <c r="P52" s="179">
        <v>43750</v>
      </c>
      <c r="Q52" s="179"/>
      <c r="R52" s="168" t="s">
        <v>362</v>
      </c>
      <c r="S52" s="143"/>
      <c r="T52" s="143"/>
      <c r="U52" s="143"/>
      <c r="V52" s="143"/>
      <c r="W52" s="143"/>
    </row>
    <row r="53" spans="1:23" x14ac:dyDescent="0.25">
      <c r="A53" s="163">
        <v>51</v>
      </c>
      <c r="B53" s="168">
        <v>18</v>
      </c>
      <c r="C53" s="162" t="s">
        <v>851</v>
      </c>
      <c r="D53" s="168">
        <v>1</v>
      </c>
      <c r="E53" s="196" t="s">
        <v>245</v>
      </c>
      <c r="F53" s="171">
        <v>1449.28</v>
      </c>
      <c r="G53" s="171">
        <v>1449.28</v>
      </c>
      <c r="H53" s="171"/>
      <c r="I53" s="176"/>
      <c r="J53" s="176"/>
      <c r="K53" s="176"/>
      <c r="L53" s="179">
        <v>43749</v>
      </c>
      <c r="M53" s="250" t="s">
        <v>210</v>
      </c>
      <c r="N53" s="177">
        <v>43749</v>
      </c>
      <c r="O53" s="178"/>
      <c r="P53" s="179">
        <v>43750</v>
      </c>
      <c r="Q53" s="179"/>
      <c r="R53" s="168" t="s">
        <v>362</v>
      </c>
      <c r="S53" s="143"/>
      <c r="T53" s="143"/>
      <c r="U53" s="143"/>
      <c r="V53" s="143"/>
      <c r="W53" s="143"/>
    </row>
    <row r="54" spans="1:23" ht="25.5" x14ac:dyDescent="0.25">
      <c r="A54" s="168">
        <v>52</v>
      </c>
      <c r="B54" s="182">
        <v>19</v>
      </c>
      <c r="C54" s="184" t="s">
        <v>852</v>
      </c>
      <c r="D54" s="182">
        <v>1</v>
      </c>
      <c r="E54" s="185" t="s">
        <v>245</v>
      </c>
      <c r="F54" s="186">
        <v>1764.1</v>
      </c>
      <c r="G54" s="164">
        <v>1764.1</v>
      </c>
      <c r="H54" s="171"/>
      <c r="I54" s="180"/>
      <c r="J54" s="180"/>
      <c r="K54" s="180"/>
      <c r="L54" s="187">
        <v>43749</v>
      </c>
      <c r="M54" s="250" t="s">
        <v>210</v>
      </c>
      <c r="N54" s="188">
        <v>43749</v>
      </c>
      <c r="O54" s="183"/>
      <c r="P54" s="167">
        <v>43750</v>
      </c>
      <c r="Q54" s="187"/>
      <c r="R54" s="168" t="s">
        <v>362</v>
      </c>
      <c r="S54" s="143"/>
      <c r="T54" s="143"/>
      <c r="U54" s="143"/>
      <c r="V54" s="143"/>
      <c r="W54" s="143"/>
    </row>
    <row r="55" spans="1:23" ht="25.5" x14ac:dyDescent="0.25">
      <c r="A55" s="163">
        <v>53</v>
      </c>
      <c r="B55" s="189">
        <v>20</v>
      </c>
      <c r="C55" s="190" t="s">
        <v>853</v>
      </c>
      <c r="D55" s="189">
        <v>1</v>
      </c>
      <c r="E55" s="191" t="s">
        <v>245</v>
      </c>
      <c r="F55" s="192">
        <v>3880.1</v>
      </c>
      <c r="G55" s="164">
        <v>3880.1</v>
      </c>
      <c r="H55" s="171"/>
      <c r="I55" s="181"/>
      <c r="J55" s="181"/>
      <c r="K55" s="181"/>
      <c r="L55" s="193">
        <v>43749</v>
      </c>
      <c r="M55" s="250" t="s">
        <v>210</v>
      </c>
      <c r="N55" s="194">
        <v>43749</v>
      </c>
      <c r="O55" s="195"/>
      <c r="P55" s="167">
        <v>43750</v>
      </c>
      <c r="Q55" s="193"/>
      <c r="R55" s="168" t="s">
        <v>362</v>
      </c>
      <c r="S55" s="143"/>
      <c r="T55" s="143"/>
      <c r="U55" s="143"/>
      <c r="V55" s="143"/>
      <c r="W55" s="143"/>
    </row>
    <row r="56" spans="1:23" ht="25.5" x14ac:dyDescent="0.25">
      <c r="A56" s="168">
        <v>54</v>
      </c>
      <c r="B56" s="182">
        <v>21</v>
      </c>
      <c r="C56" s="184" t="s">
        <v>854</v>
      </c>
      <c r="D56" s="182">
        <v>1</v>
      </c>
      <c r="E56" s="185" t="s">
        <v>245</v>
      </c>
      <c r="F56" s="186">
        <v>3448.85</v>
      </c>
      <c r="G56" s="164">
        <v>3448.85</v>
      </c>
      <c r="H56" s="251">
        <v>83697.03</v>
      </c>
      <c r="I56" s="180"/>
      <c r="J56" s="180"/>
      <c r="K56" s="180"/>
      <c r="L56" s="187">
        <v>43749</v>
      </c>
      <c r="M56" s="250" t="s">
        <v>210</v>
      </c>
      <c r="N56" s="188">
        <v>43749</v>
      </c>
      <c r="O56" s="183"/>
      <c r="P56" s="167">
        <v>43750</v>
      </c>
      <c r="Q56" s="187"/>
      <c r="R56" s="168" t="s">
        <v>362</v>
      </c>
      <c r="S56" s="143"/>
      <c r="T56" s="143"/>
      <c r="U56" s="143"/>
      <c r="V56" s="143"/>
      <c r="W56" s="143"/>
    </row>
    <row r="57" spans="1:23" x14ac:dyDescent="0.25">
      <c r="A57" s="163">
        <v>55</v>
      </c>
      <c r="B57" s="168">
        <v>1</v>
      </c>
      <c r="C57" s="162" t="s">
        <v>759</v>
      </c>
      <c r="D57" s="168">
        <v>50</v>
      </c>
      <c r="E57" s="196" t="s">
        <v>72</v>
      </c>
      <c r="F57" s="171">
        <v>59.28</v>
      </c>
      <c r="G57" s="171">
        <v>2964</v>
      </c>
      <c r="H57" s="171"/>
      <c r="I57" s="176"/>
      <c r="J57" s="176"/>
      <c r="K57" s="176"/>
      <c r="L57" s="179">
        <v>43752</v>
      </c>
      <c r="M57" s="250" t="s">
        <v>210</v>
      </c>
      <c r="N57" s="177">
        <v>43752</v>
      </c>
      <c r="O57" s="178"/>
      <c r="P57" s="179">
        <v>43753</v>
      </c>
      <c r="Q57" s="179">
        <v>43753</v>
      </c>
      <c r="R57" s="168" t="s">
        <v>362</v>
      </c>
      <c r="S57" s="143"/>
      <c r="T57" s="143"/>
      <c r="U57" s="143"/>
      <c r="V57" s="143"/>
      <c r="W57" s="143"/>
    </row>
    <row r="58" spans="1:23" x14ac:dyDescent="0.25">
      <c r="A58" s="163">
        <v>56</v>
      </c>
      <c r="B58" s="168">
        <v>2</v>
      </c>
      <c r="C58" s="162" t="s">
        <v>855</v>
      </c>
      <c r="D58" s="168">
        <v>60</v>
      </c>
      <c r="E58" s="196" t="s">
        <v>72</v>
      </c>
      <c r="F58" s="171">
        <v>94.53</v>
      </c>
      <c r="G58" s="171">
        <v>5671.8</v>
      </c>
      <c r="H58" s="171"/>
      <c r="I58" s="176"/>
      <c r="J58" s="176"/>
      <c r="K58" s="176"/>
      <c r="L58" s="179">
        <v>43752</v>
      </c>
      <c r="M58" s="250" t="s">
        <v>210</v>
      </c>
      <c r="N58" s="177">
        <v>43752</v>
      </c>
      <c r="O58" s="178"/>
      <c r="P58" s="179">
        <v>43753</v>
      </c>
      <c r="Q58" s="179">
        <v>43753</v>
      </c>
      <c r="R58" s="168" t="s">
        <v>362</v>
      </c>
      <c r="S58" s="143"/>
      <c r="T58" s="143"/>
      <c r="U58" s="143"/>
      <c r="V58" s="143"/>
      <c r="W58" s="143"/>
    </row>
    <row r="59" spans="1:23" x14ac:dyDescent="0.25">
      <c r="A59" s="168">
        <v>57</v>
      </c>
      <c r="B59" s="182">
        <v>3</v>
      </c>
      <c r="C59" s="184" t="s">
        <v>856</v>
      </c>
      <c r="D59" s="182">
        <v>20</v>
      </c>
      <c r="E59" s="185" t="s">
        <v>72</v>
      </c>
      <c r="F59" s="186">
        <v>112.5</v>
      </c>
      <c r="G59" s="164">
        <v>2250</v>
      </c>
      <c r="H59" s="171"/>
      <c r="I59" s="180"/>
      <c r="J59" s="180"/>
      <c r="K59" s="180"/>
      <c r="L59" s="187">
        <v>43752</v>
      </c>
      <c r="M59" s="250" t="s">
        <v>210</v>
      </c>
      <c r="N59" s="188">
        <v>43752</v>
      </c>
      <c r="O59" s="183"/>
      <c r="P59" s="167">
        <v>43753</v>
      </c>
      <c r="Q59" s="187">
        <v>43753</v>
      </c>
      <c r="R59" s="168" t="s">
        <v>362</v>
      </c>
      <c r="S59" s="143"/>
      <c r="T59" s="143"/>
      <c r="U59" s="143"/>
      <c r="V59" s="143"/>
      <c r="W59" s="143"/>
    </row>
    <row r="60" spans="1:23" x14ac:dyDescent="0.25">
      <c r="A60" s="163">
        <v>58</v>
      </c>
      <c r="B60" s="189">
        <v>4</v>
      </c>
      <c r="C60" s="190" t="s">
        <v>857</v>
      </c>
      <c r="D60" s="189">
        <v>20</v>
      </c>
      <c r="E60" s="191" t="s">
        <v>72</v>
      </c>
      <c r="F60" s="192">
        <v>208.63</v>
      </c>
      <c r="G60" s="164">
        <v>4172.6000000000004</v>
      </c>
      <c r="H60" s="171"/>
      <c r="I60" s="181"/>
      <c r="J60" s="181"/>
      <c r="K60" s="181"/>
      <c r="L60" s="193">
        <v>43752</v>
      </c>
      <c r="M60" s="250" t="s">
        <v>210</v>
      </c>
      <c r="N60" s="194">
        <v>43752</v>
      </c>
      <c r="O60" s="195"/>
      <c r="P60" s="167">
        <v>43753</v>
      </c>
      <c r="Q60" s="193">
        <v>43753</v>
      </c>
      <c r="R60" s="168" t="s">
        <v>362</v>
      </c>
      <c r="S60" s="143"/>
      <c r="T60" s="143"/>
      <c r="U60" s="143"/>
      <c r="V60" s="143"/>
      <c r="W60" s="143"/>
    </row>
    <row r="61" spans="1:23" x14ac:dyDescent="0.25">
      <c r="A61" s="168">
        <v>59</v>
      </c>
      <c r="B61" s="182">
        <v>5</v>
      </c>
      <c r="C61" s="184" t="s">
        <v>858</v>
      </c>
      <c r="D61" s="182">
        <v>10</v>
      </c>
      <c r="E61" s="185" t="s">
        <v>72</v>
      </c>
      <c r="F61" s="186">
        <v>168.39</v>
      </c>
      <c r="G61" s="164">
        <v>1683.8999999999999</v>
      </c>
      <c r="H61" s="171"/>
      <c r="I61" s="180"/>
      <c r="J61" s="180"/>
      <c r="K61" s="180"/>
      <c r="L61" s="187">
        <v>43752</v>
      </c>
      <c r="M61" s="250" t="s">
        <v>210</v>
      </c>
      <c r="N61" s="188">
        <v>43752</v>
      </c>
      <c r="O61" s="183"/>
      <c r="P61" s="167">
        <v>43753</v>
      </c>
      <c r="Q61" s="187">
        <v>43753</v>
      </c>
      <c r="R61" s="168" t="s">
        <v>362</v>
      </c>
      <c r="S61" s="143"/>
      <c r="T61" s="143"/>
      <c r="U61" s="143"/>
      <c r="V61" s="143"/>
      <c r="W61" s="143"/>
    </row>
    <row r="62" spans="1:23" x14ac:dyDescent="0.25">
      <c r="A62" s="163">
        <v>60</v>
      </c>
      <c r="B62" s="168">
        <v>6</v>
      </c>
      <c r="C62" s="162" t="s">
        <v>859</v>
      </c>
      <c r="D62" s="168">
        <v>10</v>
      </c>
      <c r="E62" s="196" t="s">
        <v>72</v>
      </c>
      <c r="F62" s="171">
        <v>351.68</v>
      </c>
      <c r="G62" s="171">
        <v>3516.8</v>
      </c>
      <c r="H62" s="171"/>
      <c r="I62" s="176"/>
      <c r="J62" s="176"/>
      <c r="K62" s="176"/>
      <c r="L62" s="179">
        <v>43752</v>
      </c>
      <c r="M62" s="250" t="s">
        <v>210</v>
      </c>
      <c r="N62" s="177">
        <v>43752</v>
      </c>
      <c r="O62" s="178"/>
      <c r="P62" s="179">
        <v>43753</v>
      </c>
      <c r="Q62" s="179">
        <v>43753</v>
      </c>
      <c r="R62" s="168" t="s">
        <v>362</v>
      </c>
      <c r="S62" s="143"/>
      <c r="T62" s="143"/>
      <c r="U62" s="143"/>
      <c r="V62" s="143"/>
      <c r="W62" s="143"/>
    </row>
    <row r="63" spans="1:23" x14ac:dyDescent="0.25">
      <c r="A63" s="168">
        <v>61</v>
      </c>
      <c r="B63" s="168">
        <v>7</v>
      </c>
      <c r="C63" s="162" t="s">
        <v>860</v>
      </c>
      <c r="D63" s="168">
        <v>10</v>
      </c>
      <c r="E63" s="196" t="s">
        <v>72</v>
      </c>
      <c r="F63" s="171">
        <v>75.48</v>
      </c>
      <c r="G63" s="171">
        <v>754.80000000000007</v>
      </c>
      <c r="H63" s="171"/>
      <c r="I63" s="176"/>
      <c r="J63" s="176"/>
      <c r="K63" s="176"/>
      <c r="L63" s="179">
        <v>43752</v>
      </c>
      <c r="M63" s="250" t="s">
        <v>210</v>
      </c>
      <c r="N63" s="177">
        <v>43752</v>
      </c>
      <c r="O63" s="178"/>
      <c r="P63" s="179">
        <v>43753</v>
      </c>
      <c r="Q63" s="179">
        <v>43753</v>
      </c>
      <c r="R63" s="168" t="s">
        <v>362</v>
      </c>
      <c r="S63" s="143"/>
      <c r="T63" s="143"/>
      <c r="U63" s="143"/>
      <c r="V63" s="143"/>
      <c r="W63" s="143"/>
    </row>
    <row r="64" spans="1:23" x14ac:dyDescent="0.25">
      <c r="A64" s="163">
        <v>62</v>
      </c>
      <c r="B64" s="182">
        <v>8</v>
      </c>
      <c r="C64" s="184" t="s">
        <v>861</v>
      </c>
      <c r="D64" s="182">
        <v>2</v>
      </c>
      <c r="E64" s="185" t="s">
        <v>245</v>
      </c>
      <c r="F64" s="186">
        <v>2962.4</v>
      </c>
      <c r="G64" s="164">
        <v>5924.8</v>
      </c>
      <c r="H64" s="171"/>
      <c r="I64" s="180"/>
      <c r="J64" s="180"/>
      <c r="K64" s="180"/>
      <c r="L64" s="187">
        <v>43752</v>
      </c>
      <c r="M64" s="250" t="s">
        <v>210</v>
      </c>
      <c r="N64" s="188">
        <v>43752</v>
      </c>
      <c r="O64" s="183"/>
      <c r="P64" s="167">
        <v>43753</v>
      </c>
      <c r="Q64" s="187">
        <v>43753</v>
      </c>
      <c r="R64" s="168" t="s">
        <v>362</v>
      </c>
      <c r="S64" s="143"/>
      <c r="T64" s="143"/>
      <c r="U64" s="143"/>
      <c r="V64" s="143"/>
      <c r="W64" s="143"/>
    </row>
    <row r="65" spans="1:23" x14ac:dyDescent="0.25">
      <c r="A65" s="163">
        <v>63</v>
      </c>
      <c r="B65" s="189">
        <v>9</v>
      </c>
      <c r="C65" s="190" t="s">
        <v>862</v>
      </c>
      <c r="D65" s="189">
        <v>20</v>
      </c>
      <c r="E65" s="191" t="s">
        <v>245</v>
      </c>
      <c r="F65" s="192">
        <v>51.75</v>
      </c>
      <c r="G65" s="164">
        <v>1035</v>
      </c>
      <c r="H65" s="171"/>
      <c r="I65" s="181"/>
      <c r="J65" s="181"/>
      <c r="K65" s="181"/>
      <c r="L65" s="193">
        <v>43752</v>
      </c>
      <c r="M65" s="250" t="s">
        <v>210</v>
      </c>
      <c r="N65" s="194">
        <v>43752</v>
      </c>
      <c r="O65" s="195"/>
      <c r="P65" s="167">
        <v>43753</v>
      </c>
      <c r="Q65" s="193">
        <v>43753</v>
      </c>
      <c r="R65" s="168" t="s">
        <v>362</v>
      </c>
      <c r="S65" s="143"/>
      <c r="T65" s="143"/>
      <c r="U65" s="143"/>
      <c r="V65" s="143"/>
      <c r="W65" s="143"/>
    </row>
    <row r="66" spans="1:23" x14ac:dyDescent="0.25">
      <c r="A66" s="168">
        <v>64</v>
      </c>
      <c r="B66" s="182">
        <v>10</v>
      </c>
      <c r="C66" s="184" t="s">
        <v>863</v>
      </c>
      <c r="D66" s="182">
        <v>1</v>
      </c>
      <c r="E66" s="185" t="s">
        <v>245</v>
      </c>
      <c r="F66" s="186">
        <v>190.52</v>
      </c>
      <c r="G66" s="164">
        <v>190.52</v>
      </c>
      <c r="H66" s="171"/>
      <c r="I66" s="180"/>
      <c r="J66" s="180"/>
      <c r="K66" s="180"/>
      <c r="L66" s="187">
        <v>43752</v>
      </c>
      <c r="M66" s="250" t="s">
        <v>210</v>
      </c>
      <c r="N66" s="188">
        <v>43752</v>
      </c>
      <c r="O66" s="183"/>
      <c r="P66" s="167">
        <v>43753</v>
      </c>
      <c r="Q66" s="187">
        <v>43753</v>
      </c>
      <c r="R66" s="168" t="s">
        <v>362</v>
      </c>
      <c r="S66" s="143"/>
      <c r="T66" s="143"/>
      <c r="U66" s="143"/>
      <c r="V66" s="143"/>
      <c r="W66" s="143"/>
    </row>
    <row r="67" spans="1:23" x14ac:dyDescent="0.25">
      <c r="A67" s="163">
        <v>65</v>
      </c>
      <c r="B67" s="168">
        <v>11</v>
      </c>
      <c r="C67" s="162" t="s">
        <v>760</v>
      </c>
      <c r="D67" s="168">
        <v>100</v>
      </c>
      <c r="E67" s="196" t="s">
        <v>72</v>
      </c>
      <c r="F67" s="171">
        <v>5.5</v>
      </c>
      <c r="G67" s="171">
        <v>550</v>
      </c>
      <c r="H67" s="171"/>
      <c r="I67" s="176"/>
      <c r="J67" s="176"/>
      <c r="K67" s="176"/>
      <c r="L67" s="179">
        <v>43752</v>
      </c>
      <c r="M67" s="250" t="s">
        <v>210</v>
      </c>
      <c r="N67" s="177">
        <v>43752</v>
      </c>
      <c r="O67" s="178"/>
      <c r="P67" s="179">
        <v>43753</v>
      </c>
      <c r="Q67" s="179">
        <v>43753</v>
      </c>
      <c r="R67" s="168" t="s">
        <v>362</v>
      </c>
      <c r="S67" s="143"/>
      <c r="T67" s="143"/>
      <c r="U67" s="143"/>
      <c r="V67" s="143"/>
      <c r="W67" s="143"/>
    </row>
    <row r="68" spans="1:23" ht="25.5" x14ac:dyDescent="0.25">
      <c r="A68" s="168">
        <v>66</v>
      </c>
      <c r="B68" s="168">
        <v>12</v>
      </c>
      <c r="C68" s="162" t="s">
        <v>864</v>
      </c>
      <c r="D68" s="168">
        <v>1</v>
      </c>
      <c r="E68" s="196" t="s">
        <v>379</v>
      </c>
      <c r="F68" s="171">
        <v>371.25</v>
      </c>
      <c r="G68" s="171">
        <v>371.25</v>
      </c>
      <c r="H68" s="171"/>
      <c r="I68" s="176"/>
      <c r="J68" s="176"/>
      <c r="K68" s="176"/>
      <c r="L68" s="179">
        <v>43752</v>
      </c>
      <c r="M68" s="250" t="s">
        <v>210</v>
      </c>
      <c r="N68" s="177">
        <v>43752</v>
      </c>
      <c r="O68" s="178"/>
      <c r="P68" s="179">
        <v>43753</v>
      </c>
      <c r="Q68" s="179">
        <v>43753</v>
      </c>
      <c r="R68" s="168" t="s">
        <v>362</v>
      </c>
      <c r="S68" s="143"/>
      <c r="T68" s="143"/>
      <c r="U68" s="143"/>
      <c r="V68" s="143"/>
      <c r="W68" s="143"/>
    </row>
    <row r="69" spans="1:23" ht="25.5" x14ac:dyDescent="0.25">
      <c r="A69" s="163">
        <v>67</v>
      </c>
      <c r="B69" s="182">
        <v>13</v>
      </c>
      <c r="C69" s="184" t="s">
        <v>865</v>
      </c>
      <c r="D69" s="182">
        <v>42</v>
      </c>
      <c r="E69" s="185" t="s">
        <v>245</v>
      </c>
      <c r="F69" s="186">
        <v>60.22</v>
      </c>
      <c r="G69" s="164">
        <v>2529.2399999999998</v>
      </c>
      <c r="H69" s="171"/>
      <c r="I69" s="180"/>
      <c r="J69" s="180"/>
      <c r="K69" s="180"/>
      <c r="L69" s="187">
        <v>43752</v>
      </c>
      <c r="M69" s="250" t="s">
        <v>210</v>
      </c>
      <c r="N69" s="188">
        <v>43752</v>
      </c>
      <c r="O69" s="183"/>
      <c r="P69" s="167">
        <v>43753</v>
      </c>
      <c r="Q69" s="187">
        <v>43753</v>
      </c>
      <c r="R69" s="168" t="s">
        <v>362</v>
      </c>
      <c r="S69" s="143"/>
      <c r="T69" s="143"/>
      <c r="U69" s="143"/>
      <c r="V69" s="143"/>
      <c r="W69" s="143"/>
    </row>
    <row r="70" spans="1:23" ht="25.5" x14ac:dyDescent="0.25">
      <c r="A70" s="163">
        <v>68</v>
      </c>
      <c r="B70" s="189">
        <v>14</v>
      </c>
      <c r="C70" s="190" t="s">
        <v>825</v>
      </c>
      <c r="D70" s="189">
        <v>200</v>
      </c>
      <c r="E70" s="191" t="s">
        <v>245</v>
      </c>
      <c r="F70" s="192">
        <v>7.98</v>
      </c>
      <c r="G70" s="164">
        <v>1596</v>
      </c>
      <c r="H70" s="171"/>
      <c r="I70" s="181"/>
      <c r="J70" s="181"/>
      <c r="K70" s="181"/>
      <c r="L70" s="193">
        <v>43752</v>
      </c>
      <c r="M70" s="250" t="s">
        <v>210</v>
      </c>
      <c r="N70" s="194">
        <v>43752</v>
      </c>
      <c r="O70" s="195"/>
      <c r="P70" s="167">
        <v>43753</v>
      </c>
      <c r="Q70" s="193">
        <v>43753</v>
      </c>
      <c r="R70" s="168" t="s">
        <v>362</v>
      </c>
      <c r="S70" s="143"/>
      <c r="T70" s="143"/>
      <c r="U70" s="143"/>
      <c r="V70" s="143"/>
      <c r="W70" s="143"/>
    </row>
    <row r="71" spans="1:23" x14ac:dyDescent="0.25">
      <c r="A71" s="168">
        <v>69</v>
      </c>
      <c r="B71" s="182">
        <v>15</v>
      </c>
      <c r="C71" s="184" t="s">
        <v>821</v>
      </c>
      <c r="D71" s="182">
        <v>100</v>
      </c>
      <c r="E71" s="185" t="s">
        <v>72</v>
      </c>
      <c r="F71" s="186">
        <v>33.549999999999997</v>
      </c>
      <c r="G71" s="164">
        <v>3354.9999999999995</v>
      </c>
      <c r="H71" s="171"/>
      <c r="I71" s="180"/>
      <c r="J71" s="180"/>
      <c r="K71" s="180"/>
      <c r="L71" s="187">
        <v>43752</v>
      </c>
      <c r="M71" s="250" t="s">
        <v>210</v>
      </c>
      <c r="N71" s="188">
        <v>43752</v>
      </c>
      <c r="O71" s="183"/>
      <c r="P71" s="167">
        <v>43753</v>
      </c>
      <c r="Q71" s="187">
        <v>43753</v>
      </c>
      <c r="R71" s="168" t="s">
        <v>362</v>
      </c>
      <c r="S71" s="143"/>
      <c r="T71" s="143"/>
      <c r="U71" s="143"/>
      <c r="V71" s="143"/>
      <c r="W71" s="143"/>
    </row>
    <row r="72" spans="1:23" x14ac:dyDescent="0.25">
      <c r="A72" s="163">
        <v>70</v>
      </c>
      <c r="B72" s="168">
        <v>16</v>
      </c>
      <c r="C72" s="162" t="s">
        <v>866</v>
      </c>
      <c r="D72" s="168">
        <v>100</v>
      </c>
      <c r="E72" s="196" t="s">
        <v>245</v>
      </c>
      <c r="F72" s="171">
        <v>1.2</v>
      </c>
      <c r="G72" s="171">
        <v>120</v>
      </c>
      <c r="H72" s="251">
        <v>36685.71</v>
      </c>
      <c r="I72" s="176"/>
      <c r="J72" s="176"/>
      <c r="K72" s="176"/>
      <c r="L72" s="179">
        <v>43752</v>
      </c>
      <c r="M72" s="250" t="s">
        <v>210</v>
      </c>
      <c r="N72" s="177">
        <v>43752</v>
      </c>
      <c r="O72" s="178"/>
      <c r="P72" s="179">
        <v>43753</v>
      </c>
      <c r="Q72" s="179">
        <v>43753</v>
      </c>
      <c r="R72" s="168" t="s">
        <v>362</v>
      </c>
      <c r="S72" s="143"/>
      <c r="T72" s="143"/>
      <c r="U72" s="143"/>
      <c r="V72" s="143"/>
      <c r="W72" s="143"/>
    </row>
    <row r="73" spans="1:23" ht="25.5" x14ac:dyDescent="0.25">
      <c r="A73" s="168">
        <v>71</v>
      </c>
      <c r="B73" s="168">
        <v>1</v>
      </c>
      <c r="C73" s="162" t="s">
        <v>867</v>
      </c>
      <c r="D73" s="168">
        <v>10</v>
      </c>
      <c r="E73" s="196" t="s">
        <v>72</v>
      </c>
      <c r="F73" s="171">
        <v>1560</v>
      </c>
      <c r="G73" s="171">
        <v>15600</v>
      </c>
      <c r="H73" s="171"/>
      <c r="I73" s="176"/>
      <c r="J73" s="176"/>
      <c r="K73" s="176"/>
      <c r="L73" s="179">
        <v>43749</v>
      </c>
      <c r="M73" s="250" t="s">
        <v>210</v>
      </c>
      <c r="N73" s="177">
        <v>43752</v>
      </c>
      <c r="O73" s="178"/>
      <c r="P73" s="179">
        <v>43753</v>
      </c>
      <c r="Q73" s="179">
        <v>43760</v>
      </c>
      <c r="R73" s="168" t="s">
        <v>369</v>
      </c>
      <c r="S73" s="143"/>
      <c r="T73" s="143"/>
      <c r="U73" s="143"/>
      <c r="V73" s="143"/>
      <c r="W73" s="143"/>
    </row>
    <row r="74" spans="1:23" x14ac:dyDescent="0.25">
      <c r="A74" s="163">
        <v>72</v>
      </c>
      <c r="B74" s="182">
        <v>2</v>
      </c>
      <c r="C74" s="184" t="s">
        <v>868</v>
      </c>
      <c r="D74" s="182">
        <v>2</v>
      </c>
      <c r="E74" s="185" t="s">
        <v>245</v>
      </c>
      <c r="F74" s="186">
        <v>2300</v>
      </c>
      <c r="G74" s="164">
        <v>4600</v>
      </c>
      <c r="H74" s="171"/>
      <c r="I74" s="180"/>
      <c r="J74" s="180"/>
      <c r="K74" s="180"/>
      <c r="L74" s="187">
        <v>43749</v>
      </c>
      <c r="M74" s="250" t="s">
        <v>210</v>
      </c>
      <c r="N74" s="188">
        <v>43752</v>
      </c>
      <c r="O74" s="183"/>
      <c r="P74" s="167">
        <v>43753</v>
      </c>
      <c r="Q74" s="187">
        <v>43760</v>
      </c>
      <c r="R74" s="168" t="s">
        <v>369</v>
      </c>
      <c r="S74" s="143"/>
      <c r="T74" s="143"/>
      <c r="U74" s="143"/>
      <c r="V74" s="143"/>
      <c r="W74" s="143"/>
    </row>
    <row r="75" spans="1:23" x14ac:dyDescent="0.25">
      <c r="A75" s="168">
        <v>73</v>
      </c>
      <c r="B75" s="189">
        <v>3</v>
      </c>
      <c r="C75" s="190" t="s">
        <v>869</v>
      </c>
      <c r="D75" s="189">
        <v>2</v>
      </c>
      <c r="E75" s="191" t="s">
        <v>72</v>
      </c>
      <c r="F75" s="192">
        <v>285</v>
      </c>
      <c r="G75" s="164">
        <v>570</v>
      </c>
      <c r="H75" s="171"/>
      <c r="I75" s="181"/>
      <c r="J75" s="181"/>
      <c r="K75" s="181"/>
      <c r="L75" s="193">
        <v>43749</v>
      </c>
      <c r="M75" s="250" t="s">
        <v>210</v>
      </c>
      <c r="N75" s="194">
        <v>43752</v>
      </c>
      <c r="O75" s="195"/>
      <c r="P75" s="167">
        <v>43753</v>
      </c>
      <c r="Q75" s="193">
        <v>43760</v>
      </c>
      <c r="R75" s="168" t="s">
        <v>369</v>
      </c>
      <c r="S75" s="143"/>
      <c r="T75" s="143"/>
      <c r="U75" s="143"/>
      <c r="V75" s="143"/>
      <c r="W75" s="143"/>
    </row>
    <row r="76" spans="1:23" x14ac:dyDescent="0.25">
      <c r="A76" s="163">
        <v>74</v>
      </c>
      <c r="B76" s="182">
        <v>4</v>
      </c>
      <c r="C76" s="184" t="s">
        <v>870</v>
      </c>
      <c r="D76" s="182">
        <v>3</v>
      </c>
      <c r="E76" s="185" t="s">
        <v>871</v>
      </c>
      <c r="F76" s="186">
        <v>6375</v>
      </c>
      <c r="G76" s="164">
        <v>19125</v>
      </c>
      <c r="H76" s="171"/>
      <c r="I76" s="180"/>
      <c r="J76" s="180"/>
      <c r="K76" s="180"/>
      <c r="L76" s="187">
        <v>43749</v>
      </c>
      <c r="M76" s="250" t="s">
        <v>210</v>
      </c>
      <c r="N76" s="188">
        <v>43752</v>
      </c>
      <c r="O76" s="183"/>
      <c r="P76" s="167">
        <v>43753</v>
      </c>
      <c r="Q76" s="187">
        <v>43760</v>
      </c>
      <c r="R76" s="168" t="s">
        <v>369</v>
      </c>
      <c r="S76" s="143"/>
      <c r="T76" s="143"/>
      <c r="U76" s="143"/>
      <c r="V76" s="143"/>
      <c r="W76" s="143"/>
    </row>
    <row r="77" spans="1:23" x14ac:dyDescent="0.25">
      <c r="A77" s="163">
        <v>75</v>
      </c>
      <c r="B77" s="168">
        <v>5</v>
      </c>
      <c r="C77" s="162" t="s">
        <v>872</v>
      </c>
      <c r="D77" s="168">
        <v>3</v>
      </c>
      <c r="E77" s="196" t="s">
        <v>871</v>
      </c>
      <c r="F77" s="171">
        <v>448</v>
      </c>
      <c r="G77" s="171">
        <v>1344</v>
      </c>
      <c r="H77" s="171"/>
      <c r="I77" s="176"/>
      <c r="J77" s="176"/>
      <c r="K77" s="176"/>
      <c r="L77" s="179">
        <v>43749</v>
      </c>
      <c r="M77" s="250" t="s">
        <v>210</v>
      </c>
      <c r="N77" s="177">
        <v>43752</v>
      </c>
      <c r="O77" s="178"/>
      <c r="P77" s="179">
        <v>43753</v>
      </c>
      <c r="Q77" s="179">
        <v>43760</v>
      </c>
      <c r="R77" s="168" t="s">
        <v>369</v>
      </c>
      <c r="S77" s="143"/>
      <c r="T77" s="143"/>
      <c r="U77" s="143"/>
      <c r="V77" s="143"/>
      <c r="W77" s="143"/>
    </row>
    <row r="78" spans="1:23" x14ac:dyDescent="0.25">
      <c r="A78" s="168">
        <v>76</v>
      </c>
      <c r="B78" s="168">
        <v>6</v>
      </c>
      <c r="C78" s="162" t="s">
        <v>873</v>
      </c>
      <c r="D78" s="168">
        <v>1</v>
      </c>
      <c r="E78" s="196" t="s">
        <v>871</v>
      </c>
      <c r="F78" s="171">
        <v>213</v>
      </c>
      <c r="G78" s="171">
        <v>213</v>
      </c>
      <c r="H78" s="171"/>
      <c r="I78" s="176"/>
      <c r="J78" s="176"/>
      <c r="K78" s="176"/>
      <c r="L78" s="179">
        <v>43749</v>
      </c>
      <c r="M78" s="250" t="s">
        <v>210</v>
      </c>
      <c r="N78" s="177">
        <v>43752</v>
      </c>
      <c r="O78" s="178"/>
      <c r="P78" s="179">
        <v>43753</v>
      </c>
      <c r="Q78" s="179">
        <v>43760</v>
      </c>
      <c r="R78" s="168" t="s">
        <v>369</v>
      </c>
      <c r="S78" s="143"/>
      <c r="T78" s="143"/>
      <c r="U78" s="143"/>
      <c r="V78" s="143"/>
      <c r="W78" s="143"/>
    </row>
    <row r="79" spans="1:23" ht="25.5" x14ac:dyDescent="0.25">
      <c r="A79" s="163">
        <v>77</v>
      </c>
      <c r="B79" s="182">
        <v>7</v>
      </c>
      <c r="C79" s="184" t="s">
        <v>874</v>
      </c>
      <c r="D79" s="182">
        <v>13</v>
      </c>
      <c r="E79" s="185" t="s">
        <v>245</v>
      </c>
      <c r="F79" s="186">
        <v>1688</v>
      </c>
      <c r="G79" s="164">
        <v>21944</v>
      </c>
      <c r="H79" s="171"/>
      <c r="I79" s="180"/>
      <c r="J79" s="180"/>
      <c r="K79" s="180"/>
      <c r="L79" s="187">
        <v>43749</v>
      </c>
      <c r="M79" s="250" t="s">
        <v>210</v>
      </c>
      <c r="N79" s="188">
        <v>43752</v>
      </c>
      <c r="O79" s="183"/>
      <c r="P79" s="167">
        <v>43753</v>
      </c>
      <c r="Q79" s="187">
        <v>43760</v>
      </c>
      <c r="R79" s="168" t="s">
        <v>369</v>
      </c>
      <c r="S79" s="143"/>
      <c r="T79" s="143"/>
      <c r="U79" s="143"/>
      <c r="V79" s="143"/>
      <c r="W79" s="143"/>
    </row>
    <row r="80" spans="1:23" ht="25.5" x14ac:dyDescent="0.25">
      <c r="A80" s="168">
        <v>78</v>
      </c>
      <c r="B80" s="189">
        <v>8</v>
      </c>
      <c r="C80" s="190" t="s">
        <v>875</v>
      </c>
      <c r="D80" s="189">
        <v>3</v>
      </c>
      <c r="E80" s="191" t="s">
        <v>245</v>
      </c>
      <c r="F80" s="192">
        <v>3168</v>
      </c>
      <c r="G80" s="164">
        <v>9504</v>
      </c>
      <c r="H80" s="171"/>
      <c r="I80" s="181"/>
      <c r="J80" s="181"/>
      <c r="K80" s="181"/>
      <c r="L80" s="193">
        <v>43749</v>
      </c>
      <c r="M80" s="250" t="s">
        <v>210</v>
      </c>
      <c r="N80" s="194">
        <v>43752</v>
      </c>
      <c r="O80" s="195"/>
      <c r="P80" s="167">
        <v>43753</v>
      </c>
      <c r="Q80" s="193">
        <v>43760</v>
      </c>
      <c r="R80" s="168" t="s">
        <v>369</v>
      </c>
      <c r="S80" s="143"/>
      <c r="T80" s="143"/>
      <c r="U80" s="143"/>
      <c r="V80" s="143"/>
      <c r="W80" s="143"/>
    </row>
    <row r="81" spans="1:23" x14ac:dyDescent="0.25">
      <c r="A81" s="163">
        <v>79</v>
      </c>
      <c r="B81" s="182">
        <v>9</v>
      </c>
      <c r="C81" s="184" t="s">
        <v>876</v>
      </c>
      <c r="D81" s="182">
        <v>7</v>
      </c>
      <c r="E81" s="185" t="s">
        <v>245</v>
      </c>
      <c r="F81" s="186">
        <v>900</v>
      </c>
      <c r="G81" s="164">
        <v>6300</v>
      </c>
      <c r="H81" s="171"/>
      <c r="I81" s="180"/>
      <c r="J81" s="180"/>
      <c r="K81" s="180"/>
      <c r="L81" s="187">
        <v>43749</v>
      </c>
      <c r="M81" s="250" t="s">
        <v>210</v>
      </c>
      <c r="N81" s="188">
        <v>43752</v>
      </c>
      <c r="O81" s="183"/>
      <c r="P81" s="167">
        <v>43753</v>
      </c>
      <c r="Q81" s="187">
        <v>43760</v>
      </c>
      <c r="R81" s="168" t="s">
        <v>369</v>
      </c>
      <c r="S81" s="143"/>
      <c r="T81" s="143"/>
      <c r="U81" s="143"/>
      <c r="V81" s="143"/>
      <c r="W81" s="143"/>
    </row>
    <row r="82" spans="1:23" x14ac:dyDescent="0.25">
      <c r="A82" s="163">
        <v>80</v>
      </c>
      <c r="B82" s="168">
        <v>10</v>
      </c>
      <c r="C82" s="162" t="s">
        <v>877</v>
      </c>
      <c r="D82" s="168">
        <v>3</v>
      </c>
      <c r="E82" s="196" t="s">
        <v>245</v>
      </c>
      <c r="F82" s="171">
        <v>304</v>
      </c>
      <c r="G82" s="171">
        <v>912</v>
      </c>
      <c r="H82" s="251">
        <v>80112</v>
      </c>
      <c r="I82" s="176"/>
      <c r="J82" s="176"/>
      <c r="K82" s="176"/>
      <c r="L82" s="179">
        <v>43749</v>
      </c>
      <c r="M82" s="250" t="s">
        <v>210</v>
      </c>
      <c r="N82" s="177">
        <v>43752</v>
      </c>
      <c r="O82" s="178"/>
      <c r="P82" s="179">
        <v>43753</v>
      </c>
      <c r="Q82" s="179">
        <v>43760</v>
      </c>
      <c r="R82" s="168" t="s">
        <v>369</v>
      </c>
      <c r="S82" s="143"/>
      <c r="T82" s="143"/>
      <c r="U82" s="143"/>
      <c r="V82" s="143"/>
      <c r="W82" s="143"/>
    </row>
    <row r="83" spans="1:23" ht="25.5" x14ac:dyDescent="0.25">
      <c r="A83" s="168">
        <v>81</v>
      </c>
      <c r="B83" s="168">
        <v>1</v>
      </c>
      <c r="C83" s="162" t="s">
        <v>878</v>
      </c>
      <c r="D83" s="168">
        <v>12</v>
      </c>
      <c r="E83" s="196" t="s">
        <v>245</v>
      </c>
      <c r="F83" s="171">
        <v>5040</v>
      </c>
      <c r="G83" s="171">
        <v>60480</v>
      </c>
      <c r="H83" s="251">
        <v>60480</v>
      </c>
      <c r="I83" s="176"/>
      <c r="J83" s="176"/>
      <c r="K83" s="176"/>
      <c r="L83" s="179">
        <v>43754</v>
      </c>
      <c r="M83" s="250" t="s">
        <v>210</v>
      </c>
      <c r="N83" s="177">
        <v>43755</v>
      </c>
      <c r="O83" s="178"/>
      <c r="P83" s="179">
        <v>43756</v>
      </c>
      <c r="Q83" s="179">
        <v>43768</v>
      </c>
      <c r="R83" s="168" t="s">
        <v>369</v>
      </c>
      <c r="S83" s="143"/>
      <c r="T83" s="143"/>
      <c r="U83" s="143"/>
      <c r="V83" s="143"/>
      <c r="W83" s="143"/>
    </row>
    <row r="84" spans="1:23" ht="38.25" x14ac:dyDescent="0.25">
      <c r="A84" s="163">
        <v>82</v>
      </c>
      <c r="B84" s="182">
        <v>1</v>
      </c>
      <c r="C84" s="184" t="s">
        <v>879</v>
      </c>
      <c r="D84" s="182">
        <v>1</v>
      </c>
      <c r="E84" s="185" t="s">
        <v>245</v>
      </c>
      <c r="F84" s="186">
        <v>3846.94</v>
      </c>
      <c r="G84" s="164">
        <v>3846.94</v>
      </c>
      <c r="H84" s="251">
        <v>3846.94</v>
      </c>
      <c r="I84" s="180"/>
      <c r="J84" s="180"/>
      <c r="K84" s="180"/>
      <c r="L84" s="187">
        <v>43754</v>
      </c>
      <c r="M84" s="250" t="s">
        <v>210</v>
      </c>
      <c r="N84" s="188">
        <v>43755</v>
      </c>
      <c r="O84" s="183"/>
      <c r="P84" s="167">
        <v>43756</v>
      </c>
      <c r="Q84" s="187">
        <v>43756</v>
      </c>
      <c r="R84" s="168" t="s">
        <v>369</v>
      </c>
      <c r="S84" s="143"/>
      <c r="T84" s="143"/>
      <c r="U84" s="143"/>
      <c r="V84" s="143"/>
      <c r="W84" s="143"/>
    </row>
    <row r="85" spans="1:23" x14ac:dyDescent="0.25">
      <c r="A85" s="168">
        <v>83</v>
      </c>
      <c r="B85" s="189">
        <v>1</v>
      </c>
      <c r="C85" s="190" t="s">
        <v>830</v>
      </c>
      <c r="D85" s="189">
        <v>12</v>
      </c>
      <c r="E85" s="191" t="s">
        <v>72</v>
      </c>
      <c r="F85" s="192">
        <v>647.45000000000005</v>
      </c>
      <c r="G85" s="164">
        <v>7769.4000000000005</v>
      </c>
      <c r="H85" s="171"/>
      <c r="I85" s="181"/>
      <c r="J85" s="181"/>
      <c r="K85" s="181"/>
      <c r="L85" s="193">
        <v>43760</v>
      </c>
      <c r="M85" s="250" t="s">
        <v>210</v>
      </c>
      <c r="N85" s="194">
        <v>43760</v>
      </c>
      <c r="O85" s="195"/>
      <c r="P85" s="167">
        <v>43761</v>
      </c>
      <c r="Q85" s="193">
        <v>43761</v>
      </c>
      <c r="R85" s="168" t="s">
        <v>362</v>
      </c>
      <c r="S85" s="143"/>
      <c r="T85" s="143"/>
      <c r="U85" s="143"/>
      <c r="V85" s="143"/>
      <c r="W85" s="143"/>
    </row>
    <row r="86" spans="1:23" ht="25.5" x14ac:dyDescent="0.25">
      <c r="A86" s="163">
        <v>84</v>
      </c>
      <c r="B86" s="182">
        <v>2</v>
      </c>
      <c r="C86" s="184" t="s">
        <v>852</v>
      </c>
      <c r="D86" s="182">
        <v>1</v>
      </c>
      <c r="E86" s="185" t="s">
        <v>245</v>
      </c>
      <c r="F86" s="186">
        <v>1764.1</v>
      </c>
      <c r="G86" s="164">
        <v>1764.1</v>
      </c>
      <c r="H86" s="171"/>
      <c r="I86" s="180"/>
      <c r="J86" s="180"/>
      <c r="K86" s="180"/>
      <c r="L86" s="187">
        <v>43760</v>
      </c>
      <c r="M86" s="250" t="s">
        <v>210</v>
      </c>
      <c r="N86" s="188">
        <v>43760</v>
      </c>
      <c r="O86" s="183"/>
      <c r="P86" s="167">
        <v>43761</v>
      </c>
      <c r="Q86" s="187">
        <v>43761</v>
      </c>
      <c r="R86" s="168" t="s">
        <v>362</v>
      </c>
      <c r="S86" s="143"/>
      <c r="T86" s="143"/>
      <c r="U86" s="143"/>
      <c r="V86" s="143"/>
      <c r="W86" s="143"/>
    </row>
    <row r="87" spans="1:23" x14ac:dyDescent="0.25">
      <c r="A87" s="168">
        <v>85</v>
      </c>
      <c r="B87" s="168">
        <v>3</v>
      </c>
      <c r="C87" s="162" t="s">
        <v>880</v>
      </c>
      <c r="D87" s="168">
        <v>7</v>
      </c>
      <c r="E87" s="196" t="s">
        <v>245</v>
      </c>
      <c r="F87" s="171">
        <v>19.32</v>
      </c>
      <c r="G87" s="171">
        <v>135.24</v>
      </c>
      <c r="H87" s="171"/>
      <c r="I87" s="176"/>
      <c r="J87" s="176"/>
      <c r="K87" s="176"/>
      <c r="L87" s="179">
        <v>43760</v>
      </c>
      <c r="M87" s="250" t="s">
        <v>210</v>
      </c>
      <c r="N87" s="177">
        <v>43760</v>
      </c>
      <c r="O87" s="178"/>
      <c r="P87" s="179">
        <v>43761</v>
      </c>
      <c r="Q87" s="179">
        <v>43761</v>
      </c>
      <c r="R87" s="168" t="s">
        <v>362</v>
      </c>
      <c r="S87" s="143"/>
      <c r="T87" s="143"/>
      <c r="U87" s="143"/>
      <c r="V87" s="143"/>
      <c r="W87" s="143"/>
    </row>
    <row r="88" spans="1:23" x14ac:dyDescent="0.25">
      <c r="A88" s="163">
        <v>86</v>
      </c>
      <c r="B88" s="168">
        <v>4</v>
      </c>
      <c r="C88" s="162" t="s">
        <v>881</v>
      </c>
      <c r="D88" s="168">
        <v>5</v>
      </c>
      <c r="E88" s="196" t="s">
        <v>245</v>
      </c>
      <c r="F88" s="171">
        <v>393.02</v>
      </c>
      <c r="G88" s="171">
        <v>1965.1</v>
      </c>
      <c r="H88" s="171"/>
      <c r="I88" s="176"/>
      <c r="J88" s="176"/>
      <c r="K88" s="176"/>
      <c r="L88" s="179">
        <v>43760</v>
      </c>
      <c r="M88" s="250" t="s">
        <v>210</v>
      </c>
      <c r="N88" s="177">
        <v>43760</v>
      </c>
      <c r="O88" s="178"/>
      <c r="P88" s="179">
        <v>43761</v>
      </c>
      <c r="Q88" s="179">
        <v>43761</v>
      </c>
      <c r="R88" s="168" t="s">
        <v>362</v>
      </c>
      <c r="S88" s="143"/>
      <c r="T88" s="143"/>
      <c r="U88" s="143"/>
      <c r="V88" s="143"/>
      <c r="W88" s="143"/>
    </row>
    <row r="89" spans="1:23" x14ac:dyDescent="0.25">
      <c r="A89" s="163">
        <v>87</v>
      </c>
      <c r="B89" s="182">
        <v>5</v>
      </c>
      <c r="C89" s="184" t="s">
        <v>847</v>
      </c>
      <c r="D89" s="182">
        <v>1</v>
      </c>
      <c r="E89" s="185" t="s">
        <v>245</v>
      </c>
      <c r="F89" s="186">
        <v>3614.45</v>
      </c>
      <c r="G89" s="164">
        <v>3614.45</v>
      </c>
      <c r="H89" s="171"/>
      <c r="I89" s="180"/>
      <c r="J89" s="180"/>
      <c r="K89" s="180"/>
      <c r="L89" s="187">
        <v>43760</v>
      </c>
      <c r="M89" s="250" t="s">
        <v>210</v>
      </c>
      <c r="N89" s="188">
        <v>43760</v>
      </c>
      <c r="O89" s="183"/>
      <c r="P89" s="167">
        <v>43761</v>
      </c>
      <c r="Q89" s="187">
        <v>43761</v>
      </c>
      <c r="R89" s="168" t="s">
        <v>362</v>
      </c>
      <c r="S89" s="143"/>
      <c r="T89" s="143"/>
      <c r="U89" s="143"/>
      <c r="V89" s="143"/>
      <c r="W89" s="143"/>
    </row>
    <row r="90" spans="1:23" x14ac:dyDescent="0.25">
      <c r="A90" s="168">
        <v>88</v>
      </c>
      <c r="B90" s="189">
        <v>6</v>
      </c>
      <c r="C90" s="190" t="s">
        <v>882</v>
      </c>
      <c r="D90" s="189">
        <v>2</v>
      </c>
      <c r="E90" s="191" t="s">
        <v>245</v>
      </c>
      <c r="F90" s="192">
        <v>45.54</v>
      </c>
      <c r="G90" s="164">
        <v>91.08</v>
      </c>
      <c r="H90" s="171"/>
      <c r="I90" s="181"/>
      <c r="J90" s="181"/>
      <c r="K90" s="181"/>
      <c r="L90" s="193">
        <v>43760</v>
      </c>
      <c r="M90" s="250" t="s">
        <v>210</v>
      </c>
      <c r="N90" s="194">
        <v>43760</v>
      </c>
      <c r="O90" s="195"/>
      <c r="P90" s="167">
        <v>43761</v>
      </c>
      <c r="Q90" s="193">
        <v>43761</v>
      </c>
      <c r="R90" s="168" t="s">
        <v>362</v>
      </c>
      <c r="S90" s="143"/>
      <c r="T90" s="143"/>
      <c r="U90" s="143"/>
      <c r="V90" s="143"/>
      <c r="W90" s="143"/>
    </row>
    <row r="91" spans="1:23" x14ac:dyDescent="0.25">
      <c r="A91" s="163">
        <v>89</v>
      </c>
      <c r="B91" s="182">
        <v>7</v>
      </c>
      <c r="C91" s="184" t="s">
        <v>883</v>
      </c>
      <c r="D91" s="182">
        <v>2</v>
      </c>
      <c r="E91" s="185" t="s">
        <v>245</v>
      </c>
      <c r="F91" s="186">
        <v>45.54</v>
      </c>
      <c r="G91" s="164">
        <v>91.08</v>
      </c>
      <c r="H91" s="171"/>
      <c r="I91" s="180"/>
      <c r="J91" s="180"/>
      <c r="K91" s="180"/>
      <c r="L91" s="187">
        <v>43760</v>
      </c>
      <c r="M91" s="250" t="s">
        <v>210</v>
      </c>
      <c r="N91" s="188">
        <v>43760</v>
      </c>
      <c r="O91" s="183"/>
      <c r="P91" s="167">
        <v>43761</v>
      </c>
      <c r="Q91" s="187">
        <v>43761</v>
      </c>
      <c r="R91" s="168" t="s">
        <v>362</v>
      </c>
      <c r="S91" s="143"/>
      <c r="T91" s="143"/>
      <c r="U91" s="143"/>
      <c r="V91" s="143"/>
      <c r="W91" s="143"/>
    </row>
    <row r="92" spans="1:23" x14ac:dyDescent="0.25">
      <c r="A92" s="168">
        <v>90</v>
      </c>
      <c r="B92" s="168">
        <v>8</v>
      </c>
      <c r="C92" s="162" t="s">
        <v>884</v>
      </c>
      <c r="D92" s="168">
        <v>2</v>
      </c>
      <c r="E92" s="196" t="s">
        <v>245</v>
      </c>
      <c r="F92" s="171">
        <v>45.54</v>
      </c>
      <c r="G92" s="171">
        <v>91.08</v>
      </c>
      <c r="H92" s="171"/>
      <c r="I92" s="176"/>
      <c r="J92" s="176"/>
      <c r="K92" s="176"/>
      <c r="L92" s="179">
        <v>43760</v>
      </c>
      <c r="M92" s="250" t="s">
        <v>210</v>
      </c>
      <c r="N92" s="177">
        <v>43760</v>
      </c>
      <c r="O92" s="178"/>
      <c r="P92" s="179">
        <v>43761</v>
      </c>
      <c r="Q92" s="179">
        <v>43761</v>
      </c>
      <c r="R92" s="168" t="s">
        <v>362</v>
      </c>
      <c r="S92" s="143"/>
      <c r="T92" s="143"/>
      <c r="U92" s="143"/>
      <c r="V92" s="143"/>
      <c r="W92" s="143"/>
    </row>
    <row r="93" spans="1:23" x14ac:dyDescent="0.25">
      <c r="A93" s="163">
        <v>91</v>
      </c>
      <c r="B93" s="168">
        <v>9</v>
      </c>
      <c r="C93" s="162" t="s">
        <v>885</v>
      </c>
      <c r="D93" s="168">
        <v>2</v>
      </c>
      <c r="E93" s="196" t="s">
        <v>245</v>
      </c>
      <c r="F93" s="171">
        <v>42.54</v>
      </c>
      <c r="G93" s="171">
        <v>85.08</v>
      </c>
      <c r="H93" s="171"/>
      <c r="I93" s="176"/>
      <c r="J93" s="176"/>
      <c r="K93" s="176"/>
      <c r="L93" s="179">
        <v>43760</v>
      </c>
      <c r="M93" s="250" t="s">
        <v>210</v>
      </c>
      <c r="N93" s="177">
        <v>43760</v>
      </c>
      <c r="O93" s="178"/>
      <c r="P93" s="179">
        <v>43761</v>
      </c>
      <c r="Q93" s="179">
        <v>43761</v>
      </c>
      <c r="R93" s="168" t="s">
        <v>362</v>
      </c>
      <c r="S93" s="143"/>
      <c r="T93" s="143"/>
      <c r="U93" s="143"/>
      <c r="V93" s="143"/>
      <c r="W93" s="143"/>
    </row>
    <row r="94" spans="1:23" x14ac:dyDescent="0.25">
      <c r="A94" s="163">
        <v>92</v>
      </c>
      <c r="B94" s="182">
        <v>10</v>
      </c>
      <c r="C94" s="184" t="s">
        <v>886</v>
      </c>
      <c r="D94" s="182">
        <v>2</v>
      </c>
      <c r="E94" s="185" t="s">
        <v>245</v>
      </c>
      <c r="F94" s="186">
        <v>50.16</v>
      </c>
      <c r="G94" s="164">
        <v>100.32</v>
      </c>
      <c r="H94" s="171"/>
      <c r="I94" s="180"/>
      <c r="J94" s="180"/>
      <c r="K94" s="180"/>
      <c r="L94" s="187">
        <v>43760</v>
      </c>
      <c r="M94" s="250" t="s">
        <v>210</v>
      </c>
      <c r="N94" s="188">
        <v>43760</v>
      </c>
      <c r="O94" s="183"/>
      <c r="P94" s="167">
        <v>43761</v>
      </c>
      <c r="Q94" s="187">
        <v>43761</v>
      </c>
      <c r="R94" s="168" t="s">
        <v>362</v>
      </c>
      <c r="S94" s="143"/>
      <c r="T94" s="143"/>
      <c r="U94" s="143"/>
      <c r="V94" s="143"/>
      <c r="W94" s="143"/>
    </row>
    <row r="95" spans="1:23" ht="25.5" x14ac:dyDescent="0.25">
      <c r="A95" s="168">
        <v>93</v>
      </c>
      <c r="B95" s="189">
        <v>11</v>
      </c>
      <c r="C95" s="190" t="s">
        <v>887</v>
      </c>
      <c r="D95" s="189">
        <v>1</v>
      </c>
      <c r="E95" s="191" t="s">
        <v>379</v>
      </c>
      <c r="F95" s="192">
        <v>15.84</v>
      </c>
      <c r="G95" s="164">
        <v>15.84</v>
      </c>
      <c r="H95" s="171"/>
      <c r="I95" s="181"/>
      <c r="J95" s="181"/>
      <c r="K95" s="181"/>
      <c r="L95" s="193">
        <v>43760</v>
      </c>
      <c r="M95" s="250" t="s">
        <v>210</v>
      </c>
      <c r="N95" s="194">
        <v>43760</v>
      </c>
      <c r="O95" s="195"/>
      <c r="P95" s="167">
        <v>43761</v>
      </c>
      <c r="Q95" s="193">
        <v>43761</v>
      </c>
      <c r="R95" s="168" t="s">
        <v>362</v>
      </c>
      <c r="S95" s="143"/>
      <c r="T95" s="143"/>
      <c r="U95" s="143"/>
      <c r="V95" s="143"/>
      <c r="W95" s="143"/>
    </row>
    <row r="96" spans="1:23" x14ac:dyDescent="0.25">
      <c r="A96" s="163">
        <v>94</v>
      </c>
      <c r="B96" s="182">
        <v>12</v>
      </c>
      <c r="C96" s="184" t="s">
        <v>888</v>
      </c>
      <c r="D96" s="182">
        <v>50</v>
      </c>
      <c r="E96" s="185" t="s">
        <v>245</v>
      </c>
      <c r="F96" s="186">
        <v>27.67</v>
      </c>
      <c r="G96" s="164">
        <v>1383.5</v>
      </c>
      <c r="H96" s="171"/>
      <c r="I96" s="180"/>
      <c r="J96" s="180"/>
      <c r="K96" s="180"/>
      <c r="L96" s="187">
        <v>43760</v>
      </c>
      <c r="M96" s="250" t="s">
        <v>210</v>
      </c>
      <c r="N96" s="188">
        <v>43760</v>
      </c>
      <c r="O96" s="183"/>
      <c r="P96" s="167">
        <v>43761</v>
      </c>
      <c r="Q96" s="187">
        <v>43761</v>
      </c>
      <c r="R96" s="168" t="s">
        <v>362</v>
      </c>
      <c r="S96" s="143"/>
      <c r="T96" s="143"/>
      <c r="U96" s="143"/>
      <c r="V96" s="143"/>
      <c r="W96" s="143"/>
    </row>
    <row r="97" spans="1:23" x14ac:dyDescent="0.25">
      <c r="A97" s="168">
        <v>95</v>
      </c>
      <c r="B97" s="168">
        <v>13</v>
      </c>
      <c r="C97" s="162" t="s">
        <v>889</v>
      </c>
      <c r="D97" s="168">
        <v>100</v>
      </c>
      <c r="E97" s="196" t="s">
        <v>245</v>
      </c>
      <c r="F97" s="171">
        <v>18.350000000000001</v>
      </c>
      <c r="G97" s="171">
        <v>1835.0000000000002</v>
      </c>
      <c r="H97" s="171"/>
      <c r="I97" s="176"/>
      <c r="J97" s="176"/>
      <c r="K97" s="176"/>
      <c r="L97" s="179">
        <v>43760</v>
      </c>
      <c r="M97" s="250" t="s">
        <v>210</v>
      </c>
      <c r="N97" s="177">
        <v>43760</v>
      </c>
      <c r="O97" s="178"/>
      <c r="P97" s="179">
        <v>43761</v>
      </c>
      <c r="Q97" s="179">
        <v>43761</v>
      </c>
      <c r="R97" s="168" t="s">
        <v>362</v>
      </c>
      <c r="S97" s="143"/>
      <c r="T97" s="143"/>
      <c r="U97" s="143"/>
      <c r="V97" s="143"/>
      <c r="W97" s="143"/>
    </row>
    <row r="98" spans="1:23" x14ac:dyDescent="0.25">
      <c r="A98" s="163">
        <v>96</v>
      </c>
      <c r="B98" s="168">
        <v>14</v>
      </c>
      <c r="C98" s="162" t="s">
        <v>831</v>
      </c>
      <c r="D98" s="168">
        <v>70</v>
      </c>
      <c r="E98" s="196" t="s">
        <v>72</v>
      </c>
      <c r="F98" s="171">
        <v>54.65</v>
      </c>
      <c r="G98" s="171">
        <v>3825.5</v>
      </c>
      <c r="H98" s="171"/>
      <c r="I98" s="176"/>
      <c r="J98" s="176"/>
      <c r="K98" s="176"/>
      <c r="L98" s="179">
        <v>43760</v>
      </c>
      <c r="M98" s="250" t="s">
        <v>210</v>
      </c>
      <c r="N98" s="177">
        <v>43760</v>
      </c>
      <c r="O98" s="178"/>
      <c r="P98" s="179">
        <v>43761</v>
      </c>
      <c r="Q98" s="179">
        <v>43761</v>
      </c>
      <c r="R98" s="168" t="s">
        <v>362</v>
      </c>
      <c r="S98" s="143"/>
      <c r="T98" s="143"/>
      <c r="U98" s="143"/>
      <c r="V98" s="143"/>
      <c r="W98" s="143"/>
    </row>
    <row r="99" spans="1:23" x14ac:dyDescent="0.25">
      <c r="A99" s="168">
        <v>97</v>
      </c>
      <c r="B99" s="182">
        <v>15</v>
      </c>
      <c r="C99" s="184" t="s">
        <v>890</v>
      </c>
      <c r="D99" s="182">
        <v>35</v>
      </c>
      <c r="E99" s="185" t="s">
        <v>72</v>
      </c>
      <c r="F99" s="186">
        <v>538.72</v>
      </c>
      <c r="G99" s="164">
        <v>18855.2</v>
      </c>
      <c r="H99" s="251">
        <v>41621.97</v>
      </c>
      <c r="I99" s="180"/>
      <c r="J99" s="180"/>
      <c r="K99" s="180"/>
      <c r="L99" s="187">
        <v>43760</v>
      </c>
      <c r="M99" s="250" t="s">
        <v>210</v>
      </c>
      <c r="N99" s="188">
        <v>43760</v>
      </c>
      <c r="O99" s="183"/>
      <c r="P99" s="167">
        <v>43761</v>
      </c>
      <c r="Q99" s="187">
        <v>43761</v>
      </c>
      <c r="R99" s="168" t="s">
        <v>362</v>
      </c>
      <c r="S99" s="143"/>
      <c r="T99" s="143"/>
      <c r="U99" s="143"/>
      <c r="V99" s="143"/>
      <c r="W99" s="143"/>
    </row>
    <row r="100" spans="1:23" ht="25.5" x14ac:dyDescent="0.25">
      <c r="A100" s="163">
        <v>98</v>
      </c>
      <c r="B100" s="189">
        <v>1</v>
      </c>
      <c r="C100" s="190" t="s">
        <v>891</v>
      </c>
      <c r="D100" s="189">
        <v>100</v>
      </c>
      <c r="E100" s="191" t="s">
        <v>72</v>
      </c>
      <c r="F100" s="192">
        <v>15.5</v>
      </c>
      <c r="G100" s="164">
        <v>1550</v>
      </c>
      <c r="H100" s="171"/>
      <c r="I100" s="181"/>
      <c r="J100" s="181"/>
      <c r="K100" s="181"/>
      <c r="L100" s="193">
        <v>43761</v>
      </c>
      <c r="M100" s="250" t="s">
        <v>210</v>
      </c>
      <c r="N100" s="194">
        <v>43763</v>
      </c>
      <c r="O100" s="195"/>
      <c r="P100" s="167">
        <v>43764</v>
      </c>
      <c r="Q100" s="193"/>
      <c r="R100" s="252" t="s">
        <v>892</v>
      </c>
      <c r="S100" s="143"/>
      <c r="T100" s="143"/>
      <c r="U100" s="143"/>
      <c r="V100" s="143"/>
      <c r="W100" s="143"/>
    </row>
    <row r="101" spans="1:23" x14ac:dyDescent="0.25">
      <c r="A101" s="163">
        <v>99</v>
      </c>
      <c r="B101" s="182">
        <v>2</v>
      </c>
      <c r="C101" s="184" t="s">
        <v>759</v>
      </c>
      <c r="D101" s="182">
        <v>60</v>
      </c>
      <c r="E101" s="185" t="s">
        <v>72</v>
      </c>
      <c r="F101" s="186">
        <v>59.28</v>
      </c>
      <c r="G101" s="164">
        <v>3556.8</v>
      </c>
      <c r="H101" s="251">
        <v>5106.8</v>
      </c>
      <c r="I101" s="180"/>
      <c r="J101" s="180"/>
      <c r="K101" s="180"/>
      <c r="L101" s="187">
        <v>43761</v>
      </c>
      <c r="M101" s="250" t="s">
        <v>210</v>
      </c>
      <c r="N101" s="188">
        <v>43763</v>
      </c>
      <c r="O101" s="183"/>
      <c r="P101" s="167">
        <v>43764</v>
      </c>
      <c r="Q101" s="187"/>
      <c r="R101" s="168" t="s">
        <v>362</v>
      </c>
      <c r="S101" s="143"/>
      <c r="T101" s="143"/>
      <c r="U101" s="143"/>
      <c r="V101" s="143"/>
      <c r="W101" s="143"/>
    </row>
    <row r="102" spans="1:23" x14ac:dyDescent="0.25">
      <c r="A102" s="168">
        <v>100</v>
      </c>
      <c r="B102" s="168">
        <v>1</v>
      </c>
      <c r="C102" s="162" t="s">
        <v>893</v>
      </c>
      <c r="D102" s="168">
        <v>4</v>
      </c>
      <c r="E102" s="196" t="s">
        <v>245</v>
      </c>
      <c r="F102" s="171">
        <v>4125</v>
      </c>
      <c r="G102" s="171">
        <v>6039</v>
      </c>
      <c r="H102" s="171"/>
      <c r="I102" s="176"/>
      <c r="J102" s="176"/>
      <c r="K102" s="176"/>
      <c r="L102" s="179">
        <v>43749</v>
      </c>
      <c r="M102" s="250" t="s">
        <v>210</v>
      </c>
      <c r="N102" s="177">
        <v>43749</v>
      </c>
      <c r="O102" s="178"/>
      <c r="P102" s="179">
        <v>43729</v>
      </c>
      <c r="Q102" s="179">
        <v>43769</v>
      </c>
      <c r="R102" s="168" t="s">
        <v>362</v>
      </c>
      <c r="S102" s="143"/>
      <c r="T102" s="143"/>
      <c r="U102" s="143"/>
      <c r="V102" s="143"/>
      <c r="W102" s="143"/>
    </row>
    <row r="103" spans="1:23" x14ac:dyDescent="0.25">
      <c r="A103" s="163">
        <v>101</v>
      </c>
      <c r="B103" s="168">
        <v>2</v>
      </c>
      <c r="C103" s="162" t="s">
        <v>894</v>
      </c>
      <c r="D103" s="168">
        <v>2</v>
      </c>
      <c r="E103" s="196" t="s">
        <v>245</v>
      </c>
      <c r="F103" s="171">
        <v>1750</v>
      </c>
      <c r="G103" s="171">
        <v>2800</v>
      </c>
      <c r="H103" s="171"/>
      <c r="I103" s="176"/>
      <c r="J103" s="176"/>
      <c r="K103" s="176"/>
      <c r="L103" s="179">
        <v>43749</v>
      </c>
      <c r="M103" s="250" t="s">
        <v>210</v>
      </c>
      <c r="N103" s="177">
        <v>43749</v>
      </c>
      <c r="O103" s="178"/>
      <c r="P103" s="179">
        <v>43729</v>
      </c>
      <c r="Q103" s="179">
        <v>43769</v>
      </c>
      <c r="R103" s="168" t="s">
        <v>362</v>
      </c>
      <c r="S103" s="143"/>
      <c r="T103" s="143"/>
      <c r="U103" s="143"/>
      <c r="V103" s="143"/>
      <c r="W103" s="143"/>
    </row>
    <row r="104" spans="1:23" x14ac:dyDescent="0.25">
      <c r="A104" s="168">
        <v>102</v>
      </c>
      <c r="B104" s="182">
        <v>3</v>
      </c>
      <c r="C104" s="184" t="s">
        <v>895</v>
      </c>
      <c r="D104" s="182">
        <v>6</v>
      </c>
      <c r="E104" s="185" t="s">
        <v>245</v>
      </c>
      <c r="F104" s="186">
        <v>550</v>
      </c>
      <c r="G104" s="164">
        <v>3760</v>
      </c>
      <c r="H104" s="251">
        <v>23300</v>
      </c>
      <c r="I104" s="180"/>
      <c r="J104" s="180"/>
      <c r="K104" s="180"/>
      <c r="L104" s="187">
        <v>43749</v>
      </c>
      <c r="M104" s="250" t="s">
        <v>210</v>
      </c>
      <c r="N104" s="188">
        <v>43749</v>
      </c>
      <c r="O104" s="183"/>
      <c r="P104" s="167">
        <v>43718</v>
      </c>
      <c r="Q104" s="187">
        <v>43769</v>
      </c>
      <c r="R104" s="168" t="s">
        <v>362</v>
      </c>
      <c r="S104" s="143"/>
      <c r="T104" s="143"/>
      <c r="U104" s="143"/>
      <c r="V104" s="143"/>
      <c r="W104" s="143"/>
    </row>
    <row r="105" spans="1:23" x14ac:dyDescent="0.25">
      <c r="A105" s="163">
        <v>103</v>
      </c>
      <c r="B105" s="189">
        <v>1</v>
      </c>
      <c r="C105" s="190" t="s">
        <v>881</v>
      </c>
      <c r="D105" s="189">
        <v>4</v>
      </c>
      <c r="E105" s="191" t="s">
        <v>245</v>
      </c>
      <c r="F105" s="192">
        <v>402.38</v>
      </c>
      <c r="G105" s="164">
        <v>1609.52</v>
      </c>
      <c r="H105" s="171"/>
      <c r="I105" s="181"/>
      <c r="J105" s="181"/>
      <c r="K105" s="181"/>
      <c r="L105" s="193">
        <v>43768</v>
      </c>
      <c r="M105" s="250" t="s">
        <v>210</v>
      </c>
      <c r="N105" s="194">
        <v>43775</v>
      </c>
      <c r="O105" s="195"/>
      <c r="P105" s="167">
        <v>43776</v>
      </c>
      <c r="Q105" s="193"/>
      <c r="R105" s="168" t="s">
        <v>362</v>
      </c>
      <c r="S105" s="143"/>
      <c r="T105" s="143"/>
      <c r="U105" s="143"/>
      <c r="V105" s="143"/>
      <c r="W105" s="143"/>
    </row>
    <row r="106" spans="1:23" x14ac:dyDescent="0.25">
      <c r="A106" s="163">
        <v>104</v>
      </c>
      <c r="B106" s="182">
        <v>2</v>
      </c>
      <c r="C106" s="184" t="s">
        <v>896</v>
      </c>
      <c r="D106" s="182">
        <v>1</v>
      </c>
      <c r="E106" s="185" t="s">
        <v>245</v>
      </c>
      <c r="F106" s="186">
        <v>988.84</v>
      </c>
      <c r="G106" s="164">
        <v>988.84</v>
      </c>
      <c r="H106" s="171"/>
      <c r="I106" s="180"/>
      <c r="J106" s="180"/>
      <c r="K106" s="180"/>
      <c r="L106" s="187">
        <v>43768</v>
      </c>
      <c r="M106" s="250" t="s">
        <v>210</v>
      </c>
      <c r="N106" s="188">
        <v>43775</v>
      </c>
      <c r="O106" s="183"/>
      <c r="P106" s="167">
        <v>43776</v>
      </c>
      <c r="Q106" s="187"/>
      <c r="R106" s="168" t="s">
        <v>362</v>
      </c>
      <c r="S106" s="143"/>
      <c r="T106" s="143"/>
      <c r="U106" s="143"/>
      <c r="V106" s="143"/>
      <c r="W106" s="143"/>
    </row>
    <row r="107" spans="1:23" x14ac:dyDescent="0.25">
      <c r="A107" s="168">
        <v>105</v>
      </c>
      <c r="B107" s="168">
        <v>3</v>
      </c>
      <c r="C107" s="162" t="s">
        <v>831</v>
      </c>
      <c r="D107" s="168">
        <v>50</v>
      </c>
      <c r="E107" s="196" t="s">
        <v>72</v>
      </c>
      <c r="F107" s="171">
        <v>54.65</v>
      </c>
      <c r="G107" s="171">
        <v>2732.5</v>
      </c>
      <c r="H107" s="171"/>
      <c r="I107" s="176"/>
      <c r="J107" s="176"/>
      <c r="K107" s="176"/>
      <c r="L107" s="179">
        <v>43768</v>
      </c>
      <c r="M107" s="250" t="s">
        <v>210</v>
      </c>
      <c r="N107" s="177">
        <v>43775</v>
      </c>
      <c r="O107" s="178"/>
      <c r="P107" s="179">
        <v>43776</v>
      </c>
      <c r="Q107" s="179"/>
      <c r="R107" s="168" t="s">
        <v>362</v>
      </c>
      <c r="S107" s="143"/>
      <c r="T107" s="143"/>
      <c r="U107" s="143"/>
      <c r="V107" s="143"/>
      <c r="W107" s="143"/>
    </row>
    <row r="108" spans="1:23" x14ac:dyDescent="0.25">
      <c r="A108" s="163">
        <v>106</v>
      </c>
      <c r="B108" s="168">
        <v>4</v>
      </c>
      <c r="C108" s="162" t="s">
        <v>897</v>
      </c>
      <c r="D108" s="168">
        <v>50</v>
      </c>
      <c r="E108" s="196" t="s">
        <v>72</v>
      </c>
      <c r="F108" s="171">
        <v>59.88</v>
      </c>
      <c r="G108" s="171">
        <v>2994</v>
      </c>
      <c r="H108" s="171"/>
      <c r="I108" s="176"/>
      <c r="J108" s="176"/>
      <c r="K108" s="176"/>
      <c r="L108" s="179">
        <v>43768</v>
      </c>
      <c r="M108" s="250" t="s">
        <v>210</v>
      </c>
      <c r="N108" s="177">
        <v>43775</v>
      </c>
      <c r="O108" s="178"/>
      <c r="P108" s="179">
        <v>43776</v>
      </c>
      <c r="Q108" s="179"/>
      <c r="R108" s="168" t="s">
        <v>362</v>
      </c>
      <c r="S108" s="143"/>
      <c r="T108" s="143"/>
      <c r="U108" s="143"/>
      <c r="V108" s="143"/>
      <c r="W108" s="143"/>
    </row>
    <row r="109" spans="1:23" x14ac:dyDescent="0.25">
      <c r="A109" s="168">
        <v>107</v>
      </c>
      <c r="B109" s="182">
        <v>5</v>
      </c>
      <c r="C109" s="184" t="s">
        <v>830</v>
      </c>
      <c r="D109" s="182">
        <v>10</v>
      </c>
      <c r="E109" s="185" t="s">
        <v>72</v>
      </c>
      <c r="F109" s="186">
        <v>641.57000000000005</v>
      </c>
      <c r="G109" s="164">
        <v>6415.7000000000007</v>
      </c>
      <c r="H109" s="171"/>
      <c r="I109" s="180"/>
      <c r="J109" s="180"/>
      <c r="K109" s="180"/>
      <c r="L109" s="187">
        <v>43768</v>
      </c>
      <c r="M109" s="250" t="s">
        <v>210</v>
      </c>
      <c r="N109" s="188">
        <v>43775</v>
      </c>
      <c r="O109" s="183"/>
      <c r="P109" s="167">
        <v>43776</v>
      </c>
      <c r="Q109" s="187"/>
      <c r="R109" s="168" t="s">
        <v>362</v>
      </c>
      <c r="S109" s="143"/>
      <c r="T109" s="143"/>
      <c r="U109" s="143"/>
      <c r="V109" s="143"/>
      <c r="W109" s="143"/>
    </row>
    <row r="110" spans="1:23" x14ac:dyDescent="0.25">
      <c r="A110" s="163">
        <v>108</v>
      </c>
      <c r="B110" s="189">
        <v>6</v>
      </c>
      <c r="C110" s="190" t="s">
        <v>898</v>
      </c>
      <c r="D110" s="189">
        <v>3</v>
      </c>
      <c r="E110" s="191" t="s">
        <v>245</v>
      </c>
      <c r="F110" s="192">
        <v>692.3</v>
      </c>
      <c r="G110" s="164">
        <v>2076.8999999999996</v>
      </c>
      <c r="H110" s="171"/>
      <c r="I110" s="181"/>
      <c r="J110" s="181"/>
      <c r="K110" s="181"/>
      <c r="L110" s="193">
        <v>43768</v>
      </c>
      <c r="M110" s="250" t="s">
        <v>210</v>
      </c>
      <c r="N110" s="194">
        <v>43775</v>
      </c>
      <c r="O110" s="195"/>
      <c r="P110" s="167">
        <v>43776</v>
      </c>
      <c r="Q110" s="193"/>
      <c r="R110" s="168" t="s">
        <v>362</v>
      </c>
      <c r="S110" s="143"/>
      <c r="T110" s="143"/>
      <c r="U110" s="143"/>
      <c r="V110" s="143"/>
      <c r="W110" s="143"/>
    </row>
    <row r="111" spans="1:23" x14ac:dyDescent="0.25">
      <c r="A111" s="168">
        <v>109</v>
      </c>
      <c r="B111" s="182">
        <v>7</v>
      </c>
      <c r="C111" s="184" t="s">
        <v>899</v>
      </c>
      <c r="D111" s="182">
        <v>50</v>
      </c>
      <c r="E111" s="185" t="s">
        <v>72</v>
      </c>
      <c r="F111" s="186">
        <v>44.4</v>
      </c>
      <c r="G111" s="164">
        <v>2220</v>
      </c>
      <c r="H111" s="171"/>
      <c r="I111" s="180"/>
      <c r="J111" s="180"/>
      <c r="K111" s="180"/>
      <c r="L111" s="187">
        <v>43768</v>
      </c>
      <c r="M111" s="250" t="s">
        <v>210</v>
      </c>
      <c r="N111" s="188">
        <v>43775</v>
      </c>
      <c r="O111" s="183"/>
      <c r="P111" s="167">
        <v>43776</v>
      </c>
      <c r="Q111" s="187"/>
      <c r="R111" s="168" t="s">
        <v>362</v>
      </c>
      <c r="S111" s="143"/>
      <c r="T111" s="143"/>
      <c r="U111" s="143"/>
      <c r="V111" s="143"/>
      <c r="W111" s="143"/>
    </row>
    <row r="112" spans="1:23" x14ac:dyDescent="0.25">
      <c r="A112" s="163">
        <v>110</v>
      </c>
      <c r="B112" s="168">
        <v>8</v>
      </c>
      <c r="C112" s="162" t="s">
        <v>900</v>
      </c>
      <c r="D112" s="168">
        <v>50</v>
      </c>
      <c r="E112" s="196" t="s">
        <v>72</v>
      </c>
      <c r="F112" s="171">
        <v>94.26</v>
      </c>
      <c r="G112" s="171">
        <v>4713</v>
      </c>
      <c r="H112" s="171"/>
      <c r="I112" s="176"/>
      <c r="J112" s="176"/>
      <c r="K112" s="176"/>
      <c r="L112" s="179">
        <v>43768</v>
      </c>
      <c r="M112" s="250" t="s">
        <v>210</v>
      </c>
      <c r="N112" s="177">
        <v>43775</v>
      </c>
      <c r="O112" s="178"/>
      <c r="P112" s="179">
        <v>43776</v>
      </c>
      <c r="Q112" s="179"/>
      <c r="R112" s="168" t="s">
        <v>362</v>
      </c>
      <c r="S112" s="143"/>
      <c r="T112" s="143"/>
      <c r="U112" s="143"/>
      <c r="V112" s="143"/>
      <c r="W112" s="143"/>
    </row>
    <row r="113" spans="1:23" x14ac:dyDescent="0.25">
      <c r="A113" s="163">
        <v>111</v>
      </c>
      <c r="B113" s="168">
        <v>9</v>
      </c>
      <c r="C113" s="162" t="s">
        <v>858</v>
      </c>
      <c r="D113" s="168">
        <v>24</v>
      </c>
      <c r="E113" s="196" t="s">
        <v>72</v>
      </c>
      <c r="F113" s="171">
        <v>207.2</v>
      </c>
      <c r="G113" s="171">
        <v>4972.7999999999993</v>
      </c>
      <c r="H113" s="171"/>
      <c r="I113" s="176"/>
      <c r="J113" s="176"/>
      <c r="K113" s="176"/>
      <c r="L113" s="179">
        <v>43768</v>
      </c>
      <c r="M113" s="250" t="s">
        <v>210</v>
      </c>
      <c r="N113" s="177">
        <v>43775</v>
      </c>
      <c r="O113" s="178"/>
      <c r="P113" s="179">
        <v>43776</v>
      </c>
      <c r="Q113" s="179"/>
      <c r="R113" s="168" t="s">
        <v>362</v>
      </c>
      <c r="S113" s="143"/>
      <c r="T113" s="143"/>
      <c r="U113" s="143"/>
      <c r="V113" s="143"/>
      <c r="W113" s="143"/>
    </row>
    <row r="114" spans="1:23" x14ac:dyDescent="0.25">
      <c r="A114" s="168">
        <v>112</v>
      </c>
      <c r="B114" s="182">
        <v>10</v>
      </c>
      <c r="C114" s="184" t="s">
        <v>761</v>
      </c>
      <c r="D114" s="182">
        <v>150</v>
      </c>
      <c r="E114" s="185" t="s">
        <v>72</v>
      </c>
      <c r="F114" s="186">
        <v>26.6</v>
      </c>
      <c r="G114" s="164">
        <v>3990</v>
      </c>
      <c r="H114" s="171"/>
      <c r="I114" s="180"/>
      <c r="J114" s="180"/>
      <c r="K114" s="180"/>
      <c r="L114" s="187">
        <v>43768</v>
      </c>
      <c r="M114" s="250" t="s">
        <v>210</v>
      </c>
      <c r="N114" s="188">
        <v>43775</v>
      </c>
      <c r="O114" s="183"/>
      <c r="P114" s="167">
        <v>43776</v>
      </c>
      <c r="Q114" s="187"/>
      <c r="R114" s="168" t="s">
        <v>362</v>
      </c>
      <c r="S114" s="143"/>
      <c r="T114" s="143"/>
      <c r="U114" s="143"/>
      <c r="V114" s="143"/>
      <c r="W114" s="143"/>
    </row>
    <row r="115" spans="1:23" x14ac:dyDescent="0.25">
      <c r="A115" s="163">
        <v>113</v>
      </c>
      <c r="B115" s="189">
        <v>11</v>
      </c>
      <c r="C115" s="190" t="s">
        <v>901</v>
      </c>
      <c r="D115" s="189">
        <v>50</v>
      </c>
      <c r="E115" s="191" t="s">
        <v>72</v>
      </c>
      <c r="F115" s="192">
        <v>86.84</v>
      </c>
      <c r="G115" s="164">
        <v>4342</v>
      </c>
      <c r="H115" s="171"/>
      <c r="I115" s="181"/>
      <c r="J115" s="181"/>
      <c r="K115" s="181"/>
      <c r="L115" s="193">
        <v>43768</v>
      </c>
      <c r="M115" s="250" t="s">
        <v>210</v>
      </c>
      <c r="N115" s="194">
        <v>43775</v>
      </c>
      <c r="O115" s="195"/>
      <c r="P115" s="167">
        <v>43776</v>
      </c>
      <c r="Q115" s="193"/>
      <c r="R115" s="168" t="s">
        <v>362</v>
      </c>
      <c r="S115" s="143"/>
      <c r="T115" s="143"/>
      <c r="U115" s="143"/>
      <c r="V115" s="143"/>
      <c r="W115" s="143"/>
    </row>
    <row r="116" spans="1:23" x14ac:dyDescent="0.25">
      <c r="A116" s="168">
        <v>114</v>
      </c>
      <c r="B116" s="182">
        <v>12</v>
      </c>
      <c r="C116" s="184" t="s">
        <v>902</v>
      </c>
      <c r="D116" s="182">
        <v>50</v>
      </c>
      <c r="E116" s="185" t="s">
        <v>72</v>
      </c>
      <c r="F116" s="186">
        <v>8.5</v>
      </c>
      <c r="G116" s="164">
        <v>425</v>
      </c>
      <c r="H116" s="171"/>
      <c r="I116" s="180"/>
      <c r="J116" s="180"/>
      <c r="K116" s="180"/>
      <c r="L116" s="187">
        <v>43768</v>
      </c>
      <c r="M116" s="250" t="s">
        <v>210</v>
      </c>
      <c r="N116" s="188">
        <v>43775</v>
      </c>
      <c r="O116" s="183"/>
      <c r="P116" s="167">
        <v>43776</v>
      </c>
      <c r="Q116" s="187"/>
      <c r="R116" s="168" t="s">
        <v>362</v>
      </c>
      <c r="S116" s="143"/>
      <c r="T116" s="143"/>
      <c r="U116" s="143"/>
      <c r="V116" s="143"/>
      <c r="W116" s="143"/>
    </row>
    <row r="117" spans="1:23" x14ac:dyDescent="0.25">
      <c r="A117" s="163">
        <v>115</v>
      </c>
      <c r="B117" s="168">
        <v>13</v>
      </c>
      <c r="C117" s="162" t="s">
        <v>760</v>
      </c>
      <c r="D117" s="168">
        <v>100</v>
      </c>
      <c r="E117" s="196" t="s">
        <v>72</v>
      </c>
      <c r="F117" s="171">
        <v>5.2</v>
      </c>
      <c r="G117" s="171">
        <v>520</v>
      </c>
      <c r="H117" s="171"/>
      <c r="I117" s="176"/>
      <c r="J117" s="176"/>
      <c r="K117" s="176"/>
      <c r="L117" s="179">
        <v>43768</v>
      </c>
      <c r="M117" s="250" t="s">
        <v>210</v>
      </c>
      <c r="N117" s="177">
        <v>43775</v>
      </c>
      <c r="O117" s="178"/>
      <c r="P117" s="179">
        <v>43776</v>
      </c>
      <c r="Q117" s="179"/>
      <c r="R117" s="168" t="s">
        <v>362</v>
      </c>
      <c r="S117" s="143"/>
      <c r="T117" s="143"/>
      <c r="U117" s="143"/>
      <c r="V117" s="143"/>
      <c r="W117" s="143"/>
    </row>
    <row r="118" spans="1:23" x14ac:dyDescent="0.25">
      <c r="A118" s="163">
        <v>116</v>
      </c>
      <c r="B118" s="168">
        <v>14</v>
      </c>
      <c r="C118" s="162" t="s">
        <v>830</v>
      </c>
      <c r="D118" s="168">
        <v>4</v>
      </c>
      <c r="E118" s="196" t="s">
        <v>72</v>
      </c>
      <c r="F118" s="171">
        <v>641.58000000000004</v>
      </c>
      <c r="G118" s="171">
        <v>2566.3200000000002</v>
      </c>
      <c r="H118" s="171"/>
      <c r="I118" s="176"/>
      <c r="J118" s="176"/>
      <c r="K118" s="176"/>
      <c r="L118" s="179">
        <v>43768</v>
      </c>
      <c r="M118" s="250" t="s">
        <v>210</v>
      </c>
      <c r="N118" s="177">
        <v>43775</v>
      </c>
      <c r="O118" s="178"/>
      <c r="P118" s="179">
        <v>43776</v>
      </c>
      <c r="Q118" s="179"/>
      <c r="R118" s="168" t="s">
        <v>362</v>
      </c>
      <c r="S118" s="143"/>
      <c r="T118" s="143"/>
      <c r="U118" s="143"/>
      <c r="V118" s="143"/>
      <c r="W118" s="143"/>
    </row>
    <row r="119" spans="1:23" x14ac:dyDescent="0.25">
      <c r="A119" s="168">
        <v>117</v>
      </c>
      <c r="B119" s="182">
        <v>15</v>
      </c>
      <c r="C119" s="184" t="s">
        <v>898</v>
      </c>
      <c r="D119" s="182">
        <v>1</v>
      </c>
      <c r="E119" s="185" t="s">
        <v>245</v>
      </c>
      <c r="F119" s="186">
        <v>692.31</v>
      </c>
      <c r="G119" s="164">
        <v>692.31</v>
      </c>
      <c r="H119" s="251">
        <v>41258.89</v>
      </c>
      <c r="I119" s="180"/>
      <c r="J119" s="180"/>
      <c r="K119" s="180"/>
      <c r="L119" s="187">
        <v>43768</v>
      </c>
      <c r="M119" s="250" t="s">
        <v>210</v>
      </c>
      <c r="N119" s="188">
        <v>43775</v>
      </c>
      <c r="O119" s="183"/>
      <c r="P119" s="167">
        <v>43776</v>
      </c>
      <c r="Q119" s="187"/>
      <c r="R119" s="168" t="s">
        <v>362</v>
      </c>
      <c r="S119" s="143"/>
      <c r="T119" s="143"/>
      <c r="U119" s="143"/>
      <c r="V119" s="143"/>
      <c r="W119" s="143"/>
    </row>
    <row r="120" spans="1:23" x14ac:dyDescent="0.25">
      <c r="A120" s="163">
        <v>118</v>
      </c>
      <c r="B120" s="189">
        <v>1</v>
      </c>
      <c r="C120" s="190" t="s">
        <v>903</v>
      </c>
      <c r="D120" s="189">
        <v>1</v>
      </c>
      <c r="E120" s="191" t="s">
        <v>245</v>
      </c>
      <c r="F120" s="192">
        <v>1972.25</v>
      </c>
      <c r="G120" s="164">
        <v>1972.25</v>
      </c>
      <c r="H120" s="171"/>
      <c r="I120" s="181"/>
      <c r="J120" s="181"/>
      <c r="K120" s="181"/>
      <c r="L120" s="193">
        <v>43770</v>
      </c>
      <c r="M120" s="250" t="s">
        <v>210</v>
      </c>
      <c r="N120" s="194">
        <v>43775</v>
      </c>
      <c r="O120" s="195"/>
      <c r="P120" s="167">
        <v>43776</v>
      </c>
      <c r="Q120" s="193"/>
      <c r="R120" s="168" t="s">
        <v>362</v>
      </c>
      <c r="S120" s="143"/>
      <c r="T120" s="143"/>
      <c r="U120" s="143"/>
      <c r="V120" s="143"/>
      <c r="W120" s="143"/>
    </row>
    <row r="121" spans="1:23" x14ac:dyDescent="0.25">
      <c r="A121" s="168">
        <v>119</v>
      </c>
      <c r="B121" s="182">
        <v>2</v>
      </c>
      <c r="C121" s="184" t="s">
        <v>904</v>
      </c>
      <c r="D121" s="182">
        <v>12</v>
      </c>
      <c r="E121" s="185" t="s">
        <v>72</v>
      </c>
      <c r="F121" s="186">
        <v>199.36</v>
      </c>
      <c r="G121" s="164">
        <v>2392.3200000000002</v>
      </c>
      <c r="H121" s="171"/>
      <c r="I121" s="180"/>
      <c r="J121" s="180"/>
      <c r="K121" s="180"/>
      <c r="L121" s="187">
        <v>43770</v>
      </c>
      <c r="M121" s="250" t="s">
        <v>210</v>
      </c>
      <c r="N121" s="188">
        <v>43775</v>
      </c>
      <c r="O121" s="183"/>
      <c r="P121" s="167">
        <v>43776</v>
      </c>
      <c r="Q121" s="187"/>
      <c r="R121" s="168" t="s">
        <v>362</v>
      </c>
      <c r="S121" s="143"/>
      <c r="T121" s="143"/>
      <c r="U121" s="143"/>
      <c r="V121" s="143"/>
      <c r="W121" s="143"/>
    </row>
    <row r="122" spans="1:23" ht="25.5" x14ac:dyDescent="0.25">
      <c r="A122" s="163">
        <v>120</v>
      </c>
      <c r="B122" s="168">
        <v>3</v>
      </c>
      <c r="C122" s="162" t="s">
        <v>811</v>
      </c>
      <c r="D122" s="168">
        <v>1</v>
      </c>
      <c r="E122" s="196" t="s">
        <v>379</v>
      </c>
      <c r="F122" s="171">
        <v>244.75</v>
      </c>
      <c r="G122" s="171">
        <v>244.75</v>
      </c>
      <c r="H122" s="171"/>
      <c r="I122" s="176"/>
      <c r="J122" s="176"/>
      <c r="K122" s="176"/>
      <c r="L122" s="179">
        <v>43770</v>
      </c>
      <c r="M122" s="250" t="s">
        <v>210</v>
      </c>
      <c r="N122" s="177">
        <v>43775</v>
      </c>
      <c r="O122" s="178"/>
      <c r="P122" s="179">
        <v>43776</v>
      </c>
      <c r="Q122" s="179"/>
      <c r="R122" s="168" t="s">
        <v>362</v>
      </c>
      <c r="S122" s="143"/>
      <c r="T122" s="143"/>
      <c r="U122" s="143"/>
      <c r="V122" s="143"/>
      <c r="W122" s="143"/>
    </row>
    <row r="123" spans="1:23" x14ac:dyDescent="0.25">
      <c r="A123" s="168">
        <v>121</v>
      </c>
      <c r="B123" s="168">
        <v>4</v>
      </c>
      <c r="C123" s="162" t="s">
        <v>905</v>
      </c>
      <c r="D123" s="168">
        <v>30</v>
      </c>
      <c r="E123" s="196" t="s">
        <v>72</v>
      </c>
      <c r="F123" s="171">
        <v>64.42</v>
      </c>
      <c r="G123" s="171">
        <v>1932.6000000000001</v>
      </c>
      <c r="H123" s="171"/>
      <c r="I123" s="176"/>
      <c r="J123" s="176"/>
      <c r="K123" s="176"/>
      <c r="L123" s="179">
        <v>43770</v>
      </c>
      <c r="M123" s="250" t="s">
        <v>210</v>
      </c>
      <c r="N123" s="177">
        <v>43775</v>
      </c>
      <c r="O123" s="178"/>
      <c r="P123" s="179">
        <v>43776</v>
      </c>
      <c r="Q123" s="179"/>
      <c r="R123" s="168" t="s">
        <v>362</v>
      </c>
      <c r="S123" s="143"/>
      <c r="T123" s="143"/>
      <c r="U123" s="143"/>
      <c r="V123" s="143"/>
      <c r="W123" s="143"/>
    </row>
    <row r="124" spans="1:23" x14ac:dyDescent="0.25">
      <c r="A124" s="163">
        <v>122</v>
      </c>
      <c r="B124" s="182">
        <v>5</v>
      </c>
      <c r="C124" s="184" t="s">
        <v>906</v>
      </c>
      <c r="D124" s="182">
        <v>50</v>
      </c>
      <c r="E124" s="185" t="s">
        <v>72</v>
      </c>
      <c r="F124" s="186">
        <v>26.82</v>
      </c>
      <c r="G124" s="164">
        <v>1341</v>
      </c>
      <c r="H124" s="171"/>
      <c r="I124" s="180"/>
      <c r="J124" s="180"/>
      <c r="K124" s="180"/>
      <c r="L124" s="187">
        <v>43770</v>
      </c>
      <c r="M124" s="250" t="s">
        <v>210</v>
      </c>
      <c r="N124" s="188">
        <v>43775</v>
      </c>
      <c r="O124" s="183"/>
      <c r="P124" s="167">
        <v>43776</v>
      </c>
      <c r="Q124" s="187"/>
      <c r="R124" s="168" t="s">
        <v>362</v>
      </c>
      <c r="S124" s="143"/>
      <c r="T124" s="143"/>
      <c r="U124" s="143"/>
      <c r="V124" s="143"/>
      <c r="W124" s="143"/>
    </row>
    <row r="125" spans="1:23" x14ac:dyDescent="0.25">
      <c r="A125" s="163">
        <v>123</v>
      </c>
      <c r="B125" s="189">
        <v>6</v>
      </c>
      <c r="C125" s="190" t="s">
        <v>831</v>
      </c>
      <c r="D125" s="189">
        <v>25</v>
      </c>
      <c r="E125" s="191" t="s">
        <v>72</v>
      </c>
      <c r="F125" s="192">
        <v>54.86</v>
      </c>
      <c r="G125" s="164">
        <v>1371.5</v>
      </c>
      <c r="H125" s="171"/>
      <c r="I125" s="181"/>
      <c r="J125" s="181"/>
      <c r="K125" s="181"/>
      <c r="L125" s="193">
        <v>43770</v>
      </c>
      <c r="M125" s="250" t="s">
        <v>210</v>
      </c>
      <c r="N125" s="194">
        <v>43775</v>
      </c>
      <c r="O125" s="195"/>
      <c r="P125" s="167">
        <v>43776</v>
      </c>
      <c r="Q125" s="193"/>
      <c r="R125" s="168" t="s">
        <v>362</v>
      </c>
      <c r="S125" s="143"/>
      <c r="T125" s="143"/>
      <c r="U125" s="143"/>
      <c r="V125" s="143"/>
      <c r="W125" s="143"/>
    </row>
    <row r="126" spans="1:23" x14ac:dyDescent="0.25">
      <c r="A126" s="168">
        <v>124</v>
      </c>
      <c r="B126" s="182">
        <v>7</v>
      </c>
      <c r="C126" s="184" t="s">
        <v>860</v>
      </c>
      <c r="D126" s="182">
        <v>30</v>
      </c>
      <c r="E126" s="185" t="s">
        <v>72</v>
      </c>
      <c r="F126" s="186">
        <v>76.17</v>
      </c>
      <c r="G126" s="164">
        <v>2285.1</v>
      </c>
      <c r="H126" s="171"/>
      <c r="I126" s="180"/>
      <c r="J126" s="180"/>
      <c r="K126" s="180"/>
      <c r="L126" s="187">
        <v>43770</v>
      </c>
      <c r="M126" s="250" t="s">
        <v>210</v>
      </c>
      <c r="N126" s="188">
        <v>43775</v>
      </c>
      <c r="O126" s="183"/>
      <c r="P126" s="167">
        <v>43776</v>
      </c>
      <c r="Q126" s="187"/>
      <c r="R126" s="168" t="s">
        <v>362</v>
      </c>
      <c r="S126" s="143"/>
      <c r="T126" s="143"/>
      <c r="U126" s="143"/>
      <c r="V126" s="143"/>
      <c r="W126" s="143"/>
    </row>
    <row r="127" spans="1:23" x14ac:dyDescent="0.25">
      <c r="A127" s="163">
        <v>125</v>
      </c>
      <c r="B127" s="168">
        <v>8</v>
      </c>
      <c r="C127" s="162" t="s">
        <v>838</v>
      </c>
      <c r="D127" s="168">
        <v>1</v>
      </c>
      <c r="E127" s="196" t="s">
        <v>245</v>
      </c>
      <c r="F127" s="171">
        <v>1064.3399999999999</v>
      </c>
      <c r="G127" s="171">
        <v>1064.3399999999999</v>
      </c>
      <c r="H127" s="171"/>
      <c r="I127" s="176"/>
      <c r="J127" s="176"/>
      <c r="K127" s="176"/>
      <c r="L127" s="179">
        <v>43770</v>
      </c>
      <c r="M127" s="250" t="s">
        <v>210</v>
      </c>
      <c r="N127" s="177">
        <v>43775</v>
      </c>
      <c r="O127" s="178"/>
      <c r="P127" s="179">
        <v>43776</v>
      </c>
      <c r="Q127" s="179"/>
      <c r="R127" s="168" t="s">
        <v>362</v>
      </c>
      <c r="S127" s="143"/>
      <c r="T127" s="143"/>
      <c r="U127" s="143"/>
      <c r="V127" s="143"/>
      <c r="W127" s="143"/>
    </row>
    <row r="128" spans="1:23" x14ac:dyDescent="0.25">
      <c r="A128" s="168">
        <v>126</v>
      </c>
      <c r="B128" s="168">
        <v>9</v>
      </c>
      <c r="C128" s="162" t="s">
        <v>835</v>
      </c>
      <c r="D128" s="168">
        <v>1</v>
      </c>
      <c r="E128" s="196" t="s">
        <v>245</v>
      </c>
      <c r="F128" s="171">
        <v>1402.85</v>
      </c>
      <c r="G128" s="171">
        <v>1402.85</v>
      </c>
      <c r="H128" s="251">
        <v>14006.71</v>
      </c>
      <c r="I128" s="176"/>
      <c r="J128" s="176"/>
      <c r="K128" s="176"/>
      <c r="L128" s="179">
        <v>43770</v>
      </c>
      <c r="M128" s="250" t="s">
        <v>210</v>
      </c>
      <c r="N128" s="177">
        <v>43775</v>
      </c>
      <c r="O128" s="178"/>
      <c r="P128" s="179">
        <v>43776</v>
      </c>
      <c r="Q128" s="179"/>
      <c r="R128" s="168" t="s">
        <v>362</v>
      </c>
      <c r="S128" s="143"/>
      <c r="T128" s="143"/>
      <c r="U128" s="143"/>
      <c r="V128" s="143"/>
      <c r="W128" s="143"/>
    </row>
    <row r="129" spans="1:23" x14ac:dyDescent="0.25">
      <c r="A129" s="163">
        <v>127</v>
      </c>
      <c r="B129" s="182">
        <v>1</v>
      </c>
      <c r="C129" s="184" t="s">
        <v>907</v>
      </c>
      <c r="D129" s="182">
        <v>1</v>
      </c>
      <c r="E129" s="185" t="s">
        <v>245</v>
      </c>
      <c r="F129" s="186">
        <v>1094.8</v>
      </c>
      <c r="G129" s="164">
        <v>1094.8</v>
      </c>
      <c r="H129" s="171"/>
      <c r="I129" s="180"/>
      <c r="J129" s="180"/>
      <c r="K129" s="180"/>
      <c r="L129" s="187">
        <v>43770</v>
      </c>
      <c r="M129" s="250" t="s">
        <v>210</v>
      </c>
      <c r="N129" s="188">
        <v>43775</v>
      </c>
      <c r="O129" s="183"/>
      <c r="P129" s="167">
        <v>43776</v>
      </c>
      <c r="Q129" s="187"/>
      <c r="R129" s="168" t="s">
        <v>362</v>
      </c>
      <c r="S129" s="143"/>
      <c r="T129" s="143"/>
      <c r="U129" s="143"/>
      <c r="V129" s="143"/>
      <c r="W129" s="143"/>
    </row>
    <row r="130" spans="1:23" x14ac:dyDescent="0.25">
      <c r="A130" s="163">
        <v>128</v>
      </c>
      <c r="B130" s="189">
        <v>2</v>
      </c>
      <c r="C130" s="190" t="s">
        <v>908</v>
      </c>
      <c r="D130" s="189">
        <v>3</v>
      </c>
      <c r="E130" s="191" t="s">
        <v>245</v>
      </c>
      <c r="F130" s="192">
        <v>727.96</v>
      </c>
      <c r="G130" s="164">
        <v>2183.88</v>
      </c>
      <c r="H130" s="171"/>
      <c r="I130" s="181"/>
      <c r="J130" s="181"/>
      <c r="K130" s="181"/>
      <c r="L130" s="193">
        <v>43770</v>
      </c>
      <c r="M130" s="250" t="s">
        <v>210</v>
      </c>
      <c r="N130" s="194">
        <v>43775</v>
      </c>
      <c r="O130" s="195"/>
      <c r="P130" s="167">
        <v>43776</v>
      </c>
      <c r="Q130" s="193"/>
      <c r="R130" s="168" t="s">
        <v>362</v>
      </c>
      <c r="S130" s="143"/>
      <c r="T130" s="143"/>
      <c r="U130" s="143"/>
      <c r="V130" s="143"/>
      <c r="W130" s="143"/>
    </row>
    <row r="131" spans="1:23" x14ac:dyDescent="0.25">
      <c r="A131" s="168">
        <v>129</v>
      </c>
      <c r="B131" s="182">
        <v>3</v>
      </c>
      <c r="C131" s="184" t="s">
        <v>909</v>
      </c>
      <c r="D131" s="182">
        <v>2</v>
      </c>
      <c r="E131" s="185" t="s">
        <v>245</v>
      </c>
      <c r="F131" s="186">
        <v>487.6</v>
      </c>
      <c r="G131" s="164">
        <v>975.2</v>
      </c>
      <c r="H131" s="171"/>
      <c r="I131" s="180"/>
      <c r="J131" s="180"/>
      <c r="K131" s="180"/>
      <c r="L131" s="187">
        <v>43770</v>
      </c>
      <c r="M131" s="250" t="s">
        <v>210</v>
      </c>
      <c r="N131" s="188">
        <v>43775</v>
      </c>
      <c r="O131" s="183"/>
      <c r="P131" s="167">
        <v>43776</v>
      </c>
      <c r="Q131" s="187"/>
      <c r="R131" s="168" t="s">
        <v>362</v>
      </c>
      <c r="S131" s="143"/>
      <c r="T131" s="143"/>
      <c r="U131" s="143"/>
      <c r="V131" s="143"/>
      <c r="W131" s="143"/>
    </row>
    <row r="132" spans="1:23" x14ac:dyDescent="0.25">
      <c r="A132" s="163">
        <v>130</v>
      </c>
      <c r="B132" s="168">
        <v>4</v>
      </c>
      <c r="C132" s="162" t="s">
        <v>910</v>
      </c>
      <c r="D132" s="168">
        <v>8</v>
      </c>
      <c r="E132" s="196" t="s">
        <v>245</v>
      </c>
      <c r="F132" s="171">
        <v>635.12</v>
      </c>
      <c r="G132" s="171">
        <v>5080.96</v>
      </c>
      <c r="H132" s="171"/>
      <c r="I132" s="176"/>
      <c r="J132" s="176"/>
      <c r="K132" s="176"/>
      <c r="L132" s="179">
        <v>43770</v>
      </c>
      <c r="M132" s="250" t="s">
        <v>210</v>
      </c>
      <c r="N132" s="177">
        <v>43775</v>
      </c>
      <c r="O132" s="178"/>
      <c r="P132" s="179">
        <v>43776</v>
      </c>
      <c r="Q132" s="179"/>
      <c r="R132" s="168" t="s">
        <v>362</v>
      </c>
      <c r="S132" s="143"/>
      <c r="T132" s="143"/>
      <c r="U132" s="143"/>
      <c r="V132" s="143"/>
      <c r="W132" s="143"/>
    </row>
    <row r="133" spans="1:23" x14ac:dyDescent="0.25">
      <c r="A133" s="168">
        <v>131</v>
      </c>
      <c r="B133" s="168">
        <v>5</v>
      </c>
      <c r="C133" s="162" t="s">
        <v>911</v>
      </c>
      <c r="D133" s="168">
        <v>2</v>
      </c>
      <c r="E133" s="196" t="s">
        <v>245</v>
      </c>
      <c r="F133" s="171">
        <v>219.65</v>
      </c>
      <c r="G133" s="171">
        <v>439.3</v>
      </c>
      <c r="H133" s="171"/>
      <c r="I133" s="176"/>
      <c r="J133" s="176"/>
      <c r="K133" s="176"/>
      <c r="L133" s="179">
        <v>43770</v>
      </c>
      <c r="M133" s="250" t="s">
        <v>210</v>
      </c>
      <c r="N133" s="177">
        <v>43775</v>
      </c>
      <c r="O133" s="178"/>
      <c r="P133" s="179">
        <v>43776</v>
      </c>
      <c r="Q133" s="179"/>
      <c r="R133" s="168" t="s">
        <v>362</v>
      </c>
    </row>
    <row r="134" spans="1:23" x14ac:dyDescent="0.25">
      <c r="A134" s="163">
        <v>132</v>
      </c>
      <c r="B134" s="182">
        <v>6</v>
      </c>
      <c r="C134" s="184" t="s">
        <v>912</v>
      </c>
      <c r="D134" s="182">
        <v>1</v>
      </c>
      <c r="E134" s="185" t="s">
        <v>245</v>
      </c>
      <c r="F134" s="186">
        <v>271.98</v>
      </c>
      <c r="G134" s="164">
        <v>271.98</v>
      </c>
      <c r="H134" s="171"/>
      <c r="I134" s="180"/>
      <c r="J134" s="180"/>
      <c r="K134" s="180"/>
      <c r="L134" s="187">
        <v>43770</v>
      </c>
      <c r="M134" s="250" t="s">
        <v>210</v>
      </c>
      <c r="N134" s="188">
        <v>43775</v>
      </c>
      <c r="O134" s="183"/>
      <c r="P134" s="167">
        <v>43776</v>
      </c>
      <c r="Q134" s="187"/>
      <c r="R134" s="168" t="s">
        <v>362</v>
      </c>
    </row>
    <row r="135" spans="1:23" x14ac:dyDescent="0.25">
      <c r="A135" s="168">
        <v>133</v>
      </c>
      <c r="B135" s="189">
        <v>7</v>
      </c>
      <c r="C135" s="190" t="s">
        <v>913</v>
      </c>
      <c r="D135" s="189">
        <v>11</v>
      </c>
      <c r="E135" s="191" t="s">
        <v>245</v>
      </c>
      <c r="F135" s="192">
        <v>162.15</v>
      </c>
      <c r="G135" s="164">
        <v>1783.65</v>
      </c>
      <c r="H135" s="171"/>
      <c r="I135" s="181"/>
      <c r="J135" s="181"/>
      <c r="K135" s="181"/>
      <c r="L135" s="193">
        <v>43770</v>
      </c>
      <c r="M135" s="250" t="s">
        <v>210</v>
      </c>
      <c r="N135" s="194">
        <v>43775</v>
      </c>
      <c r="O135" s="195"/>
      <c r="P135" s="167">
        <v>43776</v>
      </c>
      <c r="Q135" s="193"/>
      <c r="R135" s="168" t="s">
        <v>362</v>
      </c>
    </row>
    <row r="136" spans="1:23" x14ac:dyDescent="0.25">
      <c r="A136" s="163">
        <v>134</v>
      </c>
      <c r="B136" s="182">
        <v>8</v>
      </c>
      <c r="C136" s="184" t="s">
        <v>914</v>
      </c>
      <c r="D136" s="182">
        <v>8</v>
      </c>
      <c r="E136" s="185" t="s">
        <v>245</v>
      </c>
      <c r="F136" s="186">
        <v>429.77</v>
      </c>
      <c r="G136" s="164">
        <v>3438.16</v>
      </c>
      <c r="H136" s="171"/>
      <c r="I136" s="180"/>
      <c r="J136" s="180"/>
      <c r="K136" s="180"/>
      <c r="L136" s="187">
        <v>43770</v>
      </c>
      <c r="M136" s="250" t="s">
        <v>210</v>
      </c>
      <c r="N136" s="188">
        <v>43775</v>
      </c>
      <c r="O136" s="183"/>
      <c r="P136" s="167">
        <v>43776</v>
      </c>
      <c r="Q136" s="187"/>
      <c r="R136" s="168" t="s">
        <v>362</v>
      </c>
    </row>
    <row r="137" spans="1:23" x14ac:dyDescent="0.25">
      <c r="A137" s="163">
        <v>135</v>
      </c>
      <c r="B137" s="168">
        <v>9</v>
      </c>
      <c r="C137" s="162" t="s">
        <v>915</v>
      </c>
      <c r="D137" s="168">
        <v>1</v>
      </c>
      <c r="E137" s="196" t="s">
        <v>245</v>
      </c>
      <c r="F137" s="171">
        <v>276.01</v>
      </c>
      <c r="G137" s="171">
        <v>276.01</v>
      </c>
      <c r="H137" s="171"/>
      <c r="I137" s="176"/>
      <c r="J137" s="176"/>
      <c r="K137" s="176"/>
      <c r="L137" s="179">
        <v>43770</v>
      </c>
      <c r="M137" s="250" t="s">
        <v>210</v>
      </c>
      <c r="N137" s="177">
        <v>43775</v>
      </c>
      <c r="O137" s="178"/>
      <c r="P137" s="179">
        <v>43776</v>
      </c>
      <c r="Q137" s="179"/>
      <c r="R137" s="168" t="s">
        <v>362</v>
      </c>
    </row>
    <row r="138" spans="1:23" x14ac:dyDescent="0.25">
      <c r="A138" s="168">
        <v>136</v>
      </c>
      <c r="B138" s="168">
        <v>10</v>
      </c>
      <c r="C138" s="162" t="s">
        <v>916</v>
      </c>
      <c r="D138" s="168">
        <v>2</v>
      </c>
      <c r="E138" s="196" t="s">
        <v>245</v>
      </c>
      <c r="F138" s="171">
        <v>165.39</v>
      </c>
      <c r="G138" s="171">
        <v>330.78</v>
      </c>
      <c r="H138" s="171"/>
      <c r="I138" s="176"/>
      <c r="J138" s="176"/>
      <c r="K138" s="176"/>
      <c r="L138" s="179">
        <v>43770</v>
      </c>
      <c r="M138" s="250" t="s">
        <v>210</v>
      </c>
      <c r="N138" s="177">
        <v>43775</v>
      </c>
      <c r="O138" s="178"/>
      <c r="P138" s="179">
        <v>43776</v>
      </c>
      <c r="Q138" s="179"/>
      <c r="R138" s="168" t="s">
        <v>362</v>
      </c>
    </row>
    <row r="139" spans="1:23" x14ac:dyDescent="0.25">
      <c r="A139" s="163">
        <v>137</v>
      </c>
      <c r="B139" s="182">
        <v>11</v>
      </c>
      <c r="C139" s="184" t="s">
        <v>917</v>
      </c>
      <c r="D139" s="182">
        <v>14</v>
      </c>
      <c r="E139" s="185" t="s">
        <v>245</v>
      </c>
      <c r="F139" s="186">
        <v>171.35</v>
      </c>
      <c r="G139" s="164">
        <v>2398.9</v>
      </c>
      <c r="H139" s="171"/>
      <c r="I139" s="180"/>
      <c r="J139" s="180"/>
      <c r="K139" s="180"/>
      <c r="L139" s="187">
        <v>43770</v>
      </c>
      <c r="M139" s="250" t="s">
        <v>210</v>
      </c>
      <c r="N139" s="188">
        <v>43775</v>
      </c>
      <c r="O139" s="183"/>
      <c r="P139" s="167">
        <v>43776</v>
      </c>
      <c r="Q139" s="187"/>
      <c r="R139" s="168" t="s">
        <v>362</v>
      </c>
    </row>
    <row r="140" spans="1:23" x14ac:dyDescent="0.25">
      <c r="A140" s="168">
        <v>138</v>
      </c>
      <c r="B140" s="189">
        <v>12</v>
      </c>
      <c r="C140" s="190" t="s">
        <v>918</v>
      </c>
      <c r="D140" s="189">
        <v>2</v>
      </c>
      <c r="E140" s="191" t="s">
        <v>245</v>
      </c>
      <c r="F140" s="192">
        <v>277.14999999999998</v>
      </c>
      <c r="G140" s="164">
        <v>554.29999999999995</v>
      </c>
      <c r="H140" s="171"/>
      <c r="I140" s="181"/>
      <c r="J140" s="181"/>
      <c r="K140" s="181"/>
      <c r="L140" s="193">
        <v>43770</v>
      </c>
      <c r="M140" s="250" t="s">
        <v>210</v>
      </c>
      <c r="N140" s="194">
        <v>43775</v>
      </c>
      <c r="O140" s="195"/>
      <c r="P140" s="167">
        <v>43776</v>
      </c>
      <c r="Q140" s="193"/>
      <c r="R140" s="168" t="s">
        <v>362</v>
      </c>
    </row>
    <row r="141" spans="1:23" x14ac:dyDescent="0.25">
      <c r="A141" s="163">
        <v>139</v>
      </c>
      <c r="B141" s="182">
        <v>13</v>
      </c>
      <c r="C141" s="184" t="s">
        <v>919</v>
      </c>
      <c r="D141" s="182">
        <v>1</v>
      </c>
      <c r="E141" s="185" t="s">
        <v>245</v>
      </c>
      <c r="F141" s="186">
        <v>42.38</v>
      </c>
      <c r="G141" s="164">
        <v>42.38</v>
      </c>
      <c r="H141" s="171"/>
      <c r="I141" s="180"/>
      <c r="J141" s="180"/>
      <c r="K141" s="180"/>
      <c r="L141" s="187">
        <v>43770</v>
      </c>
      <c r="M141" s="250" t="s">
        <v>210</v>
      </c>
      <c r="N141" s="188">
        <v>43775</v>
      </c>
      <c r="O141" s="183"/>
      <c r="P141" s="167">
        <v>43776</v>
      </c>
      <c r="Q141" s="187"/>
      <c r="R141" s="168" t="s">
        <v>362</v>
      </c>
    </row>
    <row r="142" spans="1:23" x14ac:dyDescent="0.25">
      <c r="A142" s="163">
        <v>140</v>
      </c>
      <c r="B142" s="168">
        <v>14</v>
      </c>
      <c r="C142" s="162" t="s">
        <v>920</v>
      </c>
      <c r="D142" s="168">
        <v>11</v>
      </c>
      <c r="E142" s="196" t="s">
        <v>245</v>
      </c>
      <c r="F142" s="171">
        <v>88.79</v>
      </c>
      <c r="G142" s="171">
        <v>976.69</v>
      </c>
      <c r="H142" s="171"/>
      <c r="I142" s="176"/>
      <c r="J142" s="176"/>
      <c r="K142" s="176"/>
      <c r="L142" s="179">
        <v>43770</v>
      </c>
      <c r="M142" s="250" t="s">
        <v>210</v>
      </c>
      <c r="N142" s="177">
        <v>43775</v>
      </c>
      <c r="O142" s="178"/>
      <c r="P142" s="179">
        <v>43776</v>
      </c>
      <c r="Q142" s="179"/>
      <c r="R142" s="168" t="s">
        <v>362</v>
      </c>
    </row>
    <row r="143" spans="1:23" x14ac:dyDescent="0.25">
      <c r="A143" s="168">
        <v>141</v>
      </c>
      <c r="B143" s="168">
        <v>15</v>
      </c>
      <c r="C143" s="162" t="s">
        <v>921</v>
      </c>
      <c r="D143" s="168">
        <v>1</v>
      </c>
      <c r="E143" s="196" t="s">
        <v>245</v>
      </c>
      <c r="F143" s="171">
        <v>332.35</v>
      </c>
      <c r="G143" s="171">
        <v>332.35</v>
      </c>
      <c r="H143" s="251">
        <v>20179.34</v>
      </c>
      <c r="I143" s="176"/>
      <c r="J143" s="176"/>
      <c r="K143" s="176"/>
      <c r="L143" s="179">
        <v>43770</v>
      </c>
      <c r="M143" s="250" t="s">
        <v>210</v>
      </c>
      <c r="N143" s="177">
        <v>43775</v>
      </c>
      <c r="O143" s="178"/>
      <c r="P143" s="179">
        <v>43776</v>
      </c>
      <c r="Q143" s="179"/>
      <c r="R143" s="168" t="s">
        <v>362</v>
      </c>
    </row>
    <row r="144" spans="1:23" x14ac:dyDescent="0.25">
      <c r="A144" s="163">
        <v>142</v>
      </c>
      <c r="B144" s="182">
        <v>1</v>
      </c>
      <c r="C144" s="184" t="s">
        <v>830</v>
      </c>
      <c r="D144" s="182">
        <v>6</v>
      </c>
      <c r="E144" s="185" t="s">
        <v>72</v>
      </c>
      <c r="F144" s="186">
        <v>648.6</v>
      </c>
      <c r="G144" s="164">
        <v>3891.6000000000004</v>
      </c>
      <c r="H144" s="171"/>
      <c r="I144" s="180"/>
      <c r="J144" s="180"/>
      <c r="K144" s="180"/>
      <c r="L144" s="187">
        <v>43780</v>
      </c>
      <c r="M144" s="250" t="s">
        <v>210</v>
      </c>
      <c r="N144" s="188">
        <v>43798</v>
      </c>
      <c r="O144" s="183"/>
      <c r="P144" s="167">
        <v>43799</v>
      </c>
      <c r="Q144" s="187"/>
      <c r="R144" s="168" t="s">
        <v>362</v>
      </c>
    </row>
    <row r="145" spans="1:18" x14ac:dyDescent="0.25">
      <c r="A145" s="168">
        <v>143</v>
      </c>
      <c r="B145" s="189">
        <v>2</v>
      </c>
      <c r="C145" s="190" t="s">
        <v>922</v>
      </c>
      <c r="D145" s="189">
        <v>2</v>
      </c>
      <c r="E145" s="191" t="s">
        <v>245</v>
      </c>
      <c r="F145" s="192">
        <v>459.61</v>
      </c>
      <c r="G145" s="164">
        <v>919.22</v>
      </c>
      <c r="H145" s="171"/>
      <c r="I145" s="181"/>
      <c r="J145" s="181"/>
      <c r="K145" s="181"/>
      <c r="L145" s="193">
        <v>43780</v>
      </c>
      <c r="M145" s="250" t="s">
        <v>210</v>
      </c>
      <c r="N145" s="194">
        <v>43798</v>
      </c>
      <c r="O145" s="195"/>
      <c r="P145" s="167">
        <v>43799</v>
      </c>
      <c r="Q145" s="193"/>
      <c r="R145" s="168" t="s">
        <v>362</v>
      </c>
    </row>
    <row r="146" spans="1:18" ht="25.5" x14ac:dyDescent="0.25">
      <c r="A146" s="163">
        <v>144</v>
      </c>
      <c r="B146" s="182">
        <v>3</v>
      </c>
      <c r="C146" s="184" t="s">
        <v>923</v>
      </c>
      <c r="D146" s="182">
        <v>2</v>
      </c>
      <c r="E146" s="185" t="s">
        <v>245</v>
      </c>
      <c r="F146" s="186">
        <v>2035.8</v>
      </c>
      <c r="G146" s="164">
        <v>4071.6</v>
      </c>
      <c r="H146" s="171"/>
      <c r="I146" s="180"/>
      <c r="J146" s="180"/>
      <c r="K146" s="180"/>
      <c r="L146" s="187">
        <v>43780</v>
      </c>
      <c r="M146" s="250" t="s">
        <v>210</v>
      </c>
      <c r="N146" s="188">
        <v>43798</v>
      </c>
      <c r="O146" s="183"/>
      <c r="P146" s="167">
        <v>43799</v>
      </c>
      <c r="Q146" s="187"/>
      <c r="R146" s="168" t="s">
        <v>362</v>
      </c>
    </row>
    <row r="147" spans="1:18" x14ac:dyDescent="0.25">
      <c r="A147" s="168">
        <v>145</v>
      </c>
      <c r="B147" s="168">
        <v>4</v>
      </c>
      <c r="C147" s="162" t="s">
        <v>362</v>
      </c>
      <c r="D147" s="168">
        <v>1</v>
      </c>
      <c r="E147" s="196" t="s">
        <v>245</v>
      </c>
      <c r="F147" s="171">
        <v>450</v>
      </c>
      <c r="G147" s="171">
        <v>450</v>
      </c>
      <c r="H147" s="251">
        <v>9332.42</v>
      </c>
      <c r="I147" s="176"/>
      <c r="J147" s="176"/>
      <c r="K147" s="176"/>
      <c r="L147" s="179">
        <v>43780</v>
      </c>
      <c r="M147" s="250" t="s">
        <v>210</v>
      </c>
      <c r="N147" s="177">
        <v>43798</v>
      </c>
      <c r="O147" s="178"/>
      <c r="P147" s="179">
        <v>43799</v>
      </c>
      <c r="Q147" s="179"/>
      <c r="R147" s="168" t="s">
        <v>362</v>
      </c>
    </row>
    <row r="148" spans="1:18" ht="25.5" x14ac:dyDescent="0.25">
      <c r="A148" s="163">
        <v>146</v>
      </c>
      <c r="B148" s="168">
        <v>1</v>
      </c>
      <c r="C148" s="162" t="s">
        <v>924</v>
      </c>
      <c r="D148" s="168">
        <v>3</v>
      </c>
      <c r="E148" s="196" t="s">
        <v>871</v>
      </c>
      <c r="F148" s="171">
        <v>467.42</v>
      </c>
      <c r="G148" s="171">
        <v>1402.26</v>
      </c>
      <c r="H148" s="171"/>
      <c r="I148" s="176"/>
      <c r="J148" s="176"/>
      <c r="K148" s="176"/>
      <c r="L148" s="179">
        <v>43787</v>
      </c>
      <c r="M148" s="250" t="s">
        <v>210</v>
      </c>
      <c r="N148" s="177">
        <v>43798</v>
      </c>
      <c r="O148" s="178"/>
      <c r="P148" s="179">
        <v>43799</v>
      </c>
      <c r="Q148" s="179"/>
      <c r="R148" s="252" t="s">
        <v>925</v>
      </c>
    </row>
    <row r="149" spans="1:18" ht="25.5" x14ac:dyDescent="0.25">
      <c r="A149" s="163">
        <v>147</v>
      </c>
      <c r="B149" s="182">
        <v>2</v>
      </c>
      <c r="C149" s="184" t="s">
        <v>926</v>
      </c>
      <c r="D149" s="182">
        <v>3</v>
      </c>
      <c r="E149" s="185" t="s">
        <v>245</v>
      </c>
      <c r="F149" s="186" t="s">
        <v>927</v>
      </c>
      <c r="G149" s="164">
        <v>8804.4000000000015</v>
      </c>
      <c r="H149" s="171"/>
      <c r="I149" s="180"/>
      <c r="J149" s="180"/>
      <c r="K149" s="180"/>
      <c r="L149" s="187">
        <v>43787</v>
      </c>
      <c r="M149" s="250" t="s">
        <v>210</v>
      </c>
      <c r="N149" s="188">
        <v>43798</v>
      </c>
      <c r="O149" s="183"/>
      <c r="P149" s="167">
        <v>43799</v>
      </c>
      <c r="Q149" s="187"/>
      <c r="R149" s="252" t="s">
        <v>925</v>
      </c>
    </row>
    <row r="150" spans="1:18" ht="25.5" x14ac:dyDescent="0.25">
      <c r="A150" s="168">
        <v>148</v>
      </c>
      <c r="B150" s="189">
        <v>3</v>
      </c>
      <c r="C150" s="190" t="s">
        <v>928</v>
      </c>
      <c r="D150" s="189">
        <v>6</v>
      </c>
      <c r="E150" s="191" t="s">
        <v>245</v>
      </c>
      <c r="F150" s="192">
        <v>66.349999999999994</v>
      </c>
      <c r="G150" s="164">
        <v>398.09999999999997</v>
      </c>
      <c r="H150" s="171"/>
      <c r="I150" s="181"/>
      <c r="J150" s="181"/>
      <c r="K150" s="181"/>
      <c r="L150" s="193">
        <v>43787</v>
      </c>
      <c r="M150" s="250" t="s">
        <v>210</v>
      </c>
      <c r="N150" s="194">
        <v>43798</v>
      </c>
      <c r="O150" s="195"/>
      <c r="P150" s="167">
        <v>43799</v>
      </c>
      <c r="Q150" s="193"/>
      <c r="R150" s="252" t="s">
        <v>925</v>
      </c>
    </row>
    <row r="151" spans="1:18" ht="25.5" x14ac:dyDescent="0.25">
      <c r="A151" s="163">
        <v>149</v>
      </c>
      <c r="B151" s="182">
        <v>4</v>
      </c>
      <c r="C151" s="184" t="s">
        <v>929</v>
      </c>
      <c r="D151" s="182">
        <v>3</v>
      </c>
      <c r="E151" s="185" t="s">
        <v>245</v>
      </c>
      <c r="F151" s="186" t="s">
        <v>930</v>
      </c>
      <c r="G151" s="164">
        <v>8649.1500000000015</v>
      </c>
      <c r="H151" s="171"/>
      <c r="I151" s="180"/>
      <c r="J151" s="180"/>
      <c r="K151" s="180"/>
      <c r="L151" s="187">
        <v>43787</v>
      </c>
      <c r="M151" s="250" t="s">
        <v>210</v>
      </c>
      <c r="N151" s="188">
        <v>43798</v>
      </c>
      <c r="O151" s="183"/>
      <c r="P151" s="167">
        <v>43799</v>
      </c>
      <c r="Q151" s="187"/>
      <c r="R151" s="252" t="s">
        <v>925</v>
      </c>
    </row>
    <row r="152" spans="1:18" ht="25.5" x14ac:dyDescent="0.25">
      <c r="A152" s="168">
        <v>150</v>
      </c>
      <c r="B152" s="168">
        <v>5</v>
      </c>
      <c r="C152" s="162" t="s">
        <v>931</v>
      </c>
      <c r="D152" s="168">
        <v>3</v>
      </c>
      <c r="E152" s="196" t="s">
        <v>245</v>
      </c>
      <c r="F152" s="171">
        <v>270.68</v>
      </c>
      <c r="G152" s="171">
        <v>812.04</v>
      </c>
      <c r="H152" s="171"/>
      <c r="I152" s="176"/>
      <c r="J152" s="176"/>
      <c r="K152" s="176"/>
      <c r="L152" s="179">
        <v>43787</v>
      </c>
      <c r="M152" s="250" t="s">
        <v>210</v>
      </c>
      <c r="N152" s="177">
        <v>43798</v>
      </c>
      <c r="O152" s="178"/>
      <c r="P152" s="179">
        <v>43799</v>
      </c>
      <c r="Q152" s="179"/>
      <c r="R152" s="252" t="s">
        <v>925</v>
      </c>
    </row>
    <row r="153" spans="1:18" ht="25.5" x14ac:dyDescent="0.25">
      <c r="A153" s="163">
        <v>151</v>
      </c>
      <c r="B153" s="168">
        <v>6</v>
      </c>
      <c r="C153" s="162" t="s">
        <v>932</v>
      </c>
      <c r="D153" s="168">
        <v>6</v>
      </c>
      <c r="E153" s="196" t="s">
        <v>245</v>
      </c>
      <c r="F153" s="171">
        <v>443.95</v>
      </c>
      <c r="G153" s="171">
        <v>2663.7</v>
      </c>
      <c r="H153" s="171"/>
      <c r="I153" s="176"/>
      <c r="J153" s="176"/>
      <c r="K153" s="176"/>
      <c r="L153" s="179">
        <v>43787</v>
      </c>
      <c r="M153" s="250" t="s">
        <v>210</v>
      </c>
      <c r="N153" s="177">
        <v>43798</v>
      </c>
      <c r="O153" s="178"/>
      <c r="P153" s="179">
        <v>43799</v>
      </c>
      <c r="Q153" s="179"/>
      <c r="R153" s="252" t="s">
        <v>925</v>
      </c>
    </row>
    <row r="154" spans="1:18" ht="25.5" x14ac:dyDescent="0.25">
      <c r="A154" s="163">
        <v>152</v>
      </c>
      <c r="B154" s="182">
        <v>7</v>
      </c>
      <c r="C154" s="184" t="s">
        <v>933</v>
      </c>
      <c r="D154" s="182">
        <v>6</v>
      </c>
      <c r="E154" s="185" t="s">
        <v>245</v>
      </c>
      <c r="F154" s="186">
        <v>383.89</v>
      </c>
      <c r="G154" s="164">
        <v>2303.34</v>
      </c>
      <c r="H154" s="251">
        <v>26184.66</v>
      </c>
      <c r="I154" s="180"/>
      <c r="J154" s="180"/>
      <c r="K154" s="180"/>
      <c r="L154" s="187">
        <v>43787</v>
      </c>
      <c r="M154" s="250" t="s">
        <v>210</v>
      </c>
      <c r="N154" s="188">
        <v>43798</v>
      </c>
      <c r="O154" s="183"/>
      <c r="P154" s="167">
        <v>43799</v>
      </c>
      <c r="Q154" s="187"/>
      <c r="R154" s="252" t="s">
        <v>925</v>
      </c>
    </row>
    <row r="155" spans="1:18" x14ac:dyDescent="0.25">
      <c r="A155" s="168">
        <v>153</v>
      </c>
      <c r="B155" s="189"/>
      <c r="C155" s="190"/>
      <c r="D155" s="189"/>
      <c r="E155" s="191"/>
      <c r="F155" s="192"/>
      <c r="G155" s="164">
        <f>Таблица1345691319[Кол-во по Счету]*Таблица1345691319[Цена за единицу]</f>
        <v>0</v>
      </c>
      <c r="H155" s="192"/>
      <c r="I155" s="181"/>
      <c r="J155" s="181"/>
      <c r="K155" s="181"/>
      <c r="L155" s="193"/>
      <c r="M155" s="189"/>
      <c r="N155" s="194"/>
      <c r="O155" s="195"/>
      <c r="P155" s="167">
        <f>Таблица1345691319[Дата оплаты]+Таблица1345691319[Срок поставки дней]+1</f>
        <v>1</v>
      </c>
      <c r="Q155" s="193"/>
      <c r="R155" s="189"/>
    </row>
    <row r="156" spans="1:18" x14ac:dyDescent="0.25">
      <c r="A156" s="163">
        <v>154</v>
      </c>
      <c r="B156" s="182"/>
      <c r="C156" s="184"/>
      <c r="D156" s="182"/>
      <c r="E156" s="185"/>
      <c r="F156" s="186"/>
      <c r="G156" s="164">
        <f>Таблица1345691319[Кол-во по Счету]*Таблица1345691319[Цена за единицу]</f>
        <v>0</v>
      </c>
      <c r="H156" s="186"/>
      <c r="I156" s="180"/>
      <c r="J156" s="180"/>
      <c r="K156" s="180"/>
      <c r="L156" s="187"/>
      <c r="M156" s="182"/>
      <c r="N156" s="188"/>
      <c r="O156" s="183"/>
      <c r="P156" s="167">
        <f>Таблица1345691319[Дата оплаты]+Таблица1345691319[Срок поставки дней]+1</f>
        <v>1</v>
      </c>
      <c r="Q156" s="187"/>
      <c r="R156" s="182"/>
    </row>
    <row r="157" spans="1:18" x14ac:dyDescent="0.25">
      <c r="A157" s="168">
        <v>155</v>
      </c>
      <c r="B157" s="168"/>
      <c r="C157" s="162"/>
      <c r="D157" s="168"/>
      <c r="E157" s="196"/>
      <c r="F157" s="171"/>
      <c r="G157" s="171">
        <f>Таблица1345691319[Кол-во по Счету]*Таблица1345691319[Цена за единицу]</f>
        <v>0</v>
      </c>
      <c r="H157" s="171"/>
      <c r="I157" s="176"/>
      <c r="J157" s="176"/>
      <c r="K157" s="176"/>
      <c r="L157" s="179"/>
      <c r="M157" s="168"/>
      <c r="N157" s="177"/>
      <c r="O157" s="178"/>
      <c r="P157" s="179">
        <f>Таблица1345691319[Дата оплаты]+Таблица1345691319[Срок поставки дней]+1</f>
        <v>1</v>
      </c>
      <c r="Q157" s="179"/>
      <c r="R157" s="168"/>
    </row>
    <row r="158" spans="1:18" x14ac:dyDescent="0.25">
      <c r="A158" s="163">
        <v>156</v>
      </c>
      <c r="B158" s="168"/>
      <c r="C158" s="162"/>
      <c r="D158" s="168"/>
      <c r="E158" s="196"/>
      <c r="F158" s="171"/>
      <c r="G158" s="171">
        <f>Таблица1345691319[Кол-во по Счету]*Таблица1345691319[Цена за единицу]</f>
        <v>0</v>
      </c>
      <c r="H158" s="171"/>
      <c r="I158" s="176"/>
      <c r="J158" s="176"/>
      <c r="K158" s="176"/>
      <c r="L158" s="179"/>
      <c r="M158" s="168"/>
      <c r="N158" s="177"/>
      <c r="O158" s="178"/>
      <c r="P158" s="179">
        <f>Таблица1345691319[Дата оплаты]+Таблица1345691319[Срок поставки дней]+1</f>
        <v>1</v>
      </c>
      <c r="Q158" s="179"/>
      <c r="R158" s="168"/>
    </row>
    <row r="159" spans="1:18" x14ac:dyDescent="0.25">
      <c r="A159" s="168">
        <v>157</v>
      </c>
      <c r="B159" s="182"/>
      <c r="C159" s="184"/>
      <c r="D159" s="182"/>
      <c r="E159" s="185"/>
      <c r="F159" s="186"/>
      <c r="G159" s="164">
        <f>Таблица1345691319[Кол-во по Счету]*Таблица1345691319[Цена за единицу]</f>
        <v>0</v>
      </c>
      <c r="H159" s="186"/>
      <c r="I159" s="180"/>
      <c r="J159" s="180"/>
      <c r="K159" s="180"/>
      <c r="L159" s="187"/>
      <c r="M159" s="182"/>
      <c r="N159" s="188"/>
      <c r="O159" s="183"/>
      <c r="P159" s="167">
        <f>Таблица1345691319[Дата оплаты]+Таблица1345691319[Срок поставки дней]+1</f>
        <v>1</v>
      </c>
      <c r="Q159" s="187"/>
      <c r="R159" s="182"/>
    </row>
    <row r="160" spans="1:18" x14ac:dyDescent="0.25">
      <c r="A160" s="163">
        <v>158</v>
      </c>
      <c r="B160" s="189"/>
      <c r="C160" s="190"/>
      <c r="D160" s="189"/>
      <c r="E160" s="191"/>
      <c r="F160" s="192"/>
      <c r="G160" s="164">
        <f>Таблица1345691319[Кол-во по Счету]*Таблица1345691319[Цена за единицу]</f>
        <v>0</v>
      </c>
      <c r="H160" s="192"/>
      <c r="I160" s="181"/>
      <c r="J160" s="181"/>
      <c r="K160" s="181"/>
      <c r="L160" s="193"/>
      <c r="M160" s="189"/>
      <c r="N160" s="194"/>
      <c r="O160" s="195"/>
      <c r="P160" s="167">
        <f>Таблица1345691319[Дата оплаты]+Таблица1345691319[Срок поставки дней]+1</f>
        <v>1</v>
      </c>
      <c r="Q160" s="193"/>
      <c r="R160" s="189"/>
    </row>
    <row r="161" spans="1:18" x14ac:dyDescent="0.25">
      <c r="A161" s="163">
        <v>159</v>
      </c>
      <c r="B161" s="182"/>
      <c r="C161" s="184"/>
      <c r="D161" s="182"/>
      <c r="E161" s="185"/>
      <c r="F161" s="186"/>
      <c r="G161" s="164">
        <f>Таблица1345691319[Кол-во по Счету]*Таблица1345691319[Цена за единицу]</f>
        <v>0</v>
      </c>
      <c r="H161" s="186"/>
      <c r="I161" s="180"/>
      <c r="J161" s="180"/>
      <c r="K161" s="180"/>
      <c r="L161" s="187"/>
      <c r="M161" s="182"/>
      <c r="N161" s="188"/>
      <c r="O161" s="183"/>
      <c r="P161" s="167">
        <f>Таблица1345691319[Дата оплаты]+Таблица1345691319[Срок поставки дней]+1</f>
        <v>1</v>
      </c>
      <c r="Q161" s="187"/>
      <c r="R161" s="182"/>
    </row>
    <row r="162" spans="1:18" x14ac:dyDescent="0.25">
      <c r="A162" s="168">
        <v>160</v>
      </c>
      <c r="B162" s="168"/>
      <c r="C162" s="162"/>
      <c r="D162" s="168"/>
      <c r="E162" s="196"/>
      <c r="F162" s="171"/>
      <c r="G162" s="171">
        <f>Таблица1345691319[Кол-во по Счету]*Таблица1345691319[Цена за единицу]</f>
        <v>0</v>
      </c>
      <c r="H162" s="171"/>
      <c r="I162" s="176"/>
      <c r="J162" s="176"/>
      <c r="K162" s="176"/>
      <c r="L162" s="179"/>
      <c r="M162" s="168"/>
      <c r="N162" s="177"/>
      <c r="O162" s="178"/>
      <c r="P162" s="179">
        <f>Таблица1345691319[Дата оплаты]+Таблица1345691319[Срок поставки дней]+1</f>
        <v>1</v>
      </c>
      <c r="Q162" s="179"/>
      <c r="R162" s="168"/>
    </row>
    <row r="163" spans="1:18" x14ac:dyDescent="0.25">
      <c r="A163" s="163">
        <v>161</v>
      </c>
      <c r="B163" s="168"/>
      <c r="C163" s="162"/>
      <c r="D163" s="168"/>
      <c r="E163" s="196"/>
      <c r="F163" s="171"/>
      <c r="G163" s="171">
        <f>Таблица1345691319[Кол-во по Счету]*Таблица1345691319[Цена за единицу]</f>
        <v>0</v>
      </c>
      <c r="H163" s="171"/>
      <c r="I163" s="176"/>
      <c r="J163" s="176"/>
      <c r="K163" s="176"/>
      <c r="L163" s="179"/>
      <c r="M163" s="168"/>
      <c r="N163" s="177"/>
      <c r="O163" s="178"/>
      <c r="P163" s="179">
        <f>Таблица1345691319[Дата оплаты]+Таблица1345691319[Срок поставки дней]+1</f>
        <v>1</v>
      </c>
      <c r="Q163" s="179"/>
      <c r="R163" s="168"/>
    </row>
    <row r="164" spans="1:18" x14ac:dyDescent="0.25">
      <c r="A164" s="168">
        <v>162</v>
      </c>
      <c r="B164" s="182"/>
      <c r="C164" s="184"/>
      <c r="D164" s="182"/>
      <c r="E164" s="185"/>
      <c r="F164" s="186"/>
      <c r="G164" s="164">
        <f>Таблица1345691319[Кол-во по Счету]*Таблица1345691319[Цена за единицу]</f>
        <v>0</v>
      </c>
      <c r="H164" s="186"/>
      <c r="I164" s="180"/>
      <c r="J164" s="180"/>
      <c r="K164" s="180"/>
      <c r="L164" s="187"/>
      <c r="M164" s="182"/>
      <c r="N164" s="188"/>
      <c r="O164" s="183"/>
      <c r="P164" s="167">
        <f>Таблица1345691319[Дата оплаты]+Таблица1345691319[Срок поставки дней]+1</f>
        <v>1</v>
      </c>
      <c r="Q164" s="187"/>
      <c r="R164" s="182"/>
    </row>
    <row r="165" spans="1:18" x14ac:dyDescent="0.25">
      <c r="A165" s="163">
        <v>163</v>
      </c>
      <c r="B165" s="189"/>
      <c r="C165" s="190"/>
      <c r="D165" s="189"/>
      <c r="E165" s="191"/>
      <c r="F165" s="192"/>
      <c r="G165" s="164">
        <f>Таблица1345691319[Кол-во по Счету]*Таблица1345691319[Цена за единицу]</f>
        <v>0</v>
      </c>
      <c r="H165" s="192"/>
      <c r="I165" s="181"/>
      <c r="J165" s="181"/>
      <c r="K165" s="181"/>
      <c r="L165" s="193"/>
      <c r="M165" s="189"/>
      <c r="N165" s="194"/>
      <c r="O165" s="195"/>
      <c r="P165" s="167">
        <f>Таблица1345691319[Дата оплаты]+Таблица1345691319[Срок поставки дней]+1</f>
        <v>1</v>
      </c>
      <c r="Q165" s="193"/>
      <c r="R165" s="189"/>
    </row>
    <row r="166" spans="1:18" x14ac:dyDescent="0.25">
      <c r="A166" s="163">
        <v>164</v>
      </c>
      <c r="B166" s="182"/>
      <c r="C166" s="184"/>
      <c r="D166" s="182"/>
      <c r="E166" s="185"/>
      <c r="F166" s="186"/>
      <c r="G166" s="164">
        <f>Таблица1345691319[Кол-во по Счету]*Таблица1345691319[Цена за единицу]</f>
        <v>0</v>
      </c>
      <c r="H166" s="186"/>
      <c r="I166" s="180"/>
      <c r="J166" s="180"/>
      <c r="K166" s="180"/>
      <c r="L166" s="187"/>
      <c r="M166" s="182"/>
      <c r="N166" s="188"/>
      <c r="O166" s="183"/>
      <c r="P166" s="167">
        <f>Таблица1345691319[Дата оплаты]+Таблица1345691319[Срок поставки дней]+1</f>
        <v>1</v>
      </c>
      <c r="Q166" s="187"/>
      <c r="R166" s="182"/>
    </row>
    <row r="167" spans="1:18" x14ac:dyDescent="0.25">
      <c r="A167" s="168">
        <v>165</v>
      </c>
      <c r="B167" s="168"/>
      <c r="C167" s="162"/>
      <c r="D167" s="168"/>
      <c r="E167" s="196"/>
      <c r="F167" s="171"/>
      <c r="G167" s="171">
        <f>Таблица1345691319[Кол-во по Счету]*Таблица1345691319[Цена за единицу]</f>
        <v>0</v>
      </c>
      <c r="H167" s="171"/>
      <c r="I167" s="176"/>
      <c r="J167" s="176"/>
      <c r="K167" s="176"/>
      <c r="L167" s="179"/>
      <c r="M167" s="168"/>
      <c r="N167" s="177"/>
      <c r="O167" s="178"/>
      <c r="P167" s="179">
        <f>Таблица1345691319[Дата оплаты]+Таблица1345691319[Срок поставки дней]+1</f>
        <v>1</v>
      </c>
      <c r="Q167" s="179"/>
      <c r="R167" s="168"/>
    </row>
    <row r="168" spans="1:18" x14ac:dyDescent="0.25">
      <c r="A168" s="163">
        <v>166</v>
      </c>
      <c r="B168" s="168"/>
      <c r="C168" s="162"/>
      <c r="D168" s="168"/>
      <c r="E168" s="196"/>
      <c r="F168" s="171"/>
      <c r="G168" s="171">
        <f>Таблица1345691319[Кол-во по Счету]*Таблица1345691319[Цена за единицу]</f>
        <v>0</v>
      </c>
      <c r="H168" s="171"/>
      <c r="I168" s="176"/>
      <c r="J168" s="176"/>
      <c r="K168" s="176"/>
      <c r="L168" s="179"/>
      <c r="M168" s="168"/>
      <c r="N168" s="177"/>
      <c r="O168" s="178"/>
      <c r="P168" s="179">
        <f>Таблица1345691319[Дата оплаты]+Таблица1345691319[Срок поставки дней]+1</f>
        <v>1</v>
      </c>
      <c r="Q168" s="179"/>
      <c r="R168" s="168"/>
    </row>
    <row r="169" spans="1:18" x14ac:dyDescent="0.25">
      <c r="A169" s="168">
        <v>167</v>
      </c>
      <c r="B169" s="182"/>
      <c r="C169" s="184"/>
      <c r="D169" s="182"/>
      <c r="E169" s="185"/>
      <c r="F169" s="186"/>
      <c r="G169" s="164">
        <f>Таблица1345691319[Кол-во по Счету]*Таблица1345691319[Цена за единицу]</f>
        <v>0</v>
      </c>
      <c r="H169" s="186"/>
      <c r="I169" s="180"/>
      <c r="J169" s="180"/>
      <c r="K169" s="180"/>
      <c r="L169" s="187"/>
      <c r="M169" s="182"/>
      <c r="N169" s="188"/>
      <c r="O169" s="183"/>
      <c r="P169" s="167">
        <f>Таблица1345691319[Дата оплаты]+Таблица1345691319[Срок поставки дней]+1</f>
        <v>1</v>
      </c>
      <c r="Q169" s="187"/>
      <c r="R169" s="182"/>
    </row>
    <row r="170" spans="1:18" x14ac:dyDescent="0.25">
      <c r="A170" s="163">
        <v>168</v>
      </c>
      <c r="B170" s="189"/>
      <c r="C170" s="190"/>
      <c r="D170" s="189"/>
      <c r="E170" s="191"/>
      <c r="F170" s="192"/>
      <c r="G170" s="164">
        <f>Таблица1345691319[Кол-во по Счету]*Таблица1345691319[Цена за единицу]</f>
        <v>0</v>
      </c>
      <c r="H170" s="192"/>
      <c r="I170" s="181"/>
      <c r="J170" s="181"/>
      <c r="K170" s="181"/>
      <c r="L170" s="193"/>
      <c r="M170" s="189"/>
      <c r="N170" s="194"/>
      <c r="O170" s="195"/>
      <c r="P170" s="167">
        <f>Таблица1345691319[Дата оплаты]+Таблица1345691319[Срок поставки дней]+1</f>
        <v>1</v>
      </c>
      <c r="Q170" s="193"/>
      <c r="R170" s="189"/>
    </row>
    <row r="171" spans="1:18" x14ac:dyDescent="0.25">
      <c r="A171" s="168">
        <v>169</v>
      </c>
      <c r="B171" s="182"/>
      <c r="C171" s="184"/>
      <c r="D171" s="182"/>
      <c r="E171" s="185"/>
      <c r="F171" s="186"/>
      <c r="G171" s="164">
        <f>Таблица1345691319[Кол-во по Счету]*Таблица1345691319[Цена за единицу]</f>
        <v>0</v>
      </c>
      <c r="H171" s="186"/>
      <c r="I171" s="180"/>
      <c r="J171" s="180"/>
      <c r="K171" s="180"/>
      <c r="L171" s="187"/>
      <c r="M171" s="182"/>
      <c r="N171" s="188"/>
      <c r="O171" s="183"/>
      <c r="P171" s="167">
        <f>Таблица1345691319[Дата оплаты]+Таблица1345691319[Срок поставки дней]+1</f>
        <v>1</v>
      </c>
      <c r="Q171" s="187"/>
      <c r="R171" s="182"/>
    </row>
    <row r="172" spans="1:18" x14ac:dyDescent="0.25">
      <c r="A172" s="163">
        <v>170</v>
      </c>
      <c r="B172" s="168"/>
      <c r="C172" s="162"/>
      <c r="D172" s="168"/>
      <c r="E172" s="196"/>
      <c r="F172" s="171"/>
      <c r="G172" s="171">
        <f>Таблица1345691319[Кол-во по Счету]*Таблица1345691319[Цена за единицу]</f>
        <v>0</v>
      </c>
      <c r="H172" s="171"/>
      <c r="I172" s="176"/>
      <c r="J172" s="176"/>
      <c r="K172" s="176"/>
      <c r="L172" s="179"/>
      <c r="M172" s="168"/>
      <c r="N172" s="177"/>
      <c r="O172" s="178"/>
      <c r="P172" s="179">
        <f>Таблица1345691319[Дата оплаты]+Таблица1345691319[Срок поставки дней]+1</f>
        <v>1</v>
      </c>
      <c r="Q172" s="179"/>
      <c r="R172" s="168"/>
    </row>
    <row r="173" spans="1:18" x14ac:dyDescent="0.25">
      <c r="A173" s="163">
        <v>171</v>
      </c>
      <c r="B173" s="168"/>
      <c r="C173" s="162"/>
      <c r="D173" s="168"/>
      <c r="E173" s="196"/>
      <c r="F173" s="171"/>
      <c r="G173" s="171">
        <f>Таблица1345691319[Кол-во по Счету]*Таблица1345691319[Цена за единицу]</f>
        <v>0</v>
      </c>
      <c r="H173" s="171"/>
      <c r="I173" s="176"/>
      <c r="J173" s="176"/>
      <c r="K173" s="176"/>
      <c r="L173" s="179"/>
      <c r="M173" s="168"/>
      <c r="N173" s="177"/>
      <c r="O173" s="178"/>
      <c r="P173" s="179">
        <f>Таблица1345691319[Дата оплаты]+Таблица1345691319[Срок поставки дней]+1</f>
        <v>1</v>
      </c>
      <c r="Q173" s="179"/>
      <c r="R173" s="168"/>
    </row>
    <row r="174" spans="1:18" x14ac:dyDescent="0.25">
      <c r="A174" s="168">
        <v>172</v>
      </c>
      <c r="B174" s="182"/>
      <c r="C174" s="184"/>
      <c r="D174" s="182"/>
      <c r="E174" s="185"/>
      <c r="F174" s="186"/>
      <c r="G174" s="164">
        <f>Таблица1345691319[Кол-во по Счету]*Таблица1345691319[Цена за единицу]</f>
        <v>0</v>
      </c>
      <c r="H174" s="186"/>
      <c r="I174" s="180"/>
      <c r="J174" s="180"/>
      <c r="K174" s="180"/>
      <c r="L174" s="187"/>
      <c r="M174" s="182"/>
      <c r="N174" s="188"/>
      <c r="O174" s="183"/>
      <c r="P174" s="167">
        <f>Таблица1345691319[Дата оплаты]+Таблица1345691319[Срок поставки дней]+1</f>
        <v>1</v>
      </c>
      <c r="Q174" s="187"/>
      <c r="R174" s="182"/>
    </row>
    <row r="175" spans="1:18" x14ac:dyDescent="0.25">
      <c r="A175" s="163">
        <v>173</v>
      </c>
      <c r="B175" s="189"/>
      <c r="C175" s="190"/>
      <c r="D175" s="189"/>
      <c r="E175" s="191"/>
      <c r="F175" s="192"/>
      <c r="G175" s="164">
        <f>Таблица1345691319[Кол-во по Счету]*Таблица1345691319[Цена за единицу]</f>
        <v>0</v>
      </c>
      <c r="H175" s="192"/>
      <c r="I175" s="181"/>
      <c r="J175" s="181"/>
      <c r="K175" s="181"/>
      <c r="L175" s="193"/>
      <c r="M175" s="189"/>
      <c r="N175" s="194"/>
      <c r="O175" s="195"/>
      <c r="P175" s="167">
        <f>Таблица1345691319[Дата оплаты]+Таблица1345691319[Срок поставки дней]+1</f>
        <v>1</v>
      </c>
      <c r="Q175" s="193"/>
      <c r="R175" s="189"/>
    </row>
    <row r="176" spans="1:18" x14ac:dyDescent="0.25">
      <c r="A176" s="168">
        <v>174</v>
      </c>
      <c r="B176" s="182"/>
      <c r="C176" s="184"/>
      <c r="D176" s="182"/>
      <c r="E176" s="185"/>
      <c r="F176" s="186"/>
      <c r="G176" s="164">
        <f>Таблица1345691319[Кол-во по Счету]*Таблица1345691319[Цена за единицу]</f>
        <v>0</v>
      </c>
      <c r="H176" s="186"/>
      <c r="I176" s="180"/>
      <c r="J176" s="180"/>
      <c r="K176" s="180"/>
      <c r="L176" s="187"/>
      <c r="M176" s="182"/>
      <c r="N176" s="188"/>
      <c r="O176" s="183"/>
      <c r="P176" s="167">
        <f>Таблица1345691319[Дата оплаты]+Таблица1345691319[Срок поставки дней]+1</f>
        <v>1</v>
      </c>
      <c r="Q176" s="187"/>
      <c r="R176" s="182"/>
    </row>
    <row r="177" spans="1:18" x14ac:dyDescent="0.25">
      <c r="A177" s="163">
        <v>175</v>
      </c>
      <c r="B177" s="168"/>
      <c r="C177" s="162"/>
      <c r="D177" s="168"/>
      <c r="E177" s="196"/>
      <c r="F177" s="171"/>
      <c r="G177" s="171">
        <f>Таблица1345691319[Кол-во по Счету]*Таблица1345691319[Цена за единицу]</f>
        <v>0</v>
      </c>
      <c r="H177" s="171"/>
      <c r="I177" s="176"/>
      <c r="J177" s="176"/>
      <c r="K177" s="176"/>
      <c r="L177" s="179"/>
      <c r="M177" s="168"/>
      <c r="N177" s="177"/>
      <c r="O177" s="178"/>
      <c r="P177" s="179">
        <f>Таблица1345691319[Дата оплаты]+Таблица1345691319[Срок поставки дней]+1</f>
        <v>1</v>
      </c>
      <c r="Q177" s="179"/>
      <c r="R177" s="168"/>
    </row>
    <row r="178" spans="1:18" x14ac:dyDescent="0.25">
      <c r="A178" s="163">
        <v>176</v>
      </c>
      <c r="B178" s="168"/>
      <c r="C178" s="162"/>
      <c r="D178" s="168"/>
      <c r="E178" s="196"/>
      <c r="F178" s="171"/>
      <c r="G178" s="171">
        <f>Таблица1345691319[Кол-во по Счету]*Таблица1345691319[Цена за единицу]</f>
        <v>0</v>
      </c>
      <c r="H178" s="171"/>
      <c r="I178" s="176"/>
      <c r="J178" s="176"/>
      <c r="K178" s="176"/>
      <c r="L178" s="179"/>
      <c r="M178" s="168"/>
      <c r="N178" s="177"/>
      <c r="O178" s="178"/>
      <c r="P178" s="179">
        <f>Таблица1345691319[Дата оплаты]+Таблица1345691319[Срок поставки дней]+1</f>
        <v>1</v>
      </c>
      <c r="Q178" s="179"/>
      <c r="R178" s="168"/>
    </row>
    <row r="179" spans="1:18" x14ac:dyDescent="0.25">
      <c r="A179" s="168">
        <v>177</v>
      </c>
      <c r="B179" s="182"/>
      <c r="C179" s="184"/>
      <c r="D179" s="182"/>
      <c r="E179" s="185"/>
      <c r="F179" s="186"/>
      <c r="G179" s="164">
        <f>Таблица1345691319[Кол-во по Счету]*Таблица1345691319[Цена за единицу]</f>
        <v>0</v>
      </c>
      <c r="H179" s="186"/>
      <c r="I179" s="180"/>
      <c r="J179" s="180"/>
      <c r="K179" s="180"/>
      <c r="L179" s="187"/>
      <c r="M179" s="182"/>
      <c r="N179" s="188"/>
      <c r="O179" s="183"/>
      <c r="P179" s="167">
        <f>Таблица1345691319[Дата оплаты]+Таблица1345691319[Срок поставки дней]+1</f>
        <v>1</v>
      </c>
      <c r="Q179" s="187"/>
      <c r="R179" s="182"/>
    </row>
    <row r="180" spans="1:18" x14ac:dyDescent="0.25">
      <c r="A180" s="163">
        <v>178</v>
      </c>
      <c r="B180" s="189"/>
      <c r="C180" s="190"/>
      <c r="D180" s="189"/>
      <c r="E180" s="191"/>
      <c r="F180" s="192"/>
      <c r="G180" s="164">
        <f>Таблица1345691319[Кол-во по Счету]*Таблица1345691319[Цена за единицу]</f>
        <v>0</v>
      </c>
      <c r="H180" s="192"/>
      <c r="I180" s="181"/>
      <c r="J180" s="181"/>
      <c r="K180" s="181"/>
      <c r="L180" s="193"/>
      <c r="M180" s="189"/>
      <c r="N180" s="194"/>
      <c r="O180" s="195"/>
      <c r="P180" s="167">
        <f>Таблица1345691319[Дата оплаты]+Таблица1345691319[Срок поставки дней]+1</f>
        <v>1</v>
      </c>
      <c r="Q180" s="193"/>
      <c r="R180" s="189"/>
    </row>
    <row r="181" spans="1:18" x14ac:dyDescent="0.25">
      <c r="A181" s="168">
        <v>179</v>
      </c>
      <c r="B181" s="182"/>
      <c r="C181" s="184"/>
      <c r="D181" s="182"/>
      <c r="E181" s="185"/>
      <c r="F181" s="186"/>
      <c r="G181" s="164">
        <f>Таблица1345691319[Кол-во по Счету]*Таблица1345691319[Цена за единицу]</f>
        <v>0</v>
      </c>
      <c r="H181" s="186"/>
      <c r="I181" s="180"/>
      <c r="J181" s="180"/>
      <c r="K181" s="180"/>
      <c r="L181" s="187"/>
      <c r="M181" s="182"/>
      <c r="N181" s="188"/>
      <c r="O181" s="183"/>
      <c r="P181" s="167">
        <f>Таблица1345691319[Дата оплаты]+Таблица1345691319[Срок поставки дней]+1</f>
        <v>1</v>
      </c>
      <c r="Q181" s="187"/>
      <c r="R181" s="182"/>
    </row>
    <row r="182" spans="1:18" x14ac:dyDescent="0.25">
      <c r="A182" s="163">
        <v>180</v>
      </c>
      <c r="B182" s="168"/>
      <c r="C182" s="162"/>
      <c r="D182" s="168"/>
      <c r="E182" s="196"/>
      <c r="F182" s="171"/>
      <c r="G182" s="171">
        <f>Таблица1345691319[Кол-во по Счету]*Таблица1345691319[Цена за единицу]</f>
        <v>0</v>
      </c>
      <c r="H182" s="171"/>
      <c r="I182" s="176"/>
      <c r="J182" s="176"/>
      <c r="K182" s="176"/>
      <c r="L182" s="179"/>
      <c r="M182" s="168"/>
      <c r="N182" s="177"/>
      <c r="O182" s="178"/>
      <c r="P182" s="179">
        <f>Таблица1345691319[Дата оплаты]+Таблица1345691319[Срок поставки дней]+1</f>
        <v>1</v>
      </c>
      <c r="Q182" s="179"/>
      <c r="R182" s="168"/>
    </row>
    <row r="183" spans="1:18" x14ac:dyDescent="0.25">
      <c r="A183" s="168">
        <v>181</v>
      </c>
      <c r="B183" s="168"/>
      <c r="C183" s="162"/>
      <c r="D183" s="168"/>
      <c r="E183" s="196"/>
      <c r="F183" s="171"/>
      <c r="G183" s="171">
        <f>Таблица1345691319[Кол-во по Счету]*Таблица1345691319[Цена за единицу]</f>
        <v>0</v>
      </c>
      <c r="H183" s="171"/>
      <c r="I183" s="176"/>
      <c r="J183" s="176"/>
      <c r="K183" s="176"/>
      <c r="L183" s="179"/>
      <c r="M183" s="168"/>
      <c r="N183" s="177"/>
      <c r="O183" s="178"/>
      <c r="P183" s="179">
        <f>Таблица1345691319[Дата оплаты]+Таблица1345691319[Срок поставки дней]+1</f>
        <v>1</v>
      </c>
      <c r="Q183" s="179"/>
      <c r="R183" s="168"/>
    </row>
    <row r="184" spans="1:18" x14ac:dyDescent="0.25">
      <c r="A184" s="163">
        <v>182</v>
      </c>
      <c r="B184" s="182"/>
      <c r="C184" s="184"/>
      <c r="D184" s="182"/>
      <c r="E184" s="185"/>
      <c r="F184" s="186"/>
      <c r="G184" s="164">
        <f>Таблица1345691319[Кол-во по Счету]*Таблица1345691319[Цена за единицу]</f>
        <v>0</v>
      </c>
      <c r="H184" s="186"/>
      <c r="I184" s="180"/>
      <c r="J184" s="180"/>
      <c r="K184" s="180"/>
      <c r="L184" s="187"/>
      <c r="M184" s="182"/>
      <c r="N184" s="188"/>
      <c r="O184" s="183"/>
      <c r="P184" s="167">
        <f>Таблица1345691319[Дата оплаты]+Таблица1345691319[Срок поставки дней]+1</f>
        <v>1</v>
      </c>
      <c r="Q184" s="187"/>
      <c r="R184" s="182"/>
    </row>
    <row r="185" spans="1:18" x14ac:dyDescent="0.25">
      <c r="A185" s="163">
        <v>183</v>
      </c>
      <c r="B185" s="189"/>
      <c r="C185" s="190"/>
      <c r="D185" s="189"/>
      <c r="E185" s="191"/>
      <c r="F185" s="192"/>
      <c r="G185" s="164">
        <f>Таблица1345691319[Кол-во по Счету]*Таблица1345691319[Цена за единицу]</f>
        <v>0</v>
      </c>
      <c r="H185" s="192"/>
      <c r="I185" s="181"/>
      <c r="J185" s="181"/>
      <c r="K185" s="181"/>
      <c r="L185" s="193"/>
      <c r="M185" s="189"/>
      <c r="N185" s="194"/>
      <c r="O185" s="195"/>
      <c r="P185" s="167">
        <f>Таблица1345691319[Дата оплаты]+Таблица1345691319[Срок поставки дней]+1</f>
        <v>1</v>
      </c>
      <c r="Q185" s="193"/>
      <c r="R185" s="189"/>
    </row>
    <row r="186" spans="1:18" x14ac:dyDescent="0.25">
      <c r="A186" s="168">
        <v>184</v>
      </c>
      <c r="B186" s="182"/>
      <c r="C186" s="184"/>
      <c r="D186" s="182"/>
      <c r="E186" s="185"/>
      <c r="F186" s="186"/>
      <c r="G186" s="164">
        <f>Таблица1345691319[Кол-во по Счету]*Таблица1345691319[Цена за единицу]</f>
        <v>0</v>
      </c>
      <c r="H186" s="186"/>
      <c r="I186" s="180"/>
      <c r="J186" s="180"/>
      <c r="K186" s="180"/>
      <c r="L186" s="187"/>
      <c r="M186" s="182"/>
      <c r="N186" s="188"/>
      <c r="O186" s="183"/>
      <c r="P186" s="167">
        <f>Таблица1345691319[Дата оплаты]+Таблица1345691319[Срок поставки дней]+1</f>
        <v>1</v>
      </c>
      <c r="Q186" s="187"/>
      <c r="R186" s="182"/>
    </row>
    <row r="187" spans="1:18" x14ac:dyDescent="0.25">
      <c r="A187" s="163">
        <v>185</v>
      </c>
      <c r="B187" s="168"/>
      <c r="C187" s="162"/>
      <c r="D187" s="168"/>
      <c r="E187" s="196"/>
      <c r="F187" s="171"/>
      <c r="G187" s="171">
        <f>Таблица1345691319[Кол-во по Счету]*Таблица1345691319[Цена за единицу]</f>
        <v>0</v>
      </c>
      <c r="H187" s="171"/>
      <c r="I187" s="176"/>
      <c r="J187" s="176"/>
      <c r="K187" s="176"/>
      <c r="L187" s="179"/>
      <c r="M187" s="168"/>
      <c r="N187" s="177"/>
      <c r="O187" s="178"/>
      <c r="P187" s="179">
        <f>Таблица1345691319[Дата оплаты]+Таблица1345691319[Срок поставки дней]+1</f>
        <v>1</v>
      </c>
      <c r="Q187" s="179"/>
      <c r="R187" s="168"/>
    </row>
    <row r="188" spans="1:18" x14ac:dyDescent="0.25">
      <c r="A188" s="168">
        <v>186</v>
      </c>
      <c r="B188" s="168"/>
      <c r="C188" s="162"/>
      <c r="D188" s="168"/>
      <c r="E188" s="196"/>
      <c r="F188" s="171"/>
      <c r="G188" s="171">
        <f>Таблица1345691319[Кол-во по Счету]*Таблица1345691319[Цена за единицу]</f>
        <v>0</v>
      </c>
      <c r="H188" s="171"/>
      <c r="I188" s="176"/>
      <c r="J188" s="176"/>
      <c r="K188" s="176"/>
      <c r="L188" s="179"/>
      <c r="M188" s="168"/>
      <c r="N188" s="177"/>
      <c r="O188" s="178"/>
      <c r="P188" s="179">
        <f>Таблица1345691319[Дата оплаты]+Таблица1345691319[Срок поставки дней]+1</f>
        <v>1</v>
      </c>
      <c r="Q188" s="179"/>
      <c r="R188" s="168"/>
    </row>
    <row r="189" spans="1:18" x14ac:dyDescent="0.25">
      <c r="A189" s="163">
        <v>187</v>
      </c>
      <c r="B189" s="182"/>
      <c r="C189" s="184"/>
      <c r="D189" s="182"/>
      <c r="E189" s="185"/>
      <c r="F189" s="186"/>
      <c r="G189" s="164">
        <f>Таблица1345691319[Кол-во по Счету]*Таблица1345691319[Цена за единицу]</f>
        <v>0</v>
      </c>
      <c r="H189" s="186"/>
      <c r="I189" s="180"/>
      <c r="J189" s="180"/>
      <c r="K189" s="180"/>
      <c r="L189" s="187"/>
      <c r="M189" s="182"/>
      <c r="N189" s="188"/>
      <c r="O189" s="183"/>
      <c r="P189" s="167">
        <f>Таблица1345691319[Дата оплаты]+Таблица1345691319[Срок поставки дней]+1</f>
        <v>1</v>
      </c>
      <c r="Q189" s="187"/>
      <c r="R189" s="182"/>
    </row>
    <row r="190" spans="1:18" x14ac:dyDescent="0.25">
      <c r="A190" s="163">
        <v>188</v>
      </c>
      <c r="B190" s="189"/>
      <c r="C190" s="190"/>
      <c r="D190" s="189"/>
      <c r="E190" s="191"/>
      <c r="F190" s="192"/>
      <c r="G190" s="164">
        <f>Таблица1345691319[Кол-во по Счету]*Таблица1345691319[Цена за единицу]</f>
        <v>0</v>
      </c>
      <c r="H190" s="192"/>
      <c r="I190" s="181"/>
      <c r="J190" s="181"/>
      <c r="K190" s="181"/>
      <c r="L190" s="193"/>
      <c r="M190" s="189"/>
      <c r="N190" s="194"/>
      <c r="O190" s="195"/>
      <c r="P190" s="167">
        <f>Таблица1345691319[Дата оплаты]+Таблица1345691319[Срок поставки дней]+1</f>
        <v>1</v>
      </c>
      <c r="Q190" s="193"/>
      <c r="R190" s="189"/>
    </row>
    <row r="191" spans="1:18" x14ac:dyDescent="0.25">
      <c r="A191" s="168">
        <v>189</v>
      </c>
      <c r="B191" s="182"/>
      <c r="C191" s="184"/>
      <c r="D191" s="182"/>
      <c r="E191" s="185"/>
      <c r="F191" s="186"/>
      <c r="G191" s="164">
        <f>Таблица1345691319[Кол-во по Счету]*Таблица1345691319[Цена за единицу]</f>
        <v>0</v>
      </c>
      <c r="H191" s="186"/>
      <c r="I191" s="180"/>
      <c r="J191" s="180"/>
      <c r="K191" s="180"/>
      <c r="L191" s="187"/>
      <c r="M191" s="182"/>
      <c r="N191" s="188"/>
      <c r="O191" s="183"/>
      <c r="P191" s="167">
        <f>Таблица1345691319[Дата оплаты]+Таблица1345691319[Срок поставки дней]+1</f>
        <v>1</v>
      </c>
      <c r="Q191" s="187"/>
      <c r="R191" s="182"/>
    </row>
    <row r="192" spans="1:18" x14ac:dyDescent="0.25">
      <c r="A192" s="163">
        <v>190</v>
      </c>
      <c r="B192" s="168"/>
      <c r="C192" s="162"/>
      <c r="D192" s="168"/>
      <c r="E192" s="196"/>
      <c r="F192" s="171"/>
      <c r="G192" s="171">
        <f>Таблица1345691319[Кол-во по Счету]*Таблица1345691319[Цена за единицу]</f>
        <v>0</v>
      </c>
      <c r="H192" s="171"/>
      <c r="I192" s="176"/>
      <c r="J192" s="176"/>
      <c r="K192" s="176"/>
      <c r="L192" s="179"/>
      <c r="M192" s="168"/>
      <c r="N192" s="177"/>
      <c r="O192" s="178"/>
      <c r="P192" s="179">
        <f>Таблица1345691319[Дата оплаты]+Таблица1345691319[Срок поставки дней]+1</f>
        <v>1</v>
      </c>
      <c r="Q192" s="179"/>
      <c r="R192" s="168"/>
    </row>
    <row r="193" spans="1:18" x14ac:dyDescent="0.25">
      <c r="A193" s="168">
        <v>191</v>
      </c>
      <c r="B193" s="168"/>
      <c r="C193" s="162"/>
      <c r="D193" s="168"/>
      <c r="E193" s="196"/>
      <c r="F193" s="171"/>
      <c r="G193" s="171">
        <f>Таблица1345691319[Кол-во по Счету]*Таблица1345691319[Цена за единицу]</f>
        <v>0</v>
      </c>
      <c r="H193" s="171"/>
      <c r="I193" s="176"/>
      <c r="J193" s="176"/>
      <c r="K193" s="176"/>
      <c r="L193" s="179"/>
      <c r="M193" s="168"/>
      <c r="N193" s="177"/>
      <c r="O193" s="178"/>
      <c r="P193" s="179">
        <f>Таблица1345691319[Дата оплаты]+Таблица1345691319[Срок поставки дней]+1</f>
        <v>1</v>
      </c>
      <c r="Q193" s="179"/>
      <c r="R193" s="168"/>
    </row>
    <row r="194" spans="1:18" x14ac:dyDescent="0.25">
      <c r="A194" s="163">
        <v>192</v>
      </c>
      <c r="B194" s="182"/>
      <c r="C194" s="184"/>
      <c r="D194" s="182"/>
      <c r="E194" s="185"/>
      <c r="F194" s="186"/>
      <c r="G194" s="164">
        <f>Таблица1345691319[Кол-во по Счету]*Таблица1345691319[Цена за единицу]</f>
        <v>0</v>
      </c>
      <c r="H194" s="186"/>
      <c r="I194" s="180"/>
      <c r="J194" s="180"/>
      <c r="K194" s="180"/>
      <c r="L194" s="187"/>
      <c r="M194" s="182"/>
      <c r="N194" s="188"/>
      <c r="O194" s="183"/>
      <c r="P194" s="167">
        <f>Таблица1345691319[Дата оплаты]+Таблица1345691319[Срок поставки дней]+1</f>
        <v>1</v>
      </c>
      <c r="Q194" s="187"/>
      <c r="R194" s="182"/>
    </row>
    <row r="195" spans="1:18" x14ac:dyDescent="0.25">
      <c r="A195" s="168">
        <v>193</v>
      </c>
      <c r="B195" s="189"/>
      <c r="C195" s="190"/>
      <c r="D195" s="189"/>
      <c r="E195" s="191"/>
      <c r="F195" s="192"/>
      <c r="G195" s="164">
        <f>Таблица1345691319[Кол-во по Счету]*Таблица1345691319[Цена за единицу]</f>
        <v>0</v>
      </c>
      <c r="H195" s="192"/>
      <c r="I195" s="181"/>
      <c r="J195" s="181"/>
      <c r="K195" s="181"/>
      <c r="L195" s="193"/>
      <c r="M195" s="189"/>
      <c r="N195" s="194"/>
      <c r="O195" s="195"/>
      <c r="P195" s="167">
        <f>Таблица1345691319[Дата оплаты]+Таблица1345691319[Срок поставки дней]+1</f>
        <v>1</v>
      </c>
      <c r="Q195" s="193"/>
      <c r="R195" s="189"/>
    </row>
    <row r="196" spans="1:18" x14ac:dyDescent="0.25">
      <c r="A196" s="163">
        <v>194</v>
      </c>
      <c r="B196" s="182"/>
      <c r="C196" s="184"/>
      <c r="D196" s="182"/>
      <c r="E196" s="185"/>
      <c r="F196" s="186"/>
      <c r="G196" s="164">
        <f>Таблица1345691319[Кол-во по Счету]*Таблица1345691319[Цена за единицу]</f>
        <v>0</v>
      </c>
      <c r="H196" s="186"/>
      <c r="I196" s="180"/>
      <c r="J196" s="180"/>
      <c r="K196" s="180"/>
      <c r="L196" s="187"/>
      <c r="M196" s="182"/>
      <c r="N196" s="188"/>
      <c r="O196" s="183"/>
      <c r="P196" s="167">
        <f>Таблица1345691319[Дата оплаты]+Таблица1345691319[Срок поставки дней]+1</f>
        <v>1</v>
      </c>
      <c r="Q196" s="187"/>
      <c r="R196" s="182"/>
    </row>
    <row r="197" spans="1:18" x14ac:dyDescent="0.25">
      <c r="A197" s="163">
        <v>195</v>
      </c>
      <c r="B197" s="168"/>
      <c r="C197" s="162"/>
      <c r="D197" s="168"/>
      <c r="E197" s="196"/>
      <c r="F197" s="171"/>
      <c r="G197" s="171">
        <f>Таблица1345691319[Кол-во по Счету]*Таблица1345691319[Цена за единицу]</f>
        <v>0</v>
      </c>
      <c r="H197" s="171"/>
      <c r="I197" s="176"/>
      <c r="J197" s="176"/>
      <c r="K197" s="176"/>
      <c r="L197" s="179"/>
      <c r="M197" s="168"/>
      <c r="N197" s="177"/>
      <c r="O197" s="178"/>
      <c r="P197" s="179">
        <f>Таблица1345691319[Дата оплаты]+Таблица1345691319[Срок поставки дней]+1</f>
        <v>1</v>
      </c>
      <c r="Q197" s="179"/>
      <c r="R197" s="168"/>
    </row>
    <row r="198" spans="1:18" x14ac:dyDescent="0.25">
      <c r="A198" s="168">
        <v>196</v>
      </c>
      <c r="B198" s="168"/>
      <c r="C198" s="162"/>
      <c r="D198" s="168"/>
      <c r="E198" s="196"/>
      <c r="F198" s="171"/>
      <c r="G198" s="171">
        <f>Таблица1345691319[Кол-во по Счету]*Таблица1345691319[Цена за единицу]</f>
        <v>0</v>
      </c>
      <c r="H198" s="171"/>
      <c r="I198" s="176"/>
      <c r="J198" s="176"/>
      <c r="K198" s="176"/>
      <c r="L198" s="179"/>
      <c r="M198" s="168"/>
      <c r="N198" s="177"/>
      <c r="O198" s="178"/>
      <c r="P198" s="179">
        <f>Таблица1345691319[Дата оплаты]+Таблица1345691319[Срок поставки дней]+1</f>
        <v>1</v>
      </c>
      <c r="Q198" s="179"/>
      <c r="R198" s="168"/>
    </row>
    <row r="199" spans="1:18" x14ac:dyDescent="0.25">
      <c r="A199" s="163">
        <v>197</v>
      </c>
      <c r="B199" s="182"/>
      <c r="C199" s="184"/>
      <c r="D199" s="182"/>
      <c r="E199" s="185"/>
      <c r="F199" s="186"/>
      <c r="G199" s="164">
        <f>Таблица1345691319[Кол-во по Счету]*Таблица1345691319[Цена за единицу]</f>
        <v>0</v>
      </c>
      <c r="H199" s="186"/>
      <c r="I199" s="180"/>
      <c r="J199" s="180"/>
      <c r="K199" s="180"/>
      <c r="L199" s="187"/>
      <c r="M199" s="182"/>
      <c r="N199" s="188"/>
      <c r="O199" s="183"/>
      <c r="P199" s="167">
        <f>Таблица1345691319[Дата оплаты]+Таблица1345691319[Срок поставки дней]+1</f>
        <v>1</v>
      </c>
      <c r="Q199" s="187"/>
      <c r="R199" s="182"/>
    </row>
    <row r="200" spans="1:18" x14ac:dyDescent="0.25">
      <c r="A200" s="168">
        <v>198</v>
      </c>
      <c r="B200" s="189"/>
      <c r="C200" s="190"/>
      <c r="D200" s="189"/>
      <c r="E200" s="191"/>
      <c r="F200" s="192"/>
      <c r="G200" s="164">
        <f>Таблица1345691319[Кол-во по Счету]*Таблица1345691319[Цена за единицу]</f>
        <v>0</v>
      </c>
      <c r="H200" s="192"/>
      <c r="I200" s="181"/>
      <c r="J200" s="181"/>
      <c r="K200" s="181"/>
      <c r="L200" s="193"/>
      <c r="M200" s="189"/>
      <c r="N200" s="194"/>
      <c r="O200" s="195"/>
      <c r="P200" s="167">
        <f>Таблица1345691319[Дата оплаты]+Таблица1345691319[Срок поставки дней]+1</f>
        <v>1</v>
      </c>
      <c r="Q200" s="193"/>
      <c r="R200" s="189"/>
    </row>
    <row r="201" spans="1:18" x14ac:dyDescent="0.25">
      <c r="A201" s="163">
        <v>199</v>
      </c>
      <c r="B201" s="182"/>
      <c r="C201" s="184"/>
      <c r="D201" s="182"/>
      <c r="E201" s="185"/>
      <c r="F201" s="186"/>
      <c r="G201" s="164">
        <f>Таблица1345691319[Кол-во по Счету]*Таблица1345691319[Цена за единицу]</f>
        <v>0</v>
      </c>
      <c r="H201" s="186"/>
      <c r="I201" s="180"/>
      <c r="J201" s="180"/>
      <c r="K201" s="180"/>
      <c r="L201" s="187"/>
      <c r="M201" s="182"/>
      <c r="N201" s="188"/>
      <c r="O201" s="183"/>
      <c r="P201" s="167">
        <f>Таблица1345691319[Дата оплаты]+Таблица1345691319[Срок поставки дней]+1</f>
        <v>1</v>
      </c>
      <c r="Q201" s="187"/>
      <c r="R201" s="182"/>
    </row>
    <row r="202" spans="1:18" x14ac:dyDescent="0.25">
      <c r="A202" s="163">
        <v>200</v>
      </c>
      <c r="B202" s="168"/>
      <c r="C202" s="162"/>
      <c r="D202" s="168"/>
      <c r="E202" s="196"/>
      <c r="F202" s="171"/>
      <c r="G202" s="171">
        <f>Таблица1345691319[Кол-во по Счету]*Таблица1345691319[Цена за единицу]</f>
        <v>0</v>
      </c>
      <c r="H202" s="171"/>
      <c r="I202" s="176"/>
      <c r="J202" s="176"/>
      <c r="K202" s="176"/>
      <c r="L202" s="179"/>
      <c r="M202" s="168"/>
      <c r="N202" s="177"/>
      <c r="O202" s="178"/>
      <c r="P202" s="179">
        <f>Таблица1345691319[Дата оплаты]+Таблица1345691319[Срок поставки дней]+1</f>
        <v>1</v>
      </c>
      <c r="Q202" s="179"/>
      <c r="R202" s="168"/>
    </row>
    <row r="203" spans="1:18" x14ac:dyDescent="0.25">
      <c r="A203" s="168">
        <v>201</v>
      </c>
      <c r="B203" s="168"/>
      <c r="C203" s="162"/>
      <c r="D203" s="168"/>
      <c r="E203" s="196"/>
      <c r="F203" s="171"/>
      <c r="G203" s="171">
        <f>Таблица1345691319[Кол-во по Счету]*Таблица1345691319[Цена за единицу]</f>
        <v>0</v>
      </c>
      <c r="H203" s="171"/>
      <c r="I203" s="176"/>
      <c r="J203" s="176"/>
      <c r="K203" s="176"/>
      <c r="L203" s="179"/>
      <c r="M203" s="168"/>
      <c r="N203" s="177"/>
      <c r="O203" s="178"/>
      <c r="P203" s="179">
        <f>Таблица1345691319[Дата оплаты]+Таблица1345691319[Срок поставки дней]+1</f>
        <v>1</v>
      </c>
      <c r="Q203" s="179"/>
      <c r="R203" s="168"/>
    </row>
    <row r="204" spans="1:18" x14ac:dyDescent="0.25">
      <c r="A204" s="163">
        <v>202</v>
      </c>
      <c r="B204" s="182"/>
      <c r="C204" s="184"/>
      <c r="D204" s="182"/>
      <c r="E204" s="185"/>
      <c r="F204" s="186"/>
      <c r="G204" s="164">
        <f>Таблица1345691319[Кол-во по Счету]*Таблица1345691319[Цена за единицу]</f>
        <v>0</v>
      </c>
      <c r="H204" s="186"/>
      <c r="I204" s="180"/>
      <c r="J204" s="180"/>
      <c r="K204" s="180"/>
      <c r="L204" s="187"/>
      <c r="M204" s="182"/>
      <c r="N204" s="188"/>
      <c r="O204" s="183"/>
      <c r="P204" s="167">
        <f>Таблица1345691319[Дата оплаты]+Таблица1345691319[Срок поставки дней]+1</f>
        <v>1</v>
      </c>
      <c r="Q204" s="187"/>
      <c r="R204" s="182"/>
    </row>
    <row r="205" spans="1:18" x14ac:dyDescent="0.25">
      <c r="A205" s="168">
        <v>203</v>
      </c>
      <c r="B205" s="189"/>
      <c r="C205" s="190"/>
      <c r="D205" s="189"/>
      <c r="E205" s="191"/>
      <c r="F205" s="192"/>
      <c r="G205" s="164">
        <f>Таблица1345691319[Кол-во по Счету]*Таблица1345691319[Цена за единицу]</f>
        <v>0</v>
      </c>
      <c r="H205" s="192"/>
      <c r="I205" s="181"/>
      <c r="J205" s="181"/>
      <c r="K205" s="181"/>
      <c r="L205" s="193"/>
      <c r="M205" s="189"/>
      <c r="N205" s="194"/>
      <c r="O205" s="195"/>
      <c r="P205" s="167">
        <f>Таблица1345691319[Дата оплаты]+Таблица1345691319[Срок поставки дней]+1</f>
        <v>1</v>
      </c>
      <c r="Q205" s="193"/>
      <c r="R205" s="189"/>
    </row>
    <row r="206" spans="1:18" x14ac:dyDescent="0.25">
      <c r="A206" s="163">
        <v>204</v>
      </c>
      <c r="B206" s="182"/>
      <c r="C206" s="184"/>
      <c r="D206" s="182"/>
      <c r="E206" s="185"/>
      <c r="F206" s="186"/>
      <c r="G206" s="164">
        <f>Таблица1345691319[Кол-во по Счету]*Таблица1345691319[Цена за единицу]</f>
        <v>0</v>
      </c>
      <c r="H206" s="186"/>
      <c r="I206" s="180"/>
      <c r="J206" s="180"/>
      <c r="K206" s="180"/>
      <c r="L206" s="187"/>
      <c r="M206" s="182"/>
      <c r="N206" s="188"/>
      <c r="O206" s="183"/>
      <c r="P206" s="167">
        <f>Таблица1345691319[Дата оплаты]+Таблица1345691319[Срок поставки дней]+1</f>
        <v>1</v>
      </c>
      <c r="Q206" s="187"/>
      <c r="R206" s="182"/>
    </row>
    <row r="207" spans="1:18" x14ac:dyDescent="0.25">
      <c r="A207" s="168">
        <v>205</v>
      </c>
      <c r="B207" s="168"/>
      <c r="C207" s="162"/>
      <c r="D207" s="168"/>
      <c r="E207" s="196"/>
      <c r="F207" s="171"/>
      <c r="G207" s="171">
        <f>Таблица1345691319[Кол-во по Счету]*Таблица1345691319[Цена за единицу]</f>
        <v>0</v>
      </c>
      <c r="H207" s="171"/>
      <c r="I207" s="176"/>
      <c r="J207" s="176"/>
      <c r="K207" s="176"/>
      <c r="L207" s="179"/>
      <c r="M207" s="168"/>
      <c r="N207" s="177"/>
      <c r="O207" s="178"/>
      <c r="P207" s="179">
        <f>Таблица1345691319[Дата оплаты]+Таблица1345691319[Срок поставки дней]+1</f>
        <v>1</v>
      </c>
      <c r="Q207" s="179"/>
      <c r="R207" s="168"/>
    </row>
    <row r="208" spans="1:18" x14ac:dyDescent="0.25">
      <c r="A208" s="163">
        <v>206</v>
      </c>
      <c r="B208" s="168"/>
      <c r="C208" s="162"/>
      <c r="D208" s="168"/>
      <c r="E208" s="196"/>
      <c r="F208" s="171"/>
      <c r="G208" s="171">
        <f>Таблица1345691319[Кол-во по Счету]*Таблица1345691319[Цена за единицу]</f>
        <v>0</v>
      </c>
      <c r="H208" s="171"/>
      <c r="I208" s="176"/>
      <c r="J208" s="176"/>
      <c r="K208" s="176"/>
      <c r="L208" s="179"/>
      <c r="M208" s="168"/>
      <c r="N208" s="177"/>
      <c r="O208" s="178"/>
      <c r="P208" s="179">
        <f>Таблица1345691319[Дата оплаты]+Таблица1345691319[Срок поставки дней]+1</f>
        <v>1</v>
      </c>
      <c r="Q208" s="179"/>
      <c r="R208" s="168"/>
    </row>
    <row r="209" spans="1:18" x14ac:dyDescent="0.25">
      <c r="A209" s="163">
        <v>207</v>
      </c>
      <c r="B209" s="182"/>
      <c r="C209" s="184"/>
      <c r="D209" s="182"/>
      <c r="E209" s="185"/>
      <c r="F209" s="186"/>
      <c r="G209" s="164">
        <f>Таблица1345691319[Кол-во по Счету]*Таблица1345691319[Цена за единицу]</f>
        <v>0</v>
      </c>
      <c r="H209" s="186"/>
      <c r="I209" s="180"/>
      <c r="J209" s="180"/>
      <c r="K209" s="180"/>
      <c r="L209" s="187"/>
      <c r="M209" s="182"/>
      <c r="N209" s="188"/>
      <c r="O209" s="183"/>
      <c r="P209" s="167">
        <f>Таблица1345691319[Дата оплаты]+Таблица1345691319[Срок поставки дней]+1</f>
        <v>1</v>
      </c>
      <c r="Q209" s="187"/>
      <c r="R209" s="182"/>
    </row>
    <row r="210" spans="1:18" x14ac:dyDescent="0.25">
      <c r="A210" s="168">
        <v>208</v>
      </c>
      <c r="B210" s="189"/>
      <c r="C210" s="190"/>
      <c r="D210" s="189"/>
      <c r="E210" s="191"/>
      <c r="F210" s="192"/>
      <c r="G210" s="164">
        <f>Таблица1345691319[Кол-во по Счету]*Таблица1345691319[Цена за единицу]</f>
        <v>0</v>
      </c>
      <c r="H210" s="192"/>
      <c r="I210" s="181"/>
      <c r="J210" s="181"/>
      <c r="K210" s="181"/>
      <c r="L210" s="193"/>
      <c r="M210" s="189"/>
      <c r="N210" s="194"/>
      <c r="O210" s="195"/>
      <c r="P210" s="167">
        <f>Таблица1345691319[Дата оплаты]+Таблица1345691319[Срок поставки дней]+1</f>
        <v>1</v>
      </c>
      <c r="Q210" s="193"/>
      <c r="R210" s="189"/>
    </row>
    <row r="211" spans="1:18" x14ac:dyDescent="0.25">
      <c r="A211" s="163">
        <v>209</v>
      </c>
      <c r="B211" s="182"/>
      <c r="C211" s="184"/>
      <c r="D211" s="182"/>
      <c r="E211" s="185"/>
      <c r="F211" s="186"/>
      <c r="G211" s="164">
        <f>Таблица1345691319[Кол-во по Счету]*Таблица1345691319[Цена за единицу]</f>
        <v>0</v>
      </c>
      <c r="H211" s="186"/>
      <c r="I211" s="180"/>
      <c r="J211" s="180"/>
      <c r="K211" s="180"/>
      <c r="L211" s="187"/>
      <c r="M211" s="182"/>
      <c r="N211" s="188"/>
      <c r="O211" s="183"/>
      <c r="P211" s="167">
        <f>Таблица1345691319[Дата оплаты]+Таблица1345691319[Срок поставки дней]+1</f>
        <v>1</v>
      </c>
      <c r="Q211" s="187"/>
      <c r="R211" s="182"/>
    </row>
    <row r="212" spans="1:18" x14ac:dyDescent="0.25">
      <c r="A212" s="168">
        <v>210</v>
      </c>
      <c r="B212" s="168"/>
      <c r="C212" s="162"/>
      <c r="D212" s="168"/>
      <c r="E212" s="196"/>
      <c r="F212" s="171"/>
      <c r="G212" s="171">
        <f>Таблица1345691319[Кол-во по Счету]*Таблица1345691319[Цена за единицу]</f>
        <v>0</v>
      </c>
      <c r="H212" s="171"/>
      <c r="I212" s="176"/>
      <c r="J212" s="176"/>
      <c r="K212" s="176"/>
      <c r="L212" s="179"/>
      <c r="M212" s="168"/>
      <c r="N212" s="177"/>
      <c r="O212" s="178"/>
      <c r="P212" s="179">
        <f>Таблица1345691319[Дата оплаты]+Таблица1345691319[Срок поставки дней]+1</f>
        <v>1</v>
      </c>
      <c r="Q212" s="179"/>
      <c r="R212" s="168"/>
    </row>
    <row r="213" spans="1:18" x14ac:dyDescent="0.25">
      <c r="A213" s="163">
        <v>211</v>
      </c>
      <c r="B213" s="168"/>
      <c r="C213" s="162"/>
      <c r="D213" s="168"/>
      <c r="E213" s="196"/>
      <c r="F213" s="171"/>
      <c r="G213" s="171">
        <f>Таблица1345691319[Кол-во по Счету]*Таблица1345691319[Цена за единицу]</f>
        <v>0</v>
      </c>
      <c r="H213" s="171"/>
      <c r="I213" s="176"/>
      <c r="J213" s="176"/>
      <c r="K213" s="176"/>
      <c r="L213" s="179"/>
      <c r="M213" s="168"/>
      <c r="N213" s="177"/>
      <c r="O213" s="178"/>
      <c r="P213" s="179">
        <f>Таблица1345691319[Дата оплаты]+Таблица1345691319[Срок поставки дней]+1</f>
        <v>1</v>
      </c>
      <c r="Q213" s="179"/>
      <c r="R213" s="168"/>
    </row>
    <row r="214" spans="1:18" x14ac:dyDescent="0.25">
      <c r="A214" s="163">
        <v>212</v>
      </c>
      <c r="B214" s="182"/>
      <c r="C214" s="184"/>
      <c r="D214" s="182"/>
      <c r="E214" s="185"/>
      <c r="F214" s="186"/>
      <c r="G214" s="164">
        <f>Таблица1345691319[Кол-во по Счету]*Таблица1345691319[Цена за единицу]</f>
        <v>0</v>
      </c>
      <c r="H214" s="186"/>
      <c r="I214" s="180"/>
      <c r="J214" s="180"/>
      <c r="K214" s="180"/>
      <c r="L214" s="187"/>
      <c r="M214" s="182"/>
      <c r="N214" s="188"/>
      <c r="O214" s="183"/>
      <c r="P214" s="167">
        <f>Таблица1345691319[Дата оплаты]+Таблица1345691319[Срок поставки дней]+1</f>
        <v>1</v>
      </c>
      <c r="Q214" s="187"/>
      <c r="R214" s="182"/>
    </row>
    <row r="215" spans="1:18" x14ac:dyDescent="0.25">
      <c r="A215" s="168">
        <v>213</v>
      </c>
      <c r="B215" s="189"/>
      <c r="C215" s="190"/>
      <c r="D215" s="189"/>
      <c r="E215" s="191"/>
      <c r="F215" s="192"/>
      <c r="G215" s="164">
        <f>Таблица1345691319[Кол-во по Счету]*Таблица1345691319[Цена за единицу]</f>
        <v>0</v>
      </c>
      <c r="H215" s="192"/>
      <c r="I215" s="181"/>
      <c r="J215" s="181"/>
      <c r="K215" s="181"/>
      <c r="L215" s="193"/>
      <c r="M215" s="189"/>
      <c r="N215" s="194"/>
      <c r="O215" s="195"/>
      <c r="P215" s="167">
        <f>Таблица1345691319[Дата оплаты]+Таблица1345691319[Срок поставки дней]+1</f>
        <v>1</v>
      </c>
      <c r="Q215" s="193"/>
      <c r="R215" s="189"/>
    </row>
    <row r="216" spans="1:18" x14ac:dyDescent="0.25">
      <c r="A216" s="163">
        <v>214</v>
      </c>
      <c r="B216" s="182"/>
      <c r="C216" s="184"/>
      <c r="D216" s="182"/>
      <c r="E216" s="185"/>
      <c r="F216" s="186"/>
      <c r="G216" s="164">
        <f>Таблица1345691319[Кол-во по Счету]*Таблица1345691319[Цена за единицу]</f>
        <v>0</v>
      </c>
      <c r="H216" s="186"/>
      <c r="I216" s="180"/>
      <c r="J216" s="180"/>
      <c r="K216" s="180"/>
      <c r="L216" s="187"/>
      <c r="M216" s="182"/>
      <c r="N216" s="188"/>
      <c r="O216" s="183"/>
      <c r="P216" s="167">
        <f>Таблица1345691319[Дата оплаты]+Таблица1345691319[Срок поставки дней]+1</f>
        <v>1</v>
      </c>
      <c r="Q216" s="187"/>
      <c r="R216" s="182"/>
    </row>
    <row r="217" spans="1:18" x14ac:dyDescent="0.25">
      <c r="A217" s="168">
        <v>215</v>
      </c>
      <c r="B217" s="168"/>
      <c r="C217" s="162"/>
      <c r="D217" s="168"/>
      <c r="E217" s="196"/>
      <c r="F217" s="171"/>
      <c r="G217" s="171">
        <f>Таблица1345691319[Кол-во по Счету]*Таблица1345691319[Цена за единицу]</f>
        <v>0</v>
      </c>
      <c r="H217" s="171"/>
      <c r="I217" s="176"/>
      <c r="J217" s="176"/>
      <c r="K217" s="176"/>
      <c r="L217" s="179"/>
      <c r="M217" s="168"/>
      <c r="N217" s="177"/>
      <c r="O217" s="178"/>
      <c r="P217" s="179">
        <f>Таблица1345691319[Дата оплаты]+Таблица1345691319[Срок поставки дней]+1</f>
        <v>1</v>
      </c>
      <c r="Q217" s="179"/>
      <c r="R217" s="168"/>
    </row>
    <row r="218" spans="1:18" x14ac:dyDescent="0.25">
      <c r="A218" s="163">
        <v>216</v>
      </c>
      <c r="B218" s="168"/>
      <c r="C218" s="162"/>
      <c r="D218" s="168"/>
      <c r="E218" s="196"/>
      <c r="F218" s="171"/>
      <c r="G218" s="171">
        <f>Таблица1345691319[Кол-во по Счету]*Таблица1345691319[Цена за единицу]</f>
        <v>0</v>
      </c>
      <c r="H218" s="171"/>
      <c r="I218" s="176"/>
      <c r="J218" s="176"/>
      <c r="K218" s="176"/>
      <c r="L218" s="179"/>
      <c r="M218" s="168"/>
      <c r="N218" s="177"/>
      <c r="O218" s="178"/>
      <c r="P218" s="179">
        <f>Таблица1345691319[Дата оплаты]+Таблица1345691319[Срок поставки дней]+1</f>
        <v>1</v>
      </c>
      <c r="Q218" s="179"/>
      <c r="R218" s="168"/>
    </row>
    <row r="219" spans="1:18" x14ac:dyDescent="0.25">
      <c r="A219" s="168">
        <v>217</v>
      </c>
      <c r="B219" s="182"/>
      <c r="C219" s="184"/>
      <c r="D219" s="182"/>
      <c r="E219" s="185"/>
      <c r="F219" s="186"/>
      <c r="G219" s="164">
        <f>Таблица1345691319[Кол-во по Счету]*Таблица1345691319[Цена за единицу]</f>
        <v>0</v>
      </c>
      <c r="H219" s="186"/>
      <c r="I219" s="180"/>
      <c r="J219" s="180"/>
      <c r="K219" s="180"/>
      <c r="L219" s="187"/>
      <c r="M219" s="182"/>
      <c r="N219" s="188"/>
      <c r="O219" s="183"/>
      <c r="P219" s="167">
        <f>Таблица1345691319[Дата оплаты]+Таблица1345691319[Срок поставки дней]+1</f>
        <v>1</v>
      </c>
      <c r="Q219" s="187"/>
      <c r="R219" s="182"/>
    </row>
    <row r="220" spans="1:18" x14ac:dyDescent="0.25">
      <c r="A220" s="163">
        <v>218</v>
      </c>
      <c r="B220" s="189"/>
      <c r="C220" s="190"/>
      <c r="D220" s="189"/>
      <c r="E220" s="191"/>
      <c r="F220" s="192"/>
      <c r="G220" s="164">
        <f>Таблица1345691319[Кол-во по Счету]*Таблица1345691319[Цена за единицу]</f>
        <v>0</v>
      </c>
      <c r="H220" s="192"/>
      <c r="I220" s="181"/>
      <c r="J220" s="181"/>
      <c r="K220" s="181"/>
      <c r="L220" s="193"/>
      <c r="M220" s="189"/>
      <c r="N220" s="194"/>
      <c r="O220" s="195"/>
      <c r="P220" s="167">
        <f>Таблица1345691319[Дата оплаты]+Таблица1345691319[Срок поставки дней]+1</f>
        <v>1</v>
      </c>
      <c r="Q220" s="193"/>
      <c r="R220" s="189"/>
    </row>
    <row r="221" spans="1:18" x14ac:dyDescent="0.25">
      <c r="A221" s="163">
        <v>219</v>
      </c>
      <c r="B221" s="182"/>
      <c r="C221" s="184"/>
      <c r="D221" s="182"/>
      <c r="E221" s="185"/>
      <c r="F221" s="186"/>
      <c r="G221" s="164">
        <f>Таблица1345691319[Кол-во по Счету]*Таблица1345691319[Цена за единицу]</f>
        <v>0</v>
      </c>
      <c r="H221" s="186"/>
      <c r="I221" s="180"/>
      <c r="J221" s="180"/>
      <c r="K221" s="180"/>
      <c r="L221" s="187"/>
      <c r="M221" s="182"/>
      <c r="N221" s="188"/>
      <c r="O221" s="183"/>
      <c r="P221" s="167">
        <f>Таблица1345691319[Дата оплаты]+Таблица1345691319[Срок поставки дней]+1</f>
        <v>1</v>
      </c>
      <c r="Q221" s="187"/>
      <c r="R221" s="182"/>
    </row>
    <row r="222" spans="1:18" x14ac:dyDescent="0.25">
      <c r="A222" s="168">
        <v>220</v>
      </c>
      <c r="B222" s="168"/>
      <c r="C222" s="162"/>
      <c r="D222" s="168"/>
      <c r="E222" s="196"/>
      <c r="F222" s="171"/>
      <c r="G222" s="171">
        <f>Таблица1345691319[Кол-во по Счету]*Таблица1345691319[Цена за единицу]</f>
        <v>0</v>
      </c>
      <c r="H222" s="171"/>
      <c r="I222" s="176"/>
      <c r="J222" s="176"/>
      <c r="K222" s="176"/>
      <c r="L222" s="179"/>
      <c r="M222" s="168"/>
      <c r="N222" s="177"/>
      <c r="O222" s="178"/>
      <c r="P222" s="179">
        <f>Таблица1345691319[Дата оплаты]+Таблица1345691319[Срок поставки дней]+1</f>
        <v>1</v>
      </c>
      <c r="Q222" s="179"/>
      <c r="R222" s="168"/>
    </row>
    <row r="223" spans="1:18" x14ac:dyDescent="0.25">
      <c r="A223" s="163">
        <v>221</v>
      </c>
      <c r="B223" s="168"/>
      <c r="C223" s="162"/>
      <c r="D223" s="168"/>
      <c r="E223" s="196"/>
      <c r="F223" s="171"/>
      <c r="G223" s="171">
        <f>Таблица1345691319[Кол-во по Счету]*Таблица1345691319[Цена за единицу]</f>
        <v>0</v>
      </c>
      <c r="H223" s="171"/>
      <c r="I223" s="176"/>
      <c r="J223" s="176"/>
      <c r="K223" s="176"/>
      <c r="L223" s="179"/>
      <c r="M223" s="168"/>
      <c r="N223" s="177"/>
      <c r="O223" s="178"/>
      <c r="P223" s="179">
        <f>Таблица1345691319[Дата оплаты]+Таблица1345691319[Срок поставки дней]+1</f>
        <v>1</v>
      </c>
      <c r="Q223" s="179"/>
      <c r="R223" s="168"/>
    </row>
    <row r="224" spans="1:18" x14ac:dyDescent="0.25">
      <c r="A224" s="168">
        <v>222</v>
      </c>
      <c r="B224" s="182"/>
      <c r="C224" s="184"/>
      <c r="D224" s="182"/>
      <c r="E224" s="185"/>
      <c r="F224" s="186"/>
      <c r="G224" s="164">
        <f>Таблица1345691319[Кол-во по Счету]*Таблица1345691319[Цена за единицу]</f>
        <v>0</v>
      </c>
      <c r="H224" s="186"/>
      <c r="I224" s="180"/>
      <c r="J224" s="180"/>
      <c r="K224" s="180"/>
      <c r="L224" s="187"/>
      <c r="M224" s="182"/>
      <c r="N224" s="188"/>
      <c r="O224" s="183"/>
      <c r="P224" s="167">
        <f>Таблица1345691319[Дата оплаты]+Таблица1345691319[Срок поставки дней]+1</f>
        <v>1</v>
      </c>
      <c r="Q224" s="187"/>
      <c r="R224" s="182"/>
    </row>
    <row r="225" spans="1:18" x14ac:dyDescent="0.25">
      <c r="A225" s="163">
        <v>223</v>
      </c>
      <c r="B225" s="189"/>
      <c r="C225" s="190"/>
      <c r="D225" s="189"/>
      <c r="E225" s="191"/>
      <c r="F225" s="192"/>
      <c r="G225" s="164">
        <f>Таблица1345691319[Кол-во по Счету]*Таблица1345691319[Цена за единицу]</f>
        <v>0</v>
      </c>
      <c r="H225" s="192"/>
      <c r="I225" s="181"/>
      <c r="J225" s="181"/>
      <c r="K225" s="181"/>
      <c r="L225" s="193"/>
      <c r="M225" s="189"/>
      <c r="N225" s="194"/>
      <c r="O225" s="195"/>
      <c r="P225" s="167">
        <f>Таблица1345691319[Дата оплаты]+Таблица1345691319[Срок поставки дней]+1</f>
        <v>1</v>
      </c>
      <c r="Q225" s="193"/>
      <c r="R225" s="189"/>
    </row>
    <row r="226" spans="1:18" x14ac:dyDescent="0.25">
      <c r="A226" s="163">
        <v>224</v>
      </c>
      <c r="B226" s="182"/>
      <c r="C226" s="184"/>
      <c r="D226" s="182"/>
      <c r="E226" s="185"/>
      <c r="F226" s="186"/>
      <c r="G226" s="164">
        <f>Таблица1345691319[Кол-во по Счету]*Таблица1345691319[Цена за единицу]</f>
        <v>0</v>
      </c>
      <c r="H226" s="186"/>
      <c r="I226" s="180"/>
      <c r="J226" s="180"/>
      <c r="K226" s="180"/>
      <c r="L226" s="187"/>
      <c r="M226" s="182"/>
      <c r="N226" s="188"/>
      <c r="O226" s="183"/>
      <c r="P226" s="167">
        <f>Таблица1345691319[Дата оплаты]+Таблица1345691319[Срок поставки дней]+1</f>
        <v>1</v>
      </c>
      <c r="Q226" s="187"/>
      <c r="R226" s="182"/>
    </row>
    <row r="227" spans="1:18" x14ac:dyDescent="0.25">
      <c r="A227" s="168">
        <v>225</v>
      </c>
      <c r="B227" s="168"/>
      <c r="C227" s="162"/>
      <c r="D227" s="168"/>
      <c r="E227" s="196"/>
      <c r="F227" s="171"/>
      <c r="G227" s="171">
        <f>Таблица1345691319[Кол-во по Счету]*Таблица1345691319[Цена за единицу]</f>
        <v>0</v>
      </c>
      <c r="H227" s="171"/>
      <c r="I227" s="176"/>
      <c r="J227" s="176"/>
      <c r="K227" s="176"/>
      <c r="L227" s="179"/>
      <c r="M227" s="168"/>
      <c r="N227" s="177"/>
      <c r="O227" s="178"/>
      <c r="P227" s="179">
        <f>Таблица1345691319[Дата оплаты]+Таблица1345691319[Срок поставки дней]+1</f>
        <v>1</v>
      </c>
      <c r="Q227" s="179"/>
      <c r="R227" s="168"/>
    </row>
    <row r="228" spans="1:18" x14ac:dyDescent="0.25">
      <c r="A228" s="163">
        <v>226</v>
      </c>
      <c r="B228" s="168"/>
      <c r="C228" s="162"/>
      <c r="D228" s="168"/>
      <c r="E228" s="196"/>
      <c r="F228" s="171"/>
      <c r="G228" s="171">
        <f>Таблица1345691319[Кол-во по Счету]*Таблица1345691319[Цена за единицу]</f>
        <v>0</v>
      </c>
      <c r="H228" s="171"/>
      <c r="I228" s="176"/>
      <c r="J228" s="176"/>
      <c r="K228" s="176"/>
      <c r="L228" s="179"/>
      <c r="M228" s="168"/>
      <c r="N228" s="177"/>
      <c r="O228" s="178"/>
      <c r="P228" s="179">
        <f>Таблица1345691319[Дата оплаты]+Таблица1345691319[Срок поставки дней]+1</f>
        <v>1</v>
      </c>
      <c r="Q228" s="179"/>
      <c r="R228" s="168"/>
    </row>
    <row r="229" spans="1:18" x14ac:dyDescent="0.25">
      <c r="A229" s="168">
        <v>227</v>
      </c>
      <c r="B229" s="182"/>
      <c r="C229" s="184"/>
      <c r="D229" s="182"/>
      <c r="E229" s="185"/>
      <c r="F229" s="186"/>
      <c r="G229" s="164">
        <f>Таблица1345691319[Кол-во по Счету]*Таблица1345691319[Цена за единицу]</f>
        <v>0</v>
      </c>
      <c r="H229" s="186"/>
      <c r="I229" s="180"/>
      <c r="J229" s="180"/>
      <c r="K229" s="180"/>
      <c r="L229" s="187"/>
      <c r="M229" s="182"/>
      <c r="N229" s="188"/>
      <c r="O229" s="183"/>
      <c r="P229" s="167">
        <f>Таблица1345691319[Дата оплаты]+Таблица1345691319[Срок поставки дней]+1</f>
        <v>1</v>
      </c>
      <c r="Q229" s="187"/>
      <c r="R229" s="182"/>
    </row>
    <row r="230" spans="1:18" x14ac:dyDescent="0.25">
      <c r="A230" s="163">
        <v>228</v>
      </c>
      <c r="B230" s="189"/>
      <c r="C230" s="190"/>
      <c r="D230" s="189"/>
      <c r="E230" s="191"/>
      <c r="F230" s="192"/>
      <c r="G230" s="164">
        <f>Таблица1345691319[Кол-во по Счету]*Таблица1345691319[Цена за единицу]</f>
        <v>0</v>
      </c>
      <c r="H230" s="192"/>
      <c r="I230" s="181"/>
      <c r="J230" s="181"/>
      <c r="K230" s="181"/>
      <c r="L230" s="193"/>
      <c r="M230" s="189"/>
      <c r="N230" s="194"/>
      <c r="O230" s="195"/>
      <c r="P230" s="167">
        <f>Таблица1345691319[Дата оплаты]+Таблица1345691319[Срок поставки дней]+1</f>
        <v>1</v>
      </c>
      <c r="Q230" s="193"/>
      <c r="R230" s="189"/>
    </row>
    <row r="231" spans="1:18" x14ac:dyDescent="0.25">
      <c r="A231" s="168">
        <v>229</v>
      </c>
      <c r="B231" s="182"/>
      <c r="C231" s="184"/>
      <c r="D231" s="182"/>
      <c r="E231" s="185"/>
      <c r="F231" s="186"/>
      <c r="G231" s="164">
        <f>Таблица1345691319[Кол-во по Счету]*Таблица1345691319[Цена за единицу]</f>
        <v>0</v>
      </c>
      <c r="H231" s="186"/>
      <c r="I231" s="180"/>
      <c r="J231" s="180"/>
      <c r="K231" s="180"/>
      <c r="L231" s="187"/>
      <c r="M231" s="182"/>
      <c r="N231" s="188"/>
      <c r="O231" s="183"/>
      <c r="P231" s="167">
        <f>Таблица1345691319[Дата оплаты]+Таблица1345691319[Срок поставки дней]+1</f>
        <v>1</v>
      </c>
      <c r="Q231" s="187"/>
      <c r="R231" s="182"/>
    </row>
    <row r="232" spans="1:18" x14ac:dyDescent="0.25">
      <c r="A232" s="163">
        <v>230</v>
      </c>
      <c r="B232" s="168"/>
      <c r="C232" s="162"/>
      <c r="D232" s="168"/>
      <c r="E232" s="196"/>
      <c r="F232" s="171"/>
      <c r="G232" s="171">
        <f>Таблица1345691319[Кол-во по Счету]*Таблица1345691319[Цена за единицу]</f>
        <v>0</v>
      </c>
      <c r="H232" s="171"/>
      <c r="I232" s="176"/>
      <c r="J232" s="176"/>
      <c r="K232" s="176"/>
      <c r="L232" s="179"/>
      <c r="M232" s="168"/>
      <c r="N232" s="177"/>
      <c r="O232" s="178"/>
      <c r="P232" s="179">
        <f>Таблица1345691319[Дата оплаты]+Таблица1345691319[Срок поставки дней]+1</f>
        <v>1</v>
      </c>
      <c r="Q232" s="179"/>
      <c r="R232" s="168"/>
    </row>
    <row r="233" spans="1:18" x14ac:dyDescent="0.25">
      <c r="A233" s="163">
        <v>231</v>
      </c>
      <c r="B233" s="168"/>
      <c r="C233" s="162"/>
      <c r="D233" s="168"/>
      <c r="E233" s="196"/>
      <c r="F233" s="171"/>
      <c r="G233" s="171">
        <f>Таблица1345691319[Кол-во по Счету]*Таблица1345691319[Цена за единицу]</f>
        <v>0</v>
      </c>
      <c r="H233" s="171"/>
      <c r="I233" s="176"/>
      <c r="J233" s="176"/>
      <c r="K233" s="176"/>
      <c r="L233" s="179"/>
      <c r="M233" s="168"/>
      <c r="N233" s="177"/>
      <c r="O233" s="178"/>
      <c r="P233" s="179">
        <f>Таблица1345691319[Дата оплаты]+Таблица1345691319[Срок поставки дней]+1</f>
        <v>1</v>
      </c>
      <c r="Q233" s="179"/>
      <c r="R233" s="168"/>
    </row>
    <row r="234" spans="1:18" x14ac:dyDescent="0.25">
      <c r="A234" s="168">
        <v>232</v>
      </c>
      <c r="B234" s="182"/>
      <c r="C234" s="184"/>
      <c r="D234" s="182"/>
      <c r="E234" s="185"/>
      <c r="F234" s="186"/>
      <c r="G234" s="164">
        <f>Таблица1345691319[Кол-во по Счету]*Таблица1345691319[Цена за единицу]</f>
        <v>0</v>
      </c>
      <c r="H234" s="186"/>
      <c r="I234" s="180"/>
      <c r="J234" s="180"/>
      <c r="K234" s="180"/>
      <c r="L234" s="187"/>
      <c r="M234" s="182"/>
      <c r="N234" s="188"/>
      <c r="O234" s="183"/>
      <c r="P234" s="167">
        <f>Таблица1345691319[Дата оплаты]+Таблица1345691319[Срок поставки дней]+1</f>
        <v>1</v>
      </c>
      <c r="Q234" s="187"/>
      <c r="R234" s="182"/>
    </row>
    <row r="235" spans="1:18" x14ac:dyDescent="0.25">
      <c r="A235" s="163">
        <v>233</v>
      </c>
      <c r="B235" s="189"/>
      <c r="C235" s="190"/>
      <c r="D235" s="189"/>
      <c r="E235" s="191"/>
      <c r="F235" s="192"/>
      <c r="G235" s="164">
        <f>Таблица1345691319[Кол-во по Счету]*Таблица1345691319[Цена за единицу]</f>
        <v>0</v>
      </c>
      <c r="H235" s="192"/>
      <c r="I235" s="181"/>
      <c r="J235" s="181"/>
      <c r="K235" s="181"/>
      <c r="L235" s="193"/>
      <c r="M235" s="189"/>
      <c r="N235" s="194"/>
      <c r="O235" s="195"/>
      <c r="P235" s="167">
        <f>Таблица1345691319[Дата оплаты]+Таблица1345691319[Срок поставки дней]+1</f>
        <v>1</v>
      </c>
      <c r="Q235" s="193"/>
      <c r="R235" s="189"/>
    </row>
    <row r="236" spans="1:18" x14ac:dyDescent="0.25">
      <c r="A236" s="168">
        <v>234</v>
      </c>
      <c r="B236" s="182"/>
      <c r="C236" s="184"/>
      <c r="D236" s="182"/>
      <c r="E236" s="185"/>
      <c r="F236" s="186"/>
      <c r="G236" s="164">
        <f>Таблица1345691319[Кол-во по Счету]*Таблица1345691319[Цена за единицу]</f>
        <v>0</v>
      </c>
      <c r="H236" s="186"/>
      <c r="I236" s="180"/>
      <c r="J236" s="180"/>
      <c r="K236" s="180"/>
      <c r="L236" s="187"/>
      <c r="M236" s="182"/>
      <c r="N236" s="188"/>
      <c r="O236" s="183"/>
      <c r="P236" s="167">
        <f>Таблица1345691319[Дата оплаты]+Таблица1345691319[Срок поставки дней]+1</f>
        <v>1</v>
      </c>
      <c r="Q236" s="187"/>
      <c r="R236" s="182"/>
    </row>
    <row r="237" spans="1:18" x14ac:dyDescent="0.25">
      <c r="A237" s="163">
        <v>235</v>
      </c>
      <c r="B237" s="168"/>
      <c r="C237" s="162"/>
      <c r="D237" s="168"/>
      <c r="E237" s="196"/>
      <c r="F237" s="171"/>
      <c r="G237" s="171">
        <f>Таблица1345691319[Кол-во по Счету]*Таблица1345691319[Цена за единицу]</f>
        <v>0</v>
      </c>
      <c r="H237" s="171"/>
      <c r="I237" s="176"/>
      <c r="J237" s="176"/>
      <c r="K237" s="176"/>
      <c r="L237" s="179"/>
      <c r="M237" s="168"/>
      <c r="N237" s="177"/>
      <c r="O237" s="178"/>
      <c r="P237" s="179">
        <f>Таблица1345691319[Дата оплаты]+Таблица1345691319[Срок поставки дней]+1</f>
        <v>1</v>
      </c>
      <c r="Q237" s="179"/>
      <c r="R237" s="168"/>
    </row>
    <row r="238" spans="1:18" x14ac:dyDescent="0.25">
      <c r="A238" s="163">
        <v>236</v>
      </c>
      <c r="B238" s="168"/>
      <c r="C238" s="162"/>
      <c r="D238" s="168"/>
      <c r="E238" s="196"/>
      <c r="F238" s="171"/>
      <c r="G238" s="171">
        <f>Таблица1345691319[Кол-во по Счету]*Таблица1345691319[Цена за единицу]</f>
        <v>0</v>
      </c>
      <c r="H238" s="171"/>
      <c r="I238" s="176"/>
      <c r="J238" s="176"/>
      <c r="K238" s="176"/>
      <c r="L238" s="179"/>
      <c r="M238" s="168"/>
      <c r="N238" s="177"/>
      <c r="O238" s="178"/>
      <c r="P238" s="179">
        <f>Таблица1345691319[Дата оплаты]+Таблица1345691319[Срок поставки дней]+1</f>
        <v>1</v>
      </c>
      <c r="Q238" s="179"/>
      <c r="R238" s="168"/>
    </row>
    <row r="239" spans="1:18" x14ac:dyDescent="0.25">
      <c r="A239" s="168">
        <v>237</v>
      </c>
      <c r="B239" s="182"/>
      <c r="C239" s="184"/>
      <c r="D239" s="182"/>
      <c r="E239" s="185"/>
      <c r="F239" s="186"/>
      <c r="G239" s="164">
        <f>Таблица1345691319[Кол-во по Счету]*Таблица1345691319[Цена за единицу]</f>
        <v>0</v>
      </c>
      <c r="H239" s="186"/>
      <c r="I239" s="180"/>
      <c r="J239" s="180"/>
      <c r="K239" s="180"/>
      <c r="L239" s="187"/>
      <c r="M239" s="182"/>
      <c r="N239" s="188"/>
      <c r="O239" s="183"/>
      <c r="P239" s="167">
        <f>Таблица1345691319[Дата оплаты]+Таблица1345691319[Срок поставки дней]+1</f>
        <v>1</v>
      </c>
      <c r="Q239" s="187"/>
      <c r="R239" s="182"/>
    </row>
    <row r="240" spans="1:18" x14ac:dyDescent="0.25">
      <c r="A240" s="163">
        <v>238</v>
      </c>
      <c r="B240" s="189"/>
      <c r="C240" s="190"/>
      <c r="D240" s="189"/>
      <c r="E240" s="191"/>
      <c r="F240" s="192"/>
      <c r="G240" s="164">
        <f>Таблица1345691319[Кол-во по Счету]*Таблица1345691319[Цена за единицу]</f>
        <v>0</v>
      </c>
      <c r="H240" s="192"/>
      <c r="I240" s="181"/>
      <c r="J240" s="181"/>
      <c r="K240" s="181"/>
      <c r="L240" s="193"/>
      <c r="M240" s="189"/>
      <c r="N240" s="194"/>
      <c r="O240" s="195"/>
      <c r="P240" s="167">
        <f>Таблица1345691319[Дата оплаты]+Таблица1345691319[Срок поставки дней]+1</f>
        <v>1</v>
      </c>
      <c r="Q240" s="193"/>
      <c r="R240" s="189"/>
    </row>
    <row r="241" spans="1:18" x14ac:dyDescent="0.25">
      <c r="A241" s="168">
        <v>239</v>
      </c>
      <c r="B241" s="182"/>
      <c r="C241" s="184"/>
      <c r="D241" s="182"/>
      <c r="E241" s="185"/>
      <c r="F241" s="186"/>
      <c r="G241" s="164">
        <f>Таблица1345691319[Кол-во по Счету]*Таблица1345691319[Цена за единицу]</f>
        <v>0</v>
      </c>
      <c r="H241" s="186"/>
      <c r="I241" s="180"/>
      <c r="J241" s="180"/>
      <c r="K241" s="180"/>
      <c r="L241" s="187"/>
      <c r="M241" s="182"/>
      <c r="N241" s="188"/>
      <c r="O241" s="183"/>
      <c r="P241" s="167">
        <f>Таблица1345691319[Дата оплаты]+Таблица1345691319[Срок поставки дней]+1</f>
        <v>1</v>
      </c>
      <c r="Q241" s="187"/>
      <c r="R241" s="182"/>
    </row>
    <row r="242" spans="1:18" x14ac:dyDescent="0.25">
      <c r="A242" s="163">
        <v>240</v>
      </c>
      <c r="B242" s="168"/>
      <c r="C242" s="162"/>
      <c r="D242" s="168"/>
      <c r="E242" s="196"/>
      <c r="F242" s="171"/>
      <c r="G242" s="171">
        <f>Таблица1345691319[Кол-во по Счету]*Таблица1345691319[Цена за единицу]</f>
        <v>0</v>
      </c>
      <c r="H242" s="171"/>
      <c r="I242" s="176"/>
      <c r="J242" s="176"/>
      <c r="K242" s="176"/>
      <c r="L242" s="179"/>
      <c r="M242" s="168"/>
      <c r="N242" s="177"/>
      <c r="O242" s="178"/>
      <c r="P242" s="179">
        <f>Таблица1345691319[Дата оплаты]+Таблица1345691319[Срок поставки дней]+1</f>
        <v>1</v>
      </c>
      <c r="Q242" s="179"/>
      <c r="R242" s="168"/>
    </row>
    <row r="243" spans="1:18" x14ac:dyDescent="0.25">
      <c r="A243" s="168">
        <v>241</v>
      </c>
      <c r="B243" s="168"/>
      <c r="C243" s="162"/>
      <c r="D243" s="168"/>
      <c r="E243" s="196"/>
      <c r="F243" s="171"/>
      <c r="G243" s="171">
        <f>Таблица1345691319[Кол-во по Счету]*Таблица1345691319[Цена за единицу]</f>
        <v>0</v>
      </c>
      <c r="H243" s="171"/>
      <c r="I243" s="176"/>
      <c r="J243" s="176"/>
      <c r="K243" s="176"/>
      <c r="L243" s="179"/>
      <c r="M243" s="168"/>
      <c r="N243" s="177"/>
      <c r="O243" s="178"/>
      <c r="P243" s="179">
        <f>Таблица1345691319[Дата оплаты]+Таблица1345691319[Срок поставки дней]+1</f>
        <v>1</v>
      </c>
      <c r="Q243" s="179"/>
      <c r="R243" s="168"/>
    </row>
    <row r="244" spans="1:18" x14ac:dyDescent="0.25">
      <c r="A244" s="163">
        <v>242</v>
      </c>
      <c r="B244" s="182"/>
      <c r="C244" s="184"/>
      <c r="D244" s="182"/>
      <c r="E244" s="185"/>
      <c r="F244" s="186"/>
      <c r="G244" s="164">
        <f>Таблица1345691319[Кол-во по Счету]*Таблица1345691319[Цена за единицу]</f>
        <v>0</v>
      </c>
      <c r="H244" s="186"/>
      <c r="I244" s="180"/>
      <c r="J244" s="180"/>
      <c r="K244" s="180"/>
      <c r="L244" s="187"/>
      <c r="M244" s="182"/>
      <c r="N244" s="188"/>
      <c r="O244" s="183"/>
      <c r="P244" s="167">
        <f>Таблица1345691319[Дата оплаты]+Таблица1345691319[Срок поставки дней]+1</f>
        <v>1</v>
      </c>
      <c r="Q244" s="187"/>
      <c r="R244" s="182"/>
    </row>
    <row r="245" spans="1:18" x14ac:dyDescent="0.25">
      <c r="A245" s="163">
        <v>243</v>
      </c>
      <c r="B245" s="189"/>
      <c r="C245" s="190"/>
      <c r="D245" s="189"/>
      <c r="E245" s="191"/>
      <c r="F245" s="192"/>
      <c r="G245" s="164">
        <f>Таблица1345691319[Кол-во по Счету]*Таблица1345691319[Цена за единицу]</f>
        <v>0</v>
      </c>
      <c r="H245" s="192"/>
      <c r="I245" s="181"/>
      <c r="J245" s="181"/>
      <c r="K245" s="181"/>
      <c r="L245" s="193"/>
      <c r="M245" s="189"/>
      <c r="N245" s="194"/>
      <c r="O245" s="195"/>
      <c r="P245" s="167">
        <f>Таблица1345691319[Дата оплаты]+Таблица1345691319[Срок поставки дней]+1</f>
        <v>1</v>
      </c>
      <c r="Q245" s="193"/>
      <c r="R245" s="189"/>
    </row>
    <row r="246" spans="1:18" x14ac:dyDescent="0.25">
      <c r="A246" s="168">
        <v>244</v>
      </c>
      <c r="B246" s="182"/>
      <c r="C246" s="184"/>
      <c r="D246" s="182"/>
      <c r="E246" s="185"/>
      <c r="F246" s="186"/>
      <c r="G246" s="164">
        <f>Таблица1345691319[Кол-во по Счету]*Таблица1345691319[Цена за единицу]</f>
        <v>0</v>
      </c>
      <c r="H246" s="186"/>
      <c r="I246" s="180"/>
      <c r="J246" s="180"/>
      <c r="K246" s="180"/>
      <c r="L246" s="187"/>
      <c r="M246" s="182"/>
      <c r="N246" s="188"/>
      <c r="O246" s="183"/>
      <c r="P246" s="167">
        <f>Таблица1345691319[Дата оплаты]+Таблица1345691319[Срок поставки дней]+1</f>
        <v>1</v>
      </c>
      <c r="Q246" s="187"/>
      <c r="R246" s="182"/>
    </row>
    <row r="247" spans="1:18" x14ac:dyDescent="0.25">
      <c r="A247" s="163">
        <v>245</v>
      </c>
      <c r="B247" s="168"/>
      <c r="C247" s="162"/>
      <c r="D247" s="168"/>
      <c r="E247" s="196"/>
      <c r="F247" s="171"/>
      <c r="G247" s="171">
        <f>Таблица1345691319[Кол-во по Счету]*Таблица1345691319[Цена за единицу]</f>
        <v>0</v>
      </c>
      <c r="H247" s="171"/>
      <c r="I247" s="176"/>
      <c r="J247" s="176"/>
      <c r="K247" s="176"/>
      <c r="L247" s="179"/>
      <c r="M247" s="168"/>
      <c r="N247" s="177"/>
      <c r="O247" s="178"/>
      <c r="P247" s="179">
        <f>Таблица1345691319[Дата оплаты]+Таблица1345691319[Срок поставки дней]+1</f>
        <v>1</v>
      </c>
      <c r="Q247" s="179"/>
      <c r="R247" s="168"/>
    </row>
    <row r="248" spans="1:18" x14ac:dyDescent="0.25">
      <c r="A248" s="168">
        <v>246</v>
      </c>
      <c r="B248" s="168"/>
      <c r="C248" s="162"/>
      <c r="D248" s="168"/>
      <c r="E248" s="196"/>
      <c r="F248" s="171"/>
      <c r="G248" s="171">
        <f>Таблица1345691319[Кол-во по Счету]*Таблица1345691319[Цена за единицу]</f>
        <v>0</v>
      </c>
      <c r="H248" s="171"/>
      <c r="I248" s="176"/>
      <c r="J248" s="176"/>
      <c r="K248" s="176"/>
      <c r="L248" s="179"/>
      <c r="M248" s="168"/>
      <c r="N248" s="177"/>
      <c r="O248" s="178"/>
      <c r="P248" s="179">
        <f>Таблица1345691319[Дата оплаты]+Таблица1345691319[Срок поставки дней]+1</f>
        <v>1</v>
      </c>
      <c r="Q248" s="179"/>
      <c r="R248" s="168"/>
    </row>
    <row r="249" spans="1:18" x14ac:dyDescent="0.25">
      <c r="A249" s="163">
        <v>247</v>
      </c>
      <c r="B249" s="182"/>
      <c r="C249" s="184"/>
      <c r="D249" s="182"/>
      <c r="E249" s="185"/>
      <c r="F249" s="186"/>
      <c r="G249" s="164">
        <f>Таблица1345691319[Кол-во по Счету]*Таблица1345691319[Цена за единицу]</f>
        <v>0</v>
      </c>
      <c r="H249" s="186"/>
      <c r="I249" s="180"/>
      <c r="J249" s="180"/>
      <c r="K249" s="180"/>
      <c r="L249" s="187"/>
      <c r="M249" s="182"/>
      <c r="N249" s="188"/>
      <c r="O249" s="183"/>
      <c r="P249" s="167">
        <f>Таблица1345691319[Дата оплаты]+Таблица1345691319[Срок поставки дней]+1</f>
        <v>1</v>
      </c>
      <c r="Q249" s="187"/>
      <c r="R249" s="182"/>
    </row>
    <row r="250" spans="1:18" x14ac:dyDescent="0.25">
      <c r="A250" s="163">
        <v>248</v>
      </c>
      <c r="B250" s="189"/>
      <c r="C250" s="190"/>
      <c r="D250" s="189"/>
      <c r="E250" s="191"/>
      <c r="F250" s="192"/>
      <c r="G250" s="164">
        <f>Таблица1345691319[Кол-во по Счету]*Таблица1345691319[Цена за единицу]</f>
        <v>0</v>
      </c>
      <c r="H250" s="192"/>
      <c r="I250" s="181"/>
      <c r="J250" s="181"/>
      <c r="K250" s="181"/>
      <c r="L250" s="193"/>
      <c r="M250" s="189"/>
      <c r="N250" s="194"/>
      <c r="O250" s="195"/>
      <c r="P250" s="167">
        <f>Таблица1345691319[Дата оплаты]+Таблица1345691319[Срок поставки дней]+1</f>
        <v>1</v>
      </c>
      <c r="Q250" s="193"/>
      <c r="R250" s="189"/>
    </row>
    <row r="251" spans="1:18" x14ac:dyDescent="0.25">
      <c r="A251" s="168">
        <v>249</v>
      </c>
      <c r="B251" s="182"/>
      <c r="C251" s="184"/>
      <c r="D251" s="182"/>
      <c r="E251" s="185"/>
      <c r="F251" s="186"/>
      <c r="G251" s="164">
        <f>Таблица1345691319[Кол-во по Счету]*Таблица1345691319[Цена за единицу]</f>
        <v>0</v>
      </c>
      <c r="H251" s="186"/>
      <c r="I251" s="180"/>
      <c r="J251" s="180"/>
      <c r="K251" s="180"/>
      <c r="L251" s="187"/>
      <c r="M251" s="182"/>
      <c r="N251" s="188"/>
      <c r="O251" s="183"/>
      <c r="P251" s="167">
        <f>Таблица1345691319[Дата оплаты]+Таблица1345691319[Срок поставки дней]+1</f>
        <v>1</v>
      </c>
      <c r="Q251" s="187"/>
      <c r="R251" s="182"/>
    </row>
    <row r="252" spans="1:18" x14ac:dyDescent="0.25">
      <c r="A252" s="163">
        <v>250</v>
      </c>
      <c r="B252" s="168"/>
      <c r="C252" s="162"/>
      <c r="D252" s="168"/>
      <c r="E252" s="196"/>
      <c r="F252" s="171"/>
      <c r="G252" s="171">
        <f>Таблица1345691319[Кол-во по Счету]*Таблица1345691319[Цена за единицу]</f>
        <v>0</v>
      </c>
      <c r="H252" s="171"/>
      <c r="I252" s="176"/>
      <c r="J252" s="176"/>
      <c r="K252" s="176"/>
      <c r="L252" s="179"/>
      <c r="M252" s="168"/>
      <c r="N252" s="177"/>
      <c r="O252" s="178"/>
      <c r="P252" s="179">
        <f>Таблица1345691319[Дата оплаты]+Таблица1345691319[Срок поставки дней]+1</f>
        <v>1</v>
      </c>
      <c r="Q252" s="179"/>
      <c r="R252" s="168"/>
    </row>
    <row r="253" spans="1:18" x14ac:dyDescent="0.25">
      <c r="A253" s="168">
        <v>251</v>
      </c>
      <c r="B253" s="168"/>
      <c r="C253" s="162"/>
      <c r="D253" s="168"/>
      <c r="E253" s="196"/>
      <c r="F253" s="171"/>
      <c r="G253" s="171">
        <f>Таблица1345691319[Кол-во по Счету]*Таблица1345691319[Цена за единицу]</f>
        <v>0</v>
      </c>
      <c r="H253" s="171"/>
      <c r="I253" s="176"/>
      <c r="J253" s="176"/>
      <c r="K253" s="176"/>
      <c r="L253" s="179"/>
      <c r="M253" s="168"/>
      <c r="N253" s="177"/>
      <c r="O253" s="178"/>
      <c r="P253" s="179">
        <f>Таблица1345691319[Дата оплаты]+Таблица1345691319[Срок поставки дней]+1</f>
        <v>1</v>
      </c>
      <c r="Q253" s="179"/>
      <c r="R253" s="168"/>
    </row>
    <row r="254" spans="1:18" x14ac:dyDescent="0.25">
      <c r="A254" s="163">
        <v>252</v>
      </c>
      <c r="B254" s="182"/>
      <c r="C254" s="184"/>
      <c r="D254" s="182"/>
      <c r="E254" s="185"/>
      <c r="F254" s="186"/>
      <c r="G254" s="164">
        <f>Таблица1345691319[Кол-во по Счету]*Таблица1345691319[Цена за единицу]</f>
        <v>0</v>
      </c>
      <c r="H254" s="186"/>
      <c r="I254" s="180"/>
      <c r="J254" s="180"/>
      <c r="K254" s="180"/>
      <c r="L254" s="187"/>
      <c r="M254" s="182"/>
      <c r="N254" s="188"/>
      <c r="O254" s="183"/>
      <c r="P254" s="167">
        <f>Таблица1345691319[Дата оплаты]+Таблица1345691319[Срок поставки дней]+1</f>
        <v>1</v>
      </c>
      <c r="Q254" s="187"/>
      <c r="R254" s="182"/>
    </row>
    <row r="255" spans="1:18" x14ac:dyDescent="0.25">
      <c r="A255" s="168">
        <v>253</v>
      </c>
      <c r="B255" s="189"/>
      <c r="C255" s="190"/>
      <c r="D255" s="189"/>
      <c r="E255" s="191"/>
      <c r="F255" s="192"/>
      <c r="G255" s="164">
        <f>Таблица1345691319[Кол-во по Счету]*Таблица1345691319[Цена за единицу]</f>
        <v>0</v>
      </c>
      <c r="H255" s="192"/>
      <c r="I255" s="181"/>
      <c r="J255" s="181"/>
      <c r="K255" s="181"/>
      <c r="L255" s="193"/>
      <c r="M255" s="189"/>
      <c r="N255" s="194"/>
      <c r="O255" s="195"/>
      <c r="P255" s="167">
        <f>Таблица1345691319[Дата оплаты]+Таблица1345691319[Срок поставки дней]+1</f>
        <v>1</v>
      </c>
      <c r="Q255" s="193"/>
      <c r="R255" s="189"/>
    </row>
    <row r="256" spans="1:18" x14ac:dyDescent="0.25">
      <c r="A256" s="163">
        <v>254</v>
      </c>
      <c r="B256" s="182"/>
      <c r="C256" s="184"/>
      <c r="D256" s="182"/>
      <c r="E256" s="185"/>
      <c r="F256" s="186"/>
      <c r="G256" s="164">
        <f>Таблица1345691319[Кол-во по Счету]*Таблица1345691319[Цена за единицу]</f>
        <v>0</v>
      </c>
      <c r="H256" s="186"/>
      <c r="I256" s="180"/>
      <c r="J256" s="180"/>
      <c r="K256" s="180"/>
      <c r="L256" s="187"/>
      <c r="M256" s="182"/>
      <c r="N256" s="188"/>
      <c r="O256" s="183"/>
      <c r="P256" s="167">
        <f>Таблица1345691319[Дата оплаты]+Таблица1345691319[Срок поставки дней]+1</f>
        <v>1</v>
      </c>
      <c r="Q256" s="187"/>
      <c r="R256" s="182"/>
    </row>
    <row r="257" spans="1:18" x14ac:dyDescent="0.25">
      <c r="A257" s="163">
        <v>255</v>
      </c>
      <c r="B257" s="168"/>
      <c r="C257" s="162"/>
      <c r="D257" s="168"/>
      <c r="E257" s="196"/>
      <c r="F257" s="171"/>
      <c r="G257" s="171">
        <f>Таблица1345691319[Кол-во по Счету]*Таблица1345691319[Цена за единицу]</f>
        <v>0</v>
      </c>
      <c r="H257" s="171"/>
      <c r="I257" s="176"/>
      <c r="J257" s="176"/>
      <c r="K257" s="176"/>
      <c r="L257" s="179"/>
      <c r="M257" s="168"/>
      <c r="N257" s="177"/>
      <c r="O257" s="178"/>
      <c r="P257" s="179">
        <f>Таблица1345691319[Дата оплаты]+Таблица1345691319[Срок поставки дней]+1</f>
        <v>1</v>
      </c>
      <c r="Q257" s="179"/>
      <c r="R257" s="168"/>
    </row>
    <row r="258" spans="1:18" x14ac:dyDescent="0.25">
      <c r="A258" s="168">
        <v>256</v>
      </c>
      <c r="B258" s="168"/>
      <c r="C258" s="162"/>
      <c r="D258" s="168"/>
      <c r="E258" s="196"/>
      <c r="F258" s="171"/>
      <c r="G258" s="171">
        <f>Таблица1345691319[Кол-во по Счету]*Таблица1345691319[Цена за единицу]</f>
        <v>0</v>
      </c>
      <c r="H258" s="171"/>
      <c r="I258" s="176"/>
      <c r="J258" s="176"/>
      <c r="K258" s="176"/>
      <c r="L258" s="179"/>
      <c r="M258" s="168"/>
      <c r="N258" s="177"/>
      <c r="O258" s="178"/>
      <c r="P258" s="179">
        <f>Таблица1345691319[Дата оплаты]+Таблица1345691319[Срок поставки дней]+1</f>
        <v>1</v>
      </c>
      <c r="Q258" s="179"/>
      <c r="R258" s="168"/>
    </row>
    <row r="259" spans="1:18" x14ac:dyDescent="0.25">
      <c r="A259" s="163">
        <v>257</v>
      </c>
      <c r="B259" s="182"/>
      <c r="C259" s="184"/>
      <c r="D259" s="182"/>
      <c r="E259" s="185"/>
      <c r="F259" s="186"/>
      <c r="G259" s="164">
        <f>Таблица1345691319[Кол-во по Счету]*Таблица1345691319[Цена за единицу]</f>
        <v>0</v>
      </c>
      <c r="H259" s="186"/>
      <c r="I259" s="180"/>
      <c r="J259" s="180"/>
      <c r="K259" s="180"/>
      <c r="L259" s="187"/>
      <c r="M259" s="182"/>
      <c r="N259" s="188"/>
      <c r="O259" s="183"/>
      <c r="P259" s="167">
        <f>Таблица1345691319[Дата оплаты]+Таблица1345691319[Срок поставки дней]+1</f>
        <v>1</v>
      </c>
      <c r="Q259" s="187"/>
      <c r="R259" s="182"/>
    </row>
    <row r="260" spans="1:18" x14ac:dyDescent="0.25">
      <c r="A260" s="168">
        <v>258</v>
      </c>
      <c r="B260" s="189"/>
      <c r="C260" s="190"/>
      <c r="D260" s="189"/>
      <c r="E260" s="191"/>
      <c r="F260" s="192"/>
      <c r="G260" s="164">
        <f>Таблица1345691319[Кол-во по Счету]*Таблица1345691319[Цена за единицу]</f>
        <v>0</v>
      </c>
      <c r="H260" s="192"/>
      <c r="I260" s="181"/>
      <c r="J260" s="181"/>
      <c r="K260" s="181"/>
      <c r="L260" s="193"/>
      <c r="M260" s="189"/>
      <c r="N260" s="194"/>
      <c r="O260" s="195"/>
      <c r="P260" s="167">
        <f>Таблица1345691319[Дата оплаты]+Таблица1345691319[Срок поставки дней]+1</f>
        <v>1</v>
      </c>
      <c r="Q260" s="193"/>
      <c r="R260" s="189"/>
    </row>
    <row r="261" spans="1:18" x14ac:dyDescent="0.25">
      <c r="A261" s="163">
        <v>259</v>
      </c>
      <c r="B261" s="182"/>
      <c r="C261" s="184"/>
      <c r="D261" s="182"/>
      <c r="E261" s="185"/>
      <c r="F261" s="186"/>
      <c r="G261" s="164">
        <f>Таблица1345691319[Кол-во по Счету]*Таблица1345691319[Цена за единицу]</f>
        <v>0</v>
      </c>
      <c r="H261" s="186"/>
      <c r="I261" s="180"/>
      <c r="J261" s="180"/>
      <c r="K261" s="180"/>
      <c r="L261" s="187"/>
      <c r="M261" s="182"/>
      <c r="N261" s="188"/>
      <c r="O261" s="183"/>
      <c r="P261" s="167">
        <f>Таблица1345691319[Дата оплаты]+Таблица1345691319[Срок поставки дней]+1</f>
        <v>1</v>
      </c>
      <c r="Q261" s="187"/>
      <c r="R261" s="182"/>
    </row>
    <row r="262" spans="1:18" x14ac:dyDescent="0.25">
      <c r="A262" s="163">
        <v>260</v>
      </c>
      <c r="B262" s="168"/>
      <c r="C262" s="162"/>
      <c r="D262" s="168"/>
      <c r="E262" s="196"/>
      <c r="F262" s="171"/>
      <c r="G262" s="171">
        <f>Таблица1345691319[Кол-во по Счету]*Таблица1345691319[Цена за единицу]</f>
        <v>0</v>
      </c>
      <c r="H262" s="171"/>
      <c r="I262" s="176"/>
      <c r="J262" s="176"/>
      <c r="K262" s="176"/>
      <c r="L262" s="179"/>
      <c r="M262" s="168"/>
      <c r="N262" s="177"/>
      <c r="O262" s="178"/>
      <c r="P262" s="179">
        <f>Таблица1345691319[Дата оплаты]+Таблица1345691319[Срок поставки дней]+1</f>
        <v>1</v>
      </c>
      <c r="Q262" s="179"/>
      <c r="R262" s="168"/>
    </row>
    <row r="263" spans="1:18" x14ac:dyDescent="0.25">
      <c r="A263" s="168">
        <v>261</v>
      </c>
      <c r="B263" s="168"/>
      <c r="C263" s="162"/>
      <c r="D263" s="168"/>
      <c r="E263" s="196"/>
      <c r="F263" s="171"/>
      <c r="G263" s="171">
        <f>Таблица1345691319[Кол-во по Счету]*Таблица1345691319[Цена за единицу]</f>
        <v>0</v>
      </c>
      <c r="H263" s="171"/>
      <c r="I263" s="176"/>
      <c r="J263" s="176"/>
      <c r="K263" s="176"/>
      <c r="L263" s="179"/>
      <c r="M263" s="168"/>
      <c r="N263" s="177"/>
      <c r="O263" s="178"/>
      <c r="P263" s="179">
        <f>Таблица1345691319[Дата оплаты]+Таблица1345691319[Срок поставки дней]+1</f>
        <v>1</v>
      </c>
      <c r="Q263" s="179"/>
      <c r="R263" s="168"/>
    </row>
    <row r="264" spans="1:18" x14ac:dyDescent="0.25">
      <c r="A264" s="163">
        <v>262</v>
      </c>
      <c r="B264" s="182"/>
      <c r="C264" s="184"/>
      <c r="D264" s="182"/>
      <c r="E264" s="185"/>
      <c r="F264" s="186"/>
      <c r="G264" s="164">
        <f>Таблица1345691319[Кол-во по Счету]*Таблица1345691319[Цена за единицу]</f>
        <v>0</v>
      </c>
      <c r="H264" s="186"/>
      <c r="I264" s="180"/>
      <c r="J264" s="180"/>
      <c r="K264" s="180"/>
      <c r="L264" s="187"/>
      <c r="M264" s="182"/>
      <c r="N264" s="188"/>
      <c r="O264" s="183"/>
      <c r="P264" s="167">
        <f>Таблица1345691319[Дата оплаты]+Таблица1345691319[Срок поставки дней]+1</f>
        <v>1</v>
      </c>
      <c r="Q264" s="187"/>
      <c r="R264" s="182"/>
    </row>
    <row r="265" spans="1:18" x14ac:dyDescent="0.25">
      <c r="A265" s="168">
        <v>263</v>
      </c>
      <c r="B265" s="189"/>
      <c r="C265" s="190"/>
      <c r="D265" s="189"/>
      <c r="E265" s="191"/>
      <c r="F265" s="192"/>
      <c r="G265" s="164">
        <f>Таблица1345691319[Кол-во по Счету]*Таблица1345691319[Цена за единицу]</f>
        <v>0</v>
      </c>
      <c r="H265" s="192"/>
      <c r="I265" s="181"/>
      <c r="J265" s="181"/>
      <c r="K265" s="181"/>
      <c r="L265" s="193"/>
      <c r="M265" s="189"/>
      <c r="N265" s="194"/>
      <c r="O265" s="195"/>
      <c r="P265" s="167">
        <f>Таблица1345691319[Дата оплаты]+Таблица1345691319[Срок поставки дней]+1</f>
        <v>1</v>
      </c>
      <c r="Q265" s="193"/>
      <c r="R265" s="189"/>
    </row>
    <row r="266" spans="1:18" x14ac:dyDescent="0.25">
      <c r="A266" s="163">
        <v>264</v>
      </c>
      <c r="B266" s="182"/>
      <c r="C266" s="184"/>
      <c r="D266" s="182"/>
      <c r="E266" s="185"/>
      <c r="F266" s="186"/>
      <c r="G266" s="164">
        <f>Таблица1345691319[Кол-во по Счету]*Таблица1345691319[Цена за единицу]</f>
        <v>0</v>
      </c>
      <c r="H266" s="186"/>
      <c r="I266" s="180"/>
      <c r="J266" s="180"/>
      <c r="K266" s="180"/>
      <c r="L266" s="187"/>
      <c r="M266" s="182"/>
      <c r="N266" s="188"/>
      <c r="O266" s="183"/>
      <c r="P266" s="167">
        <f>Таблица1345691319[Дата оплаты]+Таблица1345691319[Срок поставки дней]+1</f>
        <v>1</v>
      </c>
      <c r="Q266" s="187"/>
      <c r="R266" s="182"/>
    </row>
    <row r="267" spans="1:18" x14ac:dyDescent="0.25">
      <c r="A267" s="168">
        <v>265</v>
      </c>
      <c r="B267" s="168"/>
      <c r="C267" s="162"/>
      <c r="D267" s="168"/>
      <c r="E267" s="196"/>
      <c r="F267" s="171"/>
      <c r="G267" s="171">
        <f>Таблица1345691319[Кол-во по Счету]*Таблица1345691319[Цена за единицу]</f>
        <v>0</v>
      </c>
      <c r="H267" s="171"/>
      <c r="I267" s="176"/>
      <c r="J267" s="176"/>
      <c r="K267" s="176"/>
      <c r="L267" s="179"/>
      <c r="M267" s="168"/>
      <c r="N267" s="177"/>
      <c r="O267" s="178"/>
      <c r="P267" s="179">
        <f>Таблица1345691319[Дата оплаты]+Таблица1345691319[Срок поставки дней]+1</f>
        <v>1</v>
      </c>
      <c r="Q267" s="179"/>
      <c r="R267" s="168"/>
    </row>
    <row r="268" spans="1:18" x14ac:dyDescent="0.25">
      <c r="A268" s="163">
        <v>266</v>
      </c>
      <c r="B268" s="168"/>
      <c r="C268" s="162"/>
      <c r="D268" s="168"/>
      <c r="E268" s="196"/>
      <c r="F268" s="171"/>
      <c r="G268" s="171">
        <f>Таблица1345691319[Кол-во по Счету]*Таблица1345691319[Цена за единицу]</f>
        <v>0</v>
      </c>
      <c r="H268" s="171"/>
      <c r="I268" s="176"/>
      <c r="J268" s="176"/>
      <c r="K268" s="176"/>
      <c r="L268" s="179"/>
      <c r="M268" s="168"/>
      <c r="N268" s="177"/>
      <c r="O268" s="178"/>
      <c r="P268" s="179">
        <f>Таблица1345691319[Дата оплаты]+Таблица1345691319[Срок поставки дней]+1</f>
        <v>1</v>
      </c>
      <c r="Q268" s="179"/>
      <c r="R268" s="168"/>
    </row>
    <row r="269" spans="1:18" x14ac:dyDescent="0.25">
      <c r="A269" s="163">
        <v>267</v>
      </c>
      <c r="B269" s="182"/>
      <c r="C269" s="184"/>
      <c r="D269" s="182"/>
      <c r="E269" s="185"/>
      <c r="F269" s="186"/>
      <c r="G269" s="164">
        <f>Таблица1345691319[Кол-во по Счету]*Таблица1345691319[Цена за единицу]</f>
        <v>0</v>
      </c>
      <c r="H269" s="186"/>
      <c r="I269" s="180"/>
      <c r="J269" s="180"/>
      <c r="K269" s="180"/>
      <c r="L269" s="187"/>
      <c r="M269" s="182"/>
      <c r="N269" s="188"/>
      <c r="O269" s="183"/>
      <c r="P269" s="167">
        <f>Таблица1345691319[Дата оплаты]+Таблица1345691319[Срок поставки дней]+1</f>
        <v>1</v>
      </c>
      <c r="Q269" s="187"/>
      <c r="R269" s="182"/>
    </row>
    <row r="270" spans="1:18" x14ac:dyDescent="0.25">
      <c r="A270" s="168">
        <v>268</v>
      </c>
      <c r="B270" s="189"/>
      <c r="C270" s="190"/>
      <c r="D270" s="189"/>
      <c r="E270" s="191"/>
      <c r="F270" s="192"/>
      <c r="G270" s="164">
        <f>Таблица1345691319[Кол-во по Счету]*Таблица1345691319[Цена за единицу]</f>
        <v>0</v>
      </c>
      <c r="H270" s="192"/>
      <c r="I270" s="181"/>
      <c r="J270" s="181"/>
      <c r="K270" s="181"/>
      <c r="L270" s="193"/>
      <c r="M270" s="189"/>
      <c r="N270" s="194"/>
      <c r="O270" s="195"/>
      <c r="P270" s="167">
        <f>Таблица1345691319[Дата оплаты]+Таблица1345691319[Срок поставки дней]+1</f>
        <v>1</v>
      </c>
      <c r="Q270" s="193"/>
      <c r="R270" s="189"/>
    </row>
    <row r="271" spans="1:18" x14ac:dyDescent="0.25">
      <c r="A271" s="163">
        <v>269</v>
      </c>
      <c r="B271" s="182"/>
      <c r="C271" s="184"/>
      <c r="D271" s="182"/>
      <c r="E271" s="185"/>
      <c r="F271" s="186"/>
      <c r="G271" s="164">
        <f>Таблица1345691319[Кол-во по Счету]*Таблица1345691319[Цена за единицу]</f>
        <v>0</v>
      </c>
      <c r="H271" s="186"/>
      <c r="I271" s="180"/>
      <c r="J271" s="180"/>
      <c r="K271" s="180"/>
      <c r="L271" s="187"/>
      <c r="M271" s="182"/>
      <c r="N271" s="188"/>
      <c r="O271" s="183"/>
      <c r="P271" s="167">
        <f>Таблица1345691319[Дата оплаты]+Таблица1345691319[Срок поставки дней]+1</f>
        <v>1</v>
      </c>
      <c r="Q271" s="187"/>
      <c r="R271" s="182"/>
    </row>
    <row r="272" spans="1:18" x14ac:dyDescent="0.25">
      <c r="A272" s="168">
        <v>270</v>
      </c>
      <c r="B272" s="168"/>
      <c r="C272" s="162"/>
      <c r="D272" s="168"/>
      <c r="E272" s="196"/>
      <c r="F272" s="171"/>
      <c r="G272" s="171">
        <f>Таблица1345691319[Кол-во по Счету]*Таблица1345691319[Цена за единицу]</f>
        <v>0</v>
      </c>
      <c r="H272" s="171"/>
      <c r="I272" s="176"/>
      <c r="J272" s="176"/>
      <c r="K272" s="176"/>
      <c r="L272" s="179"/>
      <c r="M272" s="168"/>
      <c r="N272" s="177"/>
      <c r="O272" s="178"/>
      <c r="P272" s="179">
        <f>Таблица1345691319[Дата оплаты]+Таблица1345691319[Срок поставки дней]+1</f>
        <v>1</v>
      </c>
      <c r="Q272" s="179"/>
      <c r="R272" s="168"/>
    </row>
    <row r="273" spans="1:18" x14ac:dyDescent="0.25">
      <c r="A273" s="163">
        <v>271</v>
      </c>
      <c r="B273" s="168"/>
      <c r="C273" s="162"/>
      <c r="D273" s="168"/>
      <c r="E273" s="196"/>
      <c r="F273" s="171"/>
      <c r="G273" s="171">
        <f>Таблица1345691319[Кол-во по Счету]*Таблица1345691319[Цена за единицу]</f>
        <v>0</v>
      </c>
      <c r="H273" s="171"/>
      <c r="I273" s="176"/>
      <c r="J273" s="176"/>
      <c r="K273" s="176"/>
      <c r="L273" s="179"/>
      <c r="M273" s="168"/>
      <c r="N273" s="177"/>
      <c r="O273" s="178"/>
      <c r="P273" s="179">
        <f>Таблица1345691319[Дата оплаты]+Таблица1345691319[Срок поставки дней]+1</f>
        <v>1</v>
      </c>
      <c r="Q273" s="179"/>
      <c r="R273" s="168"/>
    </row>
    <row r="274" spans="1:18" x14ac:dyDescent="0.25">
      <c r="A274" s="163">
        <v>272</v>
      </c>
      <c r="B274" s="182"/>
      <c r="C274" s="184"/>
      <c r="D274" s="182"/>
      <c r="E274" s="185"/>
      <c r="F274" s="186"/>
      <c r="G274" s="164">
        <f>Таблица1345691319[Кол-во по Счету]*Таблица1345691319[Цена за единицу]</f>
        <v>0</v>
      </c>
      <c r="H274" s="186"/>
      <c r="I274" s="180"/>
      <c r="J274" s="180"/>
      <c r="K274" s="180"/>
      <c r="L274" s="187"/>
      <c r="M274" s="182"/>
      <c r="N274" s="188"/>
      <c r="O274" s="183"/>
      <c r="P274" s="167">
        <f>Таблица1345691319[Дата оплаты]+Таблица1345691319[Срок поставки дней]+1</f>
        <v>1</v>
      </c>
      <c r="Q274" s="187"/>
      <c r="R274" s="182"/>
    </row>
    <row r="275" spans="1:18" x14ac:dyDescent="0.25">
      <c r="A275" s="168">
        <v>273</v>
      </c>
      <c r="B275" s="189"/>
      <c r="C275" s="190"/>
      <c r="D275" s="189"/>
      <c r="E275" s="191"/>
      <c r="F275" s="192"/>
      <c r="G275" s="164">
        <f>Таблица1345691319[Кол-во по Счету]*Таблица1345691319[Цена за единицу]</f>
        <v>0</v>
      </c>
      <c r="H275" s="192"/>
      <c r="I275" s="181"/>
      <c r="J275" s="181"/>
      <c r="K275" s="181"/>
      <c r="L275" s="193"/>
      <c r="M275" s="189"/>
      <c r="N275" s="194"/>
      <c r="O275" s="195"/>
      <c r="P275" s="167">
        <f>Таблица1345691319[Дата оплаты]+Таблица1345691319[Срок поставки дней]+1</f>
        <v>1</v>
      </c>
      <c r="Q275" s="193"/>
      <c r="R275" s="189"/>
    </row>
    <row r="276" spans="1:18" x14ac:dyDescent="0.25">
      <c r="A276" s="163">
        <v>274</v>
      </c>
      <c r="B276" s="182"/>
      <c r="C276" s="184"/>
      <c r="D276" s="182"/>
      <c r="E276" s="185"/>
      <c r="F276" s="186"/>
      <c r="G276" s="164">
        <f>Таблица1345691319[Кол-во по Счету]*Таблица1345691319[Цена за единицу]</f>
        <v>0</v>
      </c>
      <c r="H276" s="186"/>
      <c r="I276" s="180"/>
      <c r="J276" s="180"/>
      <c r="K276" s="180"/>
      <c r="L276" s="187"/>
      <c r="M276" s="182"/>
      <c r="N276" s="188"/>
      <c r="O276" s="183"/>
      <c r="P276" s="167">
        <f>Таблица1345691319[Дата оплаты]+Таблица1345691319[Срок поставки дней]+1</f>
        <v>1</v>
      </c>
      <c r="Q276" s="187"/>
      <c r="R276" s="182"/>
    </row>
    <row r="277" spans="1:18" x14ac:dyDescent="0.25">
      <c r="A277" s="168">
        <v>275</v>
      </c>
      <c r="B277" s="168"/>
      <c r="C277" s="162"/>
      <c r="D277" s="168"/>
      <c r="E277" s="196"/>
      <c r="F277" s="171"/>
      <c r="G277" s="171">
        <f>Таблица1345691319[Кол-во по Счету]*Таблица1345691319[Цена за единицу]</f>
        <v>0</v>
      </c>
      <c r="H277" s="171"/>
      <c r="I277" s="176"/>
      <c r="J277" s="176"/>
      <c r="K277" s="176"/>
      <c r="L277" s="179"/>
      <c r="M277" s="168"/>
      <c r="N277" s="177"/>
      <c r="O277" s="178"/>
      <c r="P277" s="179">
        <f>Таблица1345691319[Дата оплаты]+Таблица1345691319[Срок поставки дней]+1</f>
        <v>1</v>
      </c>
      <c r="Q277" s="179"/>
      <c r="R277" s="168"/>
    </row>
    <row r="278" spans="1:18" x14ac:dyDescent="0.25">
      <c r="A278" s="163">
        <v>276</v>
      </c>
      <c r="B278" s="168"/>
      <c r="C278" s="162"/>
      <c r="D278" s="168"/>
      <c r="E278" s="196"/>
      <c r="F278" s="171"/>
      <c r="G278" s="171">
        <f>Таблица1345691319[Кол-во по Счету]*Таблица1345691319[Цена за единицу]</f>
        <v>0</v>
      </c>
      <c r="H278" s="171"/>
      <c r="I278" s="176"/>
      <c r="J278" s="176"/>
      <c r="K278" s="176"/>
      <c r="L278" s="179"/>
      <c r="M278" s="168"/>
      <c r="N278" s="177"/>
      <c r="O278" s="178"/>
      <c r="P278" s="179">
        <f>Таблица1345691319[Дата оплаты]+Таблица1345691319[Срок поставки дней]+1</f>
        <v>1</v>
      </c>
      <c r="Q278" s="179"/>
      <c r="R278" s="168"/>
    </row>
    <row r="279" spans="1:18" x14ac:dyDescent="0.25">
      <c r="A279" s="168">
        <v>277</v>
      </c>
      <c r="B279" s="182"/>
      <c r="C279" s="184"/>
      <c r="D279" s="182"/>
      <c r="E279" s="185"/>
      <c r="F279" s="186"/>
      <c r="G279" s="164">
        <f>Таблица1345691319[Кол-во по Счету]*Таблица1345691319[Цена за единицу]</f>
        <v>0</v>
      </c>
      <c r="H279" s="186"/>
      <c r="I279" s="180"/>
      <c r="J279" s="180"/>
      <c r="K279" s="180"/>
      <c r="L279" s="187"/>
      <c r="M279" s="182"/>
      <c r="N279" s="188"/>
      <c r="O279" s="183"/>
      <c r="P279" s="167">
        <f>Таблица1345691319[Дата оплаты]+Таблица1345691319[Срок поставки дней]+1</f>
        <v>1</v>
      </c>
      <c r="Q279" s="187"/>
      <c r="R279" s="182"/>
    </row>
    <row r="280" spans="1:18" x14ac:dyDescent="0.25">
      <c r="A280" s="163">
        <v>278</v>
      </c>
      <c r="B280" s="189"/>
      <c r="C280" s="190"/>
      <c r="D280" s="189"/>
      <c r="E280" s="191"/>
      <c r="F280" s="192"/>
      <c r="G280" s="164">
        <f>Таблица1345691319[Кол-во по Счету]*Таблица1345691319[Цена за единицу]</f>
        <v>0</v>
      </c>
      <c r="H280" s="192"/>
      <c r="I280" s="181"/>
      <c r="J280" s="181"/>
      <c r="K280" s="181"/>
      <c r="L280" s="193"/>
      <c r="M280" s="189"/>
      <c r="N280" s="194"/>
      <c r="O280" s="195"/>
      <c r="P280" s="167">
        <f>Таблица1345691319[Дата оплаты]+Таблица1345691319[Срок поставки дней]+1</f>
        <v>1</v>
      </c>
      <c r="Q280" s="193"/>
      <c r="R280" s="189"/>
    </row>
    <row r="281" spans="1:18" x14ac:dyDescent="0.25">
      <c r="A281" s="163">
        <v>279</v>
      </c>
      <c r="B281" s="182"/>
      <c r="C281" s="184"/>
      <c r="D281" s="182"/>
      <c r="E281" s="185"/>
      <c r="F281" s="186"/>
      <c r="G281" s="164">
        <f>Таблица1345691319[Кол-во по Счету]*Таблица1345691319[Цена за единицу]</f>
        <v>0</v>
      </c>
      <c r="H281" s="186"/>
      <c r="I281" s="180"/>
      <c r="J281" s="180"/>
      <c r="K281" s="180"/>
      <c r="L281" s="187"/>
      <c r="M281" s="182"/>
      <c r="N281" s="188"/>
      <c r="O281" s="183"/>
      <c r="P281" s="167">
        <f>Таблица1345691319[Дата оплаты]+Таблица1345691319[Срок поставки дней]+1</f>
        <v>1</v>
      </c>
      <c r="Q281" s="187"/>
      <c r="R281" s="182"/>
    </row>
    <row r="282" spans="1:18" x14ac:dyDescent="0.25">
      <c r="A282" s="168">
        <v>280</v>
      </c>
      <c r="B282" s="168"/>
      <c r="C282" s="162"/>
      <c r="D282" s="168"/>
      <c r="E282" s="196"/>
      <c r="F282" s="171"/>
      <c r="G282" s="171">
        <f>Таблица1345691319[Кол-во по Счету]*Таблица1345691319[Цена за единицу]</f>
        <v>0</v>
      </c>
      <c r="H282" s="171"/>
      <c r="I282" s="176"/>
      <c r="J282" s="176"/>
      <c r="K282" s="176"/>
      <c r="L282" s="179"/>
      <c r="M282" s="168"/>
      <c r="N282" s="177"/>
      <c r="O282" s="178"/>
      <c r="P282" s="179">
        <f>Таблица1345691319[Дата оплаты]+Таблица1345691319[Срок поставки дней]+1</f>
        <v>1</v>
      </c>
      <c r="Q282" s="179"/>
      <c r="R282" s="168"/>
    </row>
    <row r="283" spans="1:18" x14ac:dyDescent="0.25">
      <c r="A283" s="163">
        <v>281</v>
      </c>
      <c r="B283" s="168"/>
      <c r="C283" s="162"/>
      <c r="D283" s="168"/>
      <c r="E283" s="196"/>
      <c r="F283" s="171"/>
      <c r="G283" s="171">
        <f>Таблица1345691319[Кол-во по Счету]*Таблица1345691319[Цена за единицу]</f>
        <v>0</v>
      </c>
      <c r="H283" s="171"/>
      <c r="I283" s="176"/>
      <c r="J283" s="176"/>
      <c r="K283" s="176"/>
      <c r="L283" s="179"/>
      <c r="M283" s="168"/>
      <c r="N283" s="177"/>
      <c r="O283" s="178"/>
      <c r="P283" s="179">
        <f>Таблица1345691319[Дата оплаты]+Таблица1345691319[Срок поставки дней]+1</f>
        <v>1</v>
      </c>
      <c r="Q283" s="179"/>
      <c r="R283" s="168"/>
    </row>
    <row r="284" spans="1:18" x14ac:dyDescent="0.25">
      <c r="A284" s="168">
        <v>282</v>
      </c>
      <c r="B284" s="182"/>
      <c r="C284" s="184"/>
      <c r="D284" s="182"/>
      <c r="E284" s="185"/>
      <c r="F284" s="186"/>
      <c r="G284" s="164">
        <f>Таблица1345691319[Кол-во по Счету]*Таблица1345691319[Цена за единицу]</f>
        <v>0</v>
      </c>
      <c r="H284" s="186"/>
      <c r="I284" s="180"/>
      <c r="J284" s="180"/>
      <c r="K284" s="180"/>
      <c r="L284" s="187"/>
      <c r="M284" s="182"/>
      <c r="N284" s="188"/>
      <c r="O284" s="183"/>
      <c r="P284" s="167">
        <f>Таблица1345691319[Дата оплаты]+Таблица1345691319[Срок поставки дней]+1</f>
        <v>1</v>
      </c>
      <c r="Q284" s="187"/>
      <c r="R284" s="182"/>
    </row>
    <row r="285" spans="1:18" x14ac:dyDescent="0.25">
      <c r="A285" s="163">
        <v>283</v>
      </c>
      <c r="B285" s="189"/>
      <c r="C285" s="190"/>
      <c r="D285" s="189"/>
      <c r="E285" s="191"/>
      <c r="F285" s="192"/>
      <c r="G285" s="164">
        <f>Таблица1345691319[Кол-во по Счету]*Таблица1345691319[Цена за единицу]</f>
        <v>0</v>
      </c>
      <c r="H285" s="192"/>
      <c r="I285" s="181"/>
      <c r="J285" s="181"/>
      <c r="K285" s="181"/>
      <c r="L285" s="193"/>
      <c r="M285" s="189"/>
      <c r="N285" s="194"/>
      <c r="O285" s="195"/>
      <c r="P285" s="167">
        <f>Таблица1345691319[Дата оплаты]+Таблица1345691319[Срок поставки дней]+1</f>
        <v>1</v>
      </c>
      <c r="Q285" s="193"/>
      <c r="R285" s="189"/>
    </row>
    <row r="286" spans="1:18" x14ac:dyDescent="0.25">
      <c r="A286" s="163">
        <v>284</v>
      </c>
      <c r="B286" s="182"/>
      <c r="C286" s="184"/>
      <c r="D286" s="182"/>
      <c r="E286" s="185"/>
      <c r="F286" s="186"/>
      <c r="G286" s="164">
        <f>Таблица1345691319[Кол-во по Счету]*Таблица1345691319[Цена за единицу]</f>
        <v>0</v>
      </c>
      <c r="H286" s="186"/>
      <c r="I286" s="180"/>
      <c r="J286" s="180"/>
      <c r="K286" s="180"/>
      <c r="L286" s="187"/>
      <c r="M286" s="182"/>
      <c r="N286" s="188"/>
      <c r="O286" s="183"/>
      <c r="P286" s="167">
        <f>Таблица1345691319[Дата оплаты]+Таблица1345691319[Срок поставки дней]+1</f>
        <v>1</v>
      </c>
      <c r="Q286" s="187"/>
      <c r="R286" s="182"/>
    </row>
    <row r="287" spans="1:18" x14ac:dyDescent="0.25">
      <c r="A287" s="168">
        <v>285</v>
      </c>
      <c r="B287" s="168"/>
      <c r="C287" s="162"/>
      <c r="D287" s="168"/>
      <c r="E287" s="196"/>
      <c r="F287" s="171"/>
      <c r="G287" s="171">
        <f>Таблица1345691319[Кол-во по Счету]*Таблица1345691319[Цена за единицу]</f>
        <v>0</v>
      </c>
      <c r="H287" s="171"/>
      <c r="I287" s="176"/>
      <c r="J287" s="176"/>
      <c r="K287" s="176"/>
      <c r="L287" s="179"/>
      <c r="M287" s="168"/>
      <c r="N287" s="177"/>
      <c r="O287" s="178"/>
      <c r="P287" s="179">
        <f>Таблица1345691319[Дата оплаты]+Таблица1345691319[Срок поставки дней]+1</f>
        <v>1</v>
      </c>
      <c r="Q287" s="179"/>
      <c r="R287" s="168"/>
    </row>
    <row r="288" spans="1:18" x14ac:dyDescent="0.25">
      <c r="A288" s="163">
        <v>286</v>
      </c>
      <c r="B288" s="168"/>
      <c r="C288" s="162"/>
      <c r="D288" s="168"/>
      <c r="E288" s="196"/>
      <c r="F288" s="171"/>
      <c r="G288" s="171">
        <f>Таблица1345691319[Кол-во по Счету]*Таблица1345691319[Цена за единицу]</f>
        <v>0</v>
      </c>
      <c r="H288" s="171"/>
      <c r="I288" s="176"/>
      <c r="J288" s="176"/>
      <c r="K288" s="176"/>
      <c r="L288" s="179"/>
      <c r="M288" s="168"/>
      <c r="N288" s="177"/>
      <c r="O288" s="178"/>
      <c r="P288" s="179">
        <f>Таблица1345691319[Дата оплаты]+Таблица1345691319[Срок поставки дней]+1</f>
        <v>1</v>
      </c>
      <c r="Q288" s="179"/>
      <c r="R288" s="168"/>
    </row>
    <row r="289" spans="1:18" x14ac:dyDescent="0.25">
      <c r="A289" s="168">
        <v>287</v>
      </c>
      <c r="B289" s="182"/>
      <c r="C289" s="184"/>
      <c r="D289" s="182"/>
      <c r="E289" s="185"/>
      <c r="F289" s="186"/>
      <c r="G289" s="164">
        <f>Таблица1345691319[Кол-во по Счету]*Таблица1345691319[Цена за единицу]</f>
        <v>0</v>
      </c>
      <c r="H289" s="186"/>
      <c r="I289" s="180"/>
      <c r="J289" s="180"/>
      <c r="K289" s="180"/>
      <c r="L289" s="187"/>
      <c r="M289" s="182"/>
      <c r="N289" s="188"/>
      <c r="O289" s="183"/>
      <c r="P289" s="167">
        <f>Таблица1345691319[Дата оплаты]+Таблица1345691319[Срок поставки дней]+1</f>
        <v>1</v>
      </c>
      <c r="Q289" s="187"/>
      <c r="R289" s="182"/>
    </row>
    <row r="290" spans="1:18" x14ac:dyDescent="0.25">
      <c r="A290" s="163">
        <v>288</v>
      </c>
      <c r="B290" s="189"/>
      <c r="C290" s="190"/>
      <c r="D290" s="189"/>
      <c r="E290" s="191"/>
      <c r="F290" s="192"/>
      <c r="G290" s="164">
        <f>Таблица1345691319[Кол-во по Счету]*Таблица1345691319[Цена за единицу]</f>
        <v>0</v>
      </c>
      <c r="H290" s="192"/>
      <c r="I290" s="181"/>
      <c r="J290" s="181"/>
      <c r="K290" s="181"/>
      <c r="L290" s="193"/>
      <c r="M290" s="189"/>
      <c r="N290" s="194"/>
      <c r="O290" s="195"/>
      <c r="P290" s="167">
        <f>Таблица1345691319[Дата оплаты]+Таблица1345691319[Срок поставки дней]+1</f>
        <v>1</v>
      </c>
      <c r="Q290" s="193"/>
      <c r="R290" s="189"/>
    </row>
    <row r="291" spans="1:18" x14ac:dyDescent="0.25">
      <c r="A291" s="168">
        <v>289</v>
      </c>
      <c r="B291" s="182"/>
      <c r="C291" s="184"/>
      <c r="D291" s="182"/>
      <c r="E291" s="185"/>
      <c r="F291" s="186"/>
      <c r="G291" s="164">
        <f>Таблица1345691319[Кол-во по Счету]*Таблица1345691319[Цена за единицу]</f>
        <v>0</v>
      </c>
      <c r="H291" s="186"/>
      <c r="I291" s="180"/>
      <c r="J291" s="180"/>
      <c r="K291" s="180"/>
      <c r="L291" s="187"/>
      <c r="M291" s="182"/>
      <c r="N291" s="188"/>
      <c r="O291" s="183"/>
      <c r="P291" s="167">
        <f>Таблица1345691319[Дата оплаты]+Таблица1345691319[Срок поставки дней]+1</f>
        <v>1</v>
      </c>
      <c r="Q291" s="187"/>
      <c r="R291" s="182"/>
    </row>
    <row r="292" spans="1:18" x14ac:dyDescent="0.25">
      <c r="A292" s="163">
        <v>290</v>
      </c>
      <c r="B292" s="168"/>
      <c r="C292" s="162"/>
      <c r="D292" s="168"/>
      <c r="E292" s="196"/>
      <c r="F292" s="171"/>
      <c r="G292" s="171">
        <f>Таблица1345691319[Кол-во по Счету]*Таблица1345691319[Цена за единицу]</f>
        <v>0</v>
      </c>
      <c r="H292" s="171"/>
      <c r="I292" s="176"/>
      <c r="J292" s="176"/>
      <c r="K292" s="176"/>
      <c r="L292" s="179"/>
      <c r="M292" s="168"/>
      <c r="N292" s="177"/>
      <c r="O292" s="178"/>
      <c r="P292" s="179">
        <f>Таблица1345691319[Дата оплаты]+Таблица1345691319[Срок поставки дней]+1</f>
        <v>1</v>
      </c>
      <c r="Q292" s="179"/>
      <c r="R292" s="168"/>
    </row>
    <row r="293" spans="1:18" x14ac:dyDescent="0.25">
      <c r="A293" s="163">
        <v>291</v>
      </c>
      <c r="B293" s="168"/>
      <c r="C293" s="162"/>
      <c r="D293" s="168"/>
      <c r="E293" s="196"/>
      <c r="F293" s="171"/>
      <c r="G293" s="171">
        <f>Таблица1345691319[Кол-во по Счету]*Таблица1345691319[Цена за единицу]</f>
        <v>0</v>
      </c>
      <c r="H293" s="171"/>
      <c r="I293" s="176"/>
      <c r="J293" s="176"/>
      <c r="K293" s="176"/>
      <c r="L293" s="179"/>
      <c r="M293" s="168"/>
      <c r="N293" s="177"/>
      <c r="O293" s="178"/>
      <c r="P293" s="179">
        <f>Таблица1345691319[Дата оплаты]+Таблица1345691319[Срок поставки дней]+1</f>
        <v>1</v>
      </c>
      <c r="Q293" s="179"/>
      <c r="R293" s="168"/>
    </row>
    <row r="294" spans="1:18" x14ac:dyDescent="0.25">
      <c r="A294" s="168">
        <v>292</v>
      </c>
      <c r="B294" s="182"/>
      <c r="C294" s="184"/>
      <c r="D294" s="182"/>
      <c r="E294" s="185"/>
      <c r="F294" s="186"/>
      <c r="G294" s="164">
        <f>Таблица1345691319[Кол-во по Счету]*Таблица1345691319[Цена за единицу]</f>
        <v>0</v>
      </c>
      <c r="H294" s="186"/>
      <c r="I294" s="180"/>
      <c r="J294" s="180"/>
      <c r="K294" s="180"/>
      <c r="L294" s="187"/>
      <c r="M294" s="182"/>
      <c r="N294" s="188"/>
      <c r="O294" s="183"/>
      <c r="P294" s="167">
        <f>Таблица1345691319[Дата оплаты]+Таблица1345691319[Срок поставки дней]+1</f>
        <v>1</v>
      </c>
      <c r="Q294" s="187"/>
      <c r="R294" s="182"/>
    </row>
    <row r="295" spans="1:18" x14ac:dyDescent="0.25">
      <c r="A295" s="163">
        <v>293</v>
      </c>
      <c r="B295" s="189"/>
      <c r="C295" s="190"/>
      <c r="D295" s="189"/>
      <c r="E295" s="191"/>
      <c r="F295" s="192"/>
      <c r="G295" s="164">
        <f>Таблица1345691319[Кол-во по Счету]*Таблица1345691319[Цена за единицу]</f>
        <v>0</v>
      </c>
      <c r="H295" s="192"/>
      <c r="I295" s="181"/>
      <c r="J295" s="181"/>
      <c r="K295" s="181"/>
      <c r="L295" s="193"/>
      <c r="M295" s="189"/>
      <c r="N295" s="194"/>
      <c r="O295" s="195"/>
      <c r="P295" s="167">
        <f>Таблица1345691319[Дата оплаты]+Таблица1345691319[Срок поставки дней]+1</f>
        <v>1</v>
      </c>
      <c r="Q295" s="193"/>
      <c r="R295" s="189"/>
    </row>
    <row r="296" spans="1:18" x14ac:dyDescent="0.25">
      <c r="A296" s="168">
        <v>294</v>
      </c>
      <c r="B296" s="182"/>
      <c r="C296" s="184"/>
      <c r="D296" s="182"/>
      <c r="E296" s="185"/>
      <c r="F296" s="186"/>
      <c r="G296" s="164">
        <f>Таблица1345691319[Кол-во по Счету]*Таблица1345691319[Цена за единицу]</f>
        <v>0</v>
      </c>
      <c r="H296" s="186"/>
      <c r="I296" s="180"/>
      <c r="J296" s="180"/>
      <c r="K296" s="180"/>
      <c r="L296" s="187"/>
      <c r="M296" s="182"/>
      <c r="N296" s="188"/>
      <c r="O296" s="183"/>
      <c r="P296" s="167">
        <f>Таблица1345691319[Дата оплаты]+Таблица1345691319[Срок поставки дней]+1</f>
        <v>1</v>
      </c>
      <c r="Q296" s="187"/>
      <c r="R296" s="182"/>
    </row>
    <row r="297" spans="1:18" x14ac:dyDescent="0.25">
      <c r="A297" s="163">
        <v>295</v>
      </c>
      <c r="B297" s="168"/>
      <c r="C297" s="162"/>
      <c r="D297" s="168"/>
      <c r="E297" s="196"/>
      <c r="F297" s="171"/>
      <c r="G297" s="171">
        <f>Таблица1345691319[Кол-во по Счету]*Таблица1345691319[Цена за единицу]</f>
        <v>0</v>
      </c>
      <c r="H297" s="171"/>
      <c r="I297" s="176"/>
      <c r="J297" s="176"/>
      <c r="K297" s="176"/>
      <c r="L297" s="179"/>
      <c r="M297" s="168"/>
      <c r="N297" s="177"/>
      <c r="O297" s="178"/>
      <c r="P297" s="179">
        <f>Таблица1345691319[Дата оплаты]+Таблица1345691319[Срок поставки дней]+1</f>
        <v>1</v>
      </c>
      <c r="Q297" s="179"/>
      <c r="R297" s="168"/>
    </row>
    <row r="298" spans="1:18" x14ac:dyDescent="0.25">
      <c r="A298" s="163">
        <v>296</v>
      </c>
      <c r="B298" s="168"/>
      <c r="C298" s="162"/>
      <c r="D298" s="168"/>
      <c r="E298" s="196"/>
      <c r="F298" s="171"/>
      <c r="G298" s="171">
        <f>Таблица1345691319[Кол-во по Счету]*Таблица1345691319[Цена за единицу]</f>
        <v>0</v>
      </c>
      <c r="H298" s="171"/>
      <c r="I298" s="176"/>
      <c r="J298" s="176"/>
      <c r="K298" s="176"/>
      <c r="L298" s="179"/>
      <c r="M298" s="168"/>
      <c r="N298" s="177"/>
      <c r="O298" s="178"/>
      <c r="P298" s="179">
        <f>Таблица1345691319[Дата оплаты]+Таблица1345691319[Срок поставки дней]+1</f>
        <v>1</v>
      </c>
      <c r="Q298" s="179"/>
      <c r="R298" s="168"/>
    </row>
    <row r="299" spans="1:18" x14ac:dyDescent="0.25">
      <c r="A299" s="168">
        <v>297</v>
      </c>
      <c r="B299" s="182"/>
      <c r="C299" s="184"/>
      <c r="D299" s="182"/>
      <c r="E299" s="185"/>
      <c r="F299" s="186"/>
      <c r="G299" s="164">
        <f>Таблица1345691319[Кол-во по Счету]*Таблица1345691319[Цена за единицу]</f>
        <v>0</v>
      </c>
      <c r="H299" s="186"/>
      <c r="I299" s="180"/>
      <c r="J299" s="180"/>
      <c r="K299" s="180"/>
      <c r="L299" s="187"/>
      <c r="M299" s="182"/>
      <c r="N299" s="188"/>
      <c r="O299" s="183"/>
      <c r="P299" s="167">
        <f>Таблица1345691319[Дата оплаты]+Таблица1345691319[Срок поставки дней]+1</f>
        <v>1</v>
      </c>
      <c r="Q299" s="187"/>
      <c r="R299" s="182"/>
    </row>
    <row r="300" spans="1:18" x14ac:dyDescent="0.25">
      <c r="A300" s="163">
        <v>298</v>
      </c>
      <c r="B300" s="189"/>
      <c r="C300" s="190"/>
      <c r="D300" s="189"/>
      <c r="E300" s="191"/>
      <c r="F300" s="192"/>
      <c r="G300" s="164">
        <f>Таблица1345691319[Кол-во по Счету]*Таблица1345691319[Цена за единицу]</f>
        <v>0</v>
      </c>
      <c r="H300" s="192"/>
      <c r="I300" s="181"/>
      <c r="J300" s="181"/>
      <c r="K300" s="181"/>
      <c r="L300" s="193"/>
      <c r="M300" s="189"/>
      <c r="N300" s="194"/>
      <c r="O300" s="195"/>
      <c r="P300" s="167">
        <f>Таблица1345691319[Дата оплаты]+Таблица1345691319[Срок поставки дней]+1</f>
        <v>1</v>
      </c>
      <c r="Q300" s="193"/>
      <c r="R300" s="189"/>
    </row>
    <row r="301" spans="1:18" x14ac:dyDescent="0.25">
      <c r="A301" s="168">
        <v>299</v>
      </c>
      <c r="B301" s="182"/>
      <c r="C301" s="184"/>
      <c r="D301" s="182"/>
      <c r="E301" s="185"/>
      <c r="F301" s="186"/>
      <c r="G301" s="164">
        <f>Таблица1345691319[Кол-во по Счету]*Таблица1345691319[Цена за единицу]</f>
        <v>0</v>
      </c>
      <c r="H301" s="186"/>
      <c r="I301" s="180"/>
      <c r="J301" s="180"/>
      <c r="K301" s="180"/>
      <c r="L301" s="187"/>
      <c r="M301" s="182"/>
      <c r="N301" s="188"/>
      <c r="O301" s="183"/>
      <c r="P301" s="167">
        <f>Таблица1345691319[Дата оплаты]+Таблица1345691319[Срок поставки дней]+1</f>
        <v>1</v>
      </c>
      <c r="Q301" s="187"/>
      <c r="R301" s="182"/>
    </row>
    <row r="302" spans="1:18" x14ac:dyDescent="0.25">
      <c r="A302" s="163">
        <v>300</v>
      </c>
      <c r="B302" s="182"/>
      <c r="C302" s="184"/>
      <c r="D302" s="182"/>
      <c r="E302" s="185"/>
      <c r="F302" s="186"/>
      <c r="G302" s="164">
        <f>Таблица1345691319[Кол-во по Счету]*Таблица1345691319[Цена за единицу]</f>
        <v>0</v>
      </c>
      <c r="H302" s="186"/>
      <c r="I302" s="180"/>
      <c r="J302" s="180"/>
      <c r="K302" s="180"/>
      <c r="L302" s="187"/>
      <c r="M302" s="182"/>
      <c r="N302" s="188"/>
      <c r="O302" s="183"/>
      <c r="P302" s="167">
        <f>Таблица1345691319[Дата оплаты]+Таблица1345691319[Срок поставки дней]+1</f>
        <v>1</v>
      </c>
      <c r="Q302" s="187"/>
      <c r="R302" s="182"/>
    </row>
    <row r="303" spans="1:18" x14ac:dyDescent="0.25">
      <c r="A303" s="168">
        <v>301</v>
      </c>
      <c r="B303" s="182"/>
      <c r="C303" s="184"/>
      <c r="D303" s="182"/>
      <c r="E303" s="185"/>
      <c r="F303" s="186"/>
      <c r="G303" s="164">
        <f>Таблица1345691319[Кол-во по Счету]*Таблица1345691319[Цена за единицу]</f>
        <v>0</v>
      </c>
      <c r="H303" s="186"/>
      <c r="I303" s="180"/>
      <c r="J303" s="180"/>
      <c r="K303" s="180"/>
      <c r="L303" s="187"/>
      <c r="M303" s="182"/>
      <c r="N303" s="188"/>
      <c r="O303" s="183"/>
      <c r="P303" s="167">
        <f>Таблица1345691319[Дата оплаты]+Таблица1345691319[Срок поставки дней]+1</f>
        <v>1</v>
      </c>
      <c r="Q303" s="187"/>
      <c r="R303" s="182"/>
    </row>
    <row r="304" spans="1:18" x14ac:dyDescent="0.25">
      <c r="A304" s="163">
        <v>302</v>
      </c>
      <c r="B304" s="182"/>
      <c r="C304" s="184"/>
      <c r="D304" s="182"/>
      <c r="E304" s="185"/>
      <c r="F304" s="186"/>
      <c r="G304" s="164">
        <f>Таблица1345691319[Кол-во по Счету]*Таблица1345691319[Цена за единицу]</f>
        <v>0</v>
      </c>
      <c r="H304" s="186"/>
      <c r="I304" s="180"/>
      <c r="J304" s="180"/>
      <c r="K304" s="180"/>
      <c r="L304" s="187"/>
      <c r="M304" s="182"/>
      <c r="N304" s="188"/>
      <c r="O304" s="183"/>
      <c r="P304" s="167">
        <f>Таблица1345691319[Дата оплаты]+Таблица1345691319[Срок поставки дней]+1</f>
        <v>1</v>
      </c>
      <c r="Q304" s="187"/>
      <c r="R304" s="182"/>
    </row>
    <row r="305" spans="1:18" x14ac:dyDescent="0.25">
      <c r="A305" s="163">
        <v>303</v>
      </c>
      <c r="B305" s="182"/>
      <c r="C305" s="184"/>
      <c r="D305" s="182"/>
      <c r="E305" s="185"/>
      <c r="F305" s="186"/>
      <c r="G305" s="164">
        <f>Таблица1345691319[Кол-во по Счету]*Таблица1345691319[Цена за единицу]</f>
        <v>0</v>
      </c>
      <c r="H305" s="186"/>
      <c r="I305" s="180"/>
      <c r="J305" s="180"/>
      <c r="K305" s="180"/>
      <c r="L305" s="187"/>
      <c r="M305" s="182"/>
      <c r="N305" s="188"/>
      <c r="O305" s="183"/>
      <c r="P305" s="167">
        <f>Таблица1345691319[Дата оплаты]+Таблица1345691319[Срок поставки дней]+1</f>
        <v>1</v>
      </c>
      <c r="Q305" s="187"/>
      <c r="R305" s="182"/>
    </row>
    <row r="306" spans="1:18" x14ac:dyDescent="0.25">
      <c r="A306" s="168">
        <v>304</v>
      </c>
      <c r="B306" s="182"/>
      <c r="C306" s="184"/>
      <c r="D306" s="182"/>
      <c r="E306" s="185"/>
      <c r="F306" s="186"/>
      <c r="G306" s="164">
        <f>Таблица1345691319[Кол-во по Счету]*Таблица1345691319[Цена за единицу]</f>
        <v>0</v>
      </c>
      <c r="H306" s="186"/>
      <c r="I306" s="180"/>
      <c r="J306" s="180"/>
      <c r="K306" s="180"/>
      <c r="L306" s="187"/>
      <c r="M306" s="182"/>
      <c r="N306" s="188"/>
      <c r="O306" s="183"/>
      <c r="P306" s="167">
        <f>Таблица1345691319[Дата оплаты]+Таблица1345691319[Срок поставки дней]+1</f>
        <v>1</v>
      </c>
      <c r="Q306" s="187"/>
      <c r="R306" s="182"/>
    </row>
    <row r="307" spans="1:18" x14ac:dyDescent="0.25">
      <c r="A307" s="163">
        <v>305</v>
      </c>
      <c r="B307" s="182"/>
      <c r="C307" s="184"/>
      <c r="D307" s="182"/>
      <c r="E307" s="185"/>
      <c r="F307" s="186"/>
      <c r="G307" s="164">
        <f>Таблица1345691319[Кол-во по Счету]*Таблица1345691319[Цена за единицу]</f>
        <v>0</v>
      </c>
      <c r="H307" s="186"/>
      <c r="I307" s="180"/>
      <c r="J307" s="180"/>
      <c r="K307" s="180"/>
      <c r="L307" s="187"/>
      <c r="M307" s="182"/>
      <c r="N307" s="188"/>
      <c r="O307" s="183"/>
      <c r="P307" s="167">
        <f>Таблица1345691319[Дата оплаты]+Таблица1345691319[Срок поставки дней]+1</f>
        <v>1</v>
      </c>
      <c r="Q307" s="187"/>
      <c r="R307" s="182"/>
    </row>
    <row r="308" spans="1:18" x14ac:dyDescent="0.25">
      <c r="A308" s="168">
        <v>306</v>
      </c>
      <c r="B308" s="182"/>
      <c r="C308" s="184"/>
      <c r="D308" s="182"/>
      <c r="E308" s="185"/>
      <c r="F308" s="186"/>
      <c r="G308" s="164">
        <f>Таблица1345691319[Кол-во по Счету]*Таблица1345691319[Цена за единицу]</f>
        <v>0</v>
      </c>
      <c r="H308" s="186"/>
      <c r="I308" s="180"/>
      <c r="J308" s="180"/>
      <c r="K308" s="180"/>
      <c r="L308" s="187"/>
      <c r="M308" s="182"/>
      <c r="N308" s="188"/>
      <c r="O308" s="183"/>
      <c r="P308" s="167">
        <f>Таблица1345691319[Дата оплаты]+Таблица1345691319[Срок поставки дней]+1</f>
        <v>1</v>
      </c>
      <c r="Q308" s="187"/>
      <c r="R308" s="182"/>
    </row>
    <row r="309" spans="1:18" x14ac:dyDescent="0.25">
      <c r="A309" s="163">
        <v>307</v>
      </c>
      <c r="B309" s="182"/>
      <c r="C309" s="184"/>
      <c r="D309" s="182"/>
      <c r="E309" s="185"/>
      <c r="F309" s="186"/>
      <c r="G309" s="164">
        <f>Таблица1345691319[Кол-во по Счету]*Таблица1345691319[Цена за единицу]</f>
        <v>0</v>
      </c>
      <c r="H309" s="186"/>
      <c r="I309" s="180"/>
      <c r="J309" s="180"/>
      <c r="K309" s="180"/>
      <c r="L309" s="187"/>
      <c r="M309" s="182"/>
      <c r="N309" s="188"/>
      <c r="O309" s="183"/>
      <c r="P309" s="167">
        <f>Таблица1345691319[Дата оплаты]+Таблица1345691319[Срок поставки дней]+1</f>
        <v>1</v>
      </c>
      <c r="Q309" s="187"/>
      <c r="R309" s="182"/>
    </row>
    <row r="310" spans="1:18" x14ac:dyDescent="0.25">
      <c r="A310" s="163">
        <v>308</v>
      </c>
      <c r="B310" s="189"/>
      <c r="C310" s="190"/>
      <c r="D310" s="189"/>
      <c r="E310" s="191"/>
      <c r="F310" s="192"/>
      <c r="G310" s="164">
        <f>Таблица1345691319[Кол-во по Счету]*Таблица1345691319[Цена за единицу]</f>
        <v>0</v>
      </c>
      <c r="H310" s="192"/>
      <c r="I310" s="181"/>
      <c r="J310" s="181"/>
      <c r="K310" s="181"/>
      <c r="L310" s="193"/>
      <c r="M310" s="189"/>
      <c r="N310" s="194"/>
      <c r="O310" s="195"/>
      <c r="P310" s="167">
        <f>Таблица1345691319[Дата оплаты]+Таблица1345691319[Срок поставки дней]+1</f>
        <v>1</v>
      </c>
      <c r="Q310" s="193"/>
      <c r="R310" s="189"/>
    </row>
    <row r="311" spans="1:18" x14ac:dyDescent="0.25">
      <c r="A311" s="168">
        <v>309</v>
      </c>
      <c r="B311" s="182"/>
      <c r="C311" s="184"/>
      <c r="D311" s="182"/>
      <c r="E311" s="185"/>
      <c r="F311" s="186"/>
      <c r="G311" s="164">
        <f>Таблица1345691319[Кол-во по Счету]*Таблица1345691319[Цена за единицу]</f>
        <v>0</v>
      </c>
      <c r="H311" s="186"/>
      <c r="I311" s="180"/>
      <c r="J311" s="180"/>
      <c r="K311" s="180"/>
      <c r="L311" s="187"/>
      <c r="M311" s="182"/>
      <c r="N311" s="188"/>
      <c r="O311" s="183"/>
      <c r="P311" s="167">
        <f>Таблица1345691319[Дата оплаты]+Таблица1345691319[Срок поставки дней]+1</f>
        <v>1</v>
      </c>
      <c r="Q311" s="187"/>
      <c r="R311" s="182"/>
    </row>
    <row r="312" spans="1:18" x14ac:dyDescent="0.25">
      <c r="A312" s="163">
        <v>310</v>
      </c>
      <c r="B312" s="182"/>
      <c r="C312" s="184"/>
      <c r="D312" s="182"/>
      <c r="E312" s="185"/>
      <c r="F312" s="186"/>
      <c r="G312" s="164">
        <f>Таблица1345691319[Кол-во по Счету]*Таблица1345691319[Цена за единицу]</f>
        <v>0</v>
      </c>
      <c r="H312" s="186"/>
      <c r="I312" s="180"/>
      <c r="J312" s="180"/>
      <c r="K312" s="180"/>
      <c r="L312" s="187"/>
      <c r="M312" s="182"/>
      <c r="N312" s="188"/>
      <c r="O312" s="183"/>
      <c r="P312" s="167">
        <f>Таблица1345691319[Дата оплаты]+Таблица1345691319[Срок поставки дней]+1</f>
        <v>1</v>
      </c>
      <c r="Q312" s="187"/>
      <c r="R312" s="182"/>
    </row>
    <row r="313" spans="1:18" x14ac:dyDescent="0.25">
      <c r="A313" s="168">
        <v>311</v>
      </c>
      <c r="B313" s="182"/>
      <c r="C313" s="184"/>
      <c r="D313" s="182"/>
      <c r="E313" s="185"/>
      <c r="F313" s="186"/>
      <c r="G313" s="164">
        <f>Таблица1345691319[Кол-во по Счету]*Таблица1345691319[Цена за единицу]</f>
        <v>0</v>
      </c>
      <c r="H313" s="186"/>
      <c r="I313" s="180"/>
      <c r="J313" s="180"/>
      <c r="K313" s="180"/>
      <c r="L313" s="187"/>
      <c r="M313" s="182"/>
      <c r="N313" s="188"/>
      <c r="O313" s="183"/>
      <c r="P313" s="167">
        <f>Таблица1345691319[Дата оплаты]+Таблица1345691319[Срок поставки дней]+1</f>
        <v>1</v>
      </c>
      <c r="Q313" s="187"/>
      <c r="R313" s="182"/>
    </row>
    <row r="314" spans="1:18" x14ac:dyDescent="0.25">
      <c r="A314" s="163">
        <v>312</v>
      </c>
      <c r="B314" s="182"/>
      <c r="C314" s="184"/>
      <c r="D314" s="182"/>
      <c r="E314" s="185"/>
      <c r="F314" s="186"/>
      <c r="G314" s="164">
        <f>Таблица1345691319[Кол-во по Счету]*Таблица1345691319[Цена за единицу]</f>
        <v>0</v>
      </c>
      <c r="H314" s="186"/>
      <c r="I314" s="180"/>
      <c r="J314" s="180"/>
      <c r="K314" s="180"/>
      <c r="L314" s="187"/>
      <c r="M314" s="182"/>
      <c r="N314" s="188"/>
      <c r="O314" s="183"/>
      <c r="P314" s="167">
        <f>Таблица1345691319[Дата оплаты]+Таблица1345691319[Срок поставки дней]+1</f>
        <v>1</v>
      </c>
      <c r="Q314" s="187"/>
      <c r="R314" s="182"/>
    </row>
    <row r="315" spans="1:18" x14ac:dyDescent="0.25">
      <c r="A315" s="168">
        <v>313</v>
      </c>
      <c r="B315" s="182"/>
      <c r="C315" s="184"/>
      <c r="D315" s="182"/>
      <c r="E315" s="185"/>
      <c r="F315" s="186"/>
      <c r="G315" s="164">
        <f>Таблица1345691319[Кол-во по Счету]*Таблица1345691319[Цена за единицу]</f>
        <v>0</v>
      </c>
      <c r="H315" s="186"/>
      <c r="I315" s="180"/>
      <c r="J315" s="180"/>
      <c r="K315" s="180"/>
      <c r="L315" s="187"/>
      <c r="M315" s="182"/>
      <c r="N315" s="188"/>
      <c r="O315" s="183"/>
      <c r="P315" s="167">
        <f>Таблица1345691319[Дата оплаты]+Таблица1345691319[Срок поставки дней]+1</f>
        <v>1</v>
      </c>
      <c r="Q315" s="187"/>
      <c r="R315" s="182"/>
    </row>
    <row r="316" spans="1:18" x14ac:dyDescent="0.25">
      <c r="A316" s="163">
        <v>314</v>
      </c>
      <c r="B316" s="182"/>
      <c r="C316" s="184"/>
      <c r="D316" s="182"/>
      <c r="E316" s="185"/>
      <c r="F316" s="186"/>
      <c r="G316" s="164">
        <f>Таблица1345691319[Кол-во по Счету]*Таблица1345691319[Цена за единицу]</f>
        <v>0</v>
      </c>
      <c r="H316" s="186"/>
      <c r="I316" s="180"/>
      <c r="J316" s="180"/>
      <c r="K316" s="180"/>
      <c r="L316" s="187"/>
      <c r="M316" s="182"/>
      <c r="N316" s="188"/>
      <c r="O316" s="183"/>
      <c r="P316" s="167">
        <f>Таблица1345691319[Дата оплаты]+Таблица1345691319[Срок поставки дней]+1</f>
        <v>1</v>
      </c>
      <c r="Q316" s="187"/>
      <c r="R316" s="182"/>
    </row>
    <row r="317" spans="1:18" x14ac:dyDescent="0.2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152"/>
      <c r="M317" s="92"/>
      <c r="N317" s="152"/>
      <c r="O317" s="92"/>
      <c r="P317" s="92"/>
      <c r="Q317" s="152"/>
      <c r="R317" s="92"/>
    </row>
    <row r="318" spans="1:18" x14ac:dyDescent="0.2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152"/>
      <c r="M318" s="92"/>
      <c r="N318" s="152"/>
      <c r="O318" s="92"/>
      <c r="P318" s="92"/>
      <c r="Q318" s="152"/>
      <c r="R318" s="92"/>
    </row>
    <row r="319" spans="1:18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152"/>
      <c r="M319" s="92"/>
      <c r="N319" s="152"/>
      <c r="O319" s="92"/>
      <c r="P319" s="92"/>
      <c r="Q319" s="152"/>
      <c r="R319" s="92"/>
    </row>
    <row r="320" spans="1:18" x14ac:dyDescent="0.2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152"/>
      <c r="M320" s="92"/>
      <c r="N320" s="152"/>
      <c r="O320" s="92"/>
      <c r="P320" s="92"/>
      <c r="Q320" s="152"/>
      <c r="R320" s="92"/>
    </row>
    <row r="321" spans="1:18" x14ac:dyDescent="0.2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152"/>
      <c r="M321" s="92"/>
      <c r="N321" s="152"/>
      <c r="O321" s="92"/>
      <c r="P321" s="92"/>
      <c r="Q321" s="152"/>
      <c r="R321" s="92"/>
    </row>
    <row r="322" spans="1:18" x14ac:dyDescent="0.2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152"/>
      <c r="M322" s="92"/>
      <c r="N322" s="152"/>
      <c r="O322" s="92"/>
      <c r="P322" s="92"/>
      <c r="Q322" s="152"/>
      <c r="R322" s="92"/>
    </row>
    <row r="323" spans="1:18" x14ac:dyDescent="0.2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152"/>
      <c r="M323" s="92"/>
      <c r="N323" s="152"/>
      <c r="O323" s="92"/>
      <c r="P323" s="92"/>
      <c r="Q323" s="152"/>
      <c r="R323" s="92"/>
    </row>
    <row r="324" spans="1:18" x14ac:dyDescent="0.2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152"/>
      <c r="M324" s="92"/>
      <c r="N324" s="152"/>
      <c r="O324" s="92"/>
      <c r="P324" s="92"/>
      <c r="Q324" s="152"/>
      <c r="R324" s="92"/>
    </row>
    <row r="325" spans="1:18" x14ac:dyDescent="0.2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152"/>
      <c r="M325" s="92"/>
      <c r="N325" s="152"/>
      <c r="O325" s="92"/>
      <c r="P325" s="92"/>
      <c r="Q325" s="152"/>
      <c r="R325" s="92"/>
    </row>
    <row r="326" spans="1:18" x14ac:dyDescent="0.2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152"/>
      <c r="M326" s="92"/>
      <c r="N326" s="152"/>
      <c r="O326" s="92"/>
      <c r="P326" s="92"/>
      <c r="Q326" s="152"/>
      <c r="R326" s="92"/>
    </row>
    <row r="327" spans="1:18" x14ac:dyDescent="0.2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152"/>
      <c r="M327" s="92"/>
      <c r="N327" s="152"/>
      <c r="O327" s="92"/>
      <c r="P327" s="92"/>
      <c r="Q327" s="152"/>
      <c r="R327" s="92"/>
    </row>
    <row r="328" spans="1:18" x14ac:dyDescent="0.2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152"/>
      <c r="M328" s="92"/>
      <c r="N328" s="152"/>
      <c r="O328" s="92"/>
      <c r="P328" s="92"/>
      <c r="Q328" s="152"/>
      <c r="R328" s="92"/>
    </row>
    <row r="329" spans="1:18" x14ac:dyDescent="0.2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152"/>
      <c r="M329" s="92"/>
      <c r="N329" s="152"/>
      <c r="O329" s="92"/>
      <c r="P329" s="92"/>
      <c r="Q329" s="152"/>
      <c r="R329" s="92"/>
    </row>
    <row r="330" spans="1:18" x14ac:dyDescent="0.2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152"/>
      <c r="M330" s="92"/>
      <c r="N330" s="152"/>
      <c r="O330" s="92"/>
      <c r="P330" s="92"/>
      <c r="Q330" s="152"/>
      <c r="R330" s="92"/>
    </row>
    <row r="331" spans="1:18" x14ac:dyDescent="0.2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152"/>
      <c r="M331" s="92"/>
      <c r="N331" s="152"/>
      <c r="O331" s="92"/>
      <c r="P331" s="92"/>
      <c r="Q331" s="152"/>
      <c r="R331" s="92"/>
    </row>
    <row r="332" spans="1:18" x14ac:dyDescent="0.2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152"/>
      <c r="M332" s="92"/>
      <c r="N332" s="152"/>
      <c r="O332" s="92"/>
      <c r="P332" s="92"/>
      <c r="Q332" s="152"/>
      <c r="R332" s="92"/>
    </row>
    <row r="333" spans="1:18" x14ac:dyDescent="0.2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152"/>
      <c r="M333" s="92"/>
      <c r="N333" s="152"/>
      <c r="O333" s="92"/>
      <c r="P333" s="92"/>
      <c r="Q333" s="152"/>
      <c r="R333" s="92"/>
    </row>
    <row r="334" spans="1:18" x14ac:dyDescent="0.2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152"/>
      <c r="M334" s="92"/>
      <c r="N334" s="152"/>
      <c r="O334" s="92"/>
      <c r="P334" s="92"/>
      <c r="Q334" s="152"/>
      <c r="R334" s="92"/>
    </row>
    <row r="335" spans="1:18" x14ac:dyDescent="0.2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152"/>
      <c r="M335" s="92"/>
      <c r="N335" s="152"/>
      <c r="O335" s="92"/>
      <c r="P335" s="92"/>
      <c r="Q335" s="152"/>
      <c r="R335" s="92"/>
    </row>
    <row r="336" spans="1:18" x14ac:dyDescent="0.2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152"/>
      <c r="M336" s="92"/>
      <c r="N336" s="152"/>
      <c r="O336" s="92"/>
      <c r="P336" s="92"/>
      <c r="Q336" s="152"/>
      <c r="R336" s="92"/>
    </row>
    <row r="337" spans="1:18" x14ac:dyDescent="0.2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152"/>
      <c r="M337" s="92"/>
      <c r="N337" s="152"/>
      <c r="O337" s="92"/>
      <c r="P337" s="92"/>
      <c r="Q337" s="152"/>
      <c r="R337" s="92"/>
    </row>
    <row r="338" spans="1:18" x14ac:dyDescent="0.2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152"/>
      <c r="M338" s="92"/>
      <c r="N338" s="152"/>
      <c r="O338" s="92"/>
      <c r="P338" s="92"/>
      <c r="Q338" s="152"/>
      <c r="R338" s="92"/>
    </row>
    <row r="339" spans="1:18" x14ac:dyDescent="0.2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152"/>
      <c r="M339" s="92"/>
      <c r="N339" s="152"/>
      <c r="O339" s="92"/>
      <c r="P339" s="92"/>
      <c r="Q339" s="152"/>
      <c r="R339" s="92"/>
    </row>
    <row r="340" spans="1:18" x14ac:dyDescent="0.2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152"/>
      <c r="M340" s="92"/>
      <c r="N340" s="152"/>
      <c r="O340" s="92"/>
      <c r="P340" s="92"/>
      <c r="Q340" s="152"/>
      <c r="R340" s="92"/>
    </row>
    <row r="341" spans="1:18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152"/>
      <c r="M341" s="92"/>
      <c r="N341" s="152"/>
      <c r="O341" s="92"/>
      <c r="P341" s="92"/>
      <c r="Q341" s="152"/>
      <c r="R341" s="92"/>
    </row>
    <row r="342" spans="1:18" x14ac:dyDescent="0.2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152"/>
      <c r="M342" s="92"/>
      <c r="N342" s="152"/>
      <c r="O342" s="92"/>
      <c r="P342" s="92"/>
      <c r="Q342" s="152"/>
      <c r="R342" s="92"/>
    </row>
    <row r="343" spans="1:18" x14ac:dyDescent="0.2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152"/>
      <c r="M343" s="92"/>
      <c r="N343" s="152"/>
      <c r="O343" s="92"/>
      <c r="P343" s="92"/>
      <c r="Q343" s="152"/>
      <c r="R343" s="92"/>
    </row>
    <row r="344" spans="1:18" x14ac:dyDescent="0.2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152"/>
      <c r="M344" s="92"/>
      <c r="N344" s="152"/>
      <c r="O344" s="92"/>
      <c r="P344" s="92"/>
      <c r="Q344" s="152"/>
      <c r="R344" s="92"/>
    </row>
    <row r="345" spans="1:18" x14ac:dyDescent="0.2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152"/>
      <c r="M345" s="92"/>
      <c r="N345" s="152"/>
      <c r="O345" s="92"/>
      <c r="P345" s="92"/>
      <c r="Q345" s="152"/>
      <c r="R345" s="92"/>
    </row>
    <row r="346" spans="1:18" x14ac:dyDescent="0.2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152"/>
      <c r="M346" s="92"/>
      <c r="N346" s="152"/>
      <c r="O346" s="92"/>
      <c r="P346" s="92"/>
      <c r="Q346" s="152"/>
      <c r="R346" s="92"/>
    </row>
    <row r="347" spans="1:18" x14ac:dyDescent="0.2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152"/>
      <c r="M347" s="92"/>
      <c r="N347" s="152"/>
      <c r="O347" s="92"/>
      <c r="P347" s="92"/>
      <c r="Q347" s="152"/>
      <c r="R347" s="92"/>
    </row>
    <row r="348" spans="1:18" x14ac:dyDescent="0.2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152"/>
      <c r="M348" s="92"/>
      <c r="N348" s="152"/>
      <c r="O348" s="92"/>
      <c r="P348" s="92"/>
      <c r="Q348" s="152"/>
      <c r="R348" s="92"/>
    </row>
    <row r="349" spans="1:18" x14ac:dyDescent="0.2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152"/>
      <c r="M349" s="92"/>
      <c r="N349" s="152"/>
      <c r="O349" s="92"/>
      <c r="P349" s="92"/>
      <c r="Q349" s="152"/>
      <c r="R349" s="92"/>
    </row>
    <row r="350" spans="1:18" x14ac:dyDescent="0.2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152"/>
      <c r="M350" s="92"/>
      <c r="N350" s="152"/>
      <c r="O350" s="92"/>
      <c r="P350" s="92"/>
      <c r="Q350" s="152"/>
      <c r="R350" s="92"/>
    </row>
    <row r="351" spans="1:18" x14ac:dyDescent="0.2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152"/>
      <c r="M351" s="92"/>
      <c r="N351" s="152"/>
      <c r="O351" s="92"/>
      <c r="P351" s="92"/>
      <c r="Q351" s="152"/>
      <c r="R351" s="92"/>
    </row>
    <row r="352" spans="1:18" x14ac:dyDescent="0.2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152"/>
      <c r="M352" s="92"/>
      <c r="N352" s="152"/>
      <c r="O352" s="92"/>
      <c r="P352" s="92"/>
      <c r="Q352" s="152"/>
      <c r="R352" s="92"/>
    </row>
    <row r="353" spans="1:18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152"/>
      <c r="M353" s="92"/>
      <c r="N353" s="152"/>
      <c r="O353" s="92"/>
      <c r="P353" s="92"/>
      <c r="Q353" s="152"/>
      <c r="R353" s="92"/>
    </row>
    <row r="354" spans="1:18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152"/>
      <c r="M354" s="92"/>
      <c r="N354" s="152"/>
      <c r="O354" s="92"/>
      <c r="P354" s="92"/>
      <c r="Q354" s="152"/>
      <c r="R354" s="92"/>
    </row>
    <row r="355" spans="1:18" x14ac:dyDescent="0.2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152"/>
      <c r="M355" s="92"/>
      <c r="N355" s="152"/>
      <c r="O355" s="92"/>
      <c r="P355" s="92"/>
      <c r="Q355" s="152"/>
      <c r="R355" s="92"/>
    </row>
    <row r="356" spans="1:18" x14ac:dyDescent="0.2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152"/>
      <c r="M356" s="92"/>
      <c r="N356" s="152"/>
      <c r="O356" s="92"/>
      <c r="P356" s="92"/>
      <c r="Q356" s="152"/>
      <c r="R356" s="92"/>
    </row>
    <row r="357" spans="1:18" x14ac:dyDescent="0.2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152"/>
      <c r="M357" s="92"/>
      <c r="N357" s="152"/>
      <c r="O357" s="92"/>
      <c r="P357" s="92"/>
      <c r="Q357" s="152"/>
      <c r="R357" s="92"/>
    </row>
    <row r="358" spans="1:18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152"/>
      <c r="M358" s="92"/>
      <c r="N358" s="152"/>
      <c r="O358" s="92"/>
      <c r="P358" s="92"/>
      <c r="Q358" s="152"/>
      <c r="R358" s="92"/>
    </row>
    <row r="359" spans="1:18" x14ac:dyDescent="0.2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152"/>
      <c r="M359" s="92"/>
      <c r="N359" s="152"/>
      <c r="O359" s="92"/>
      <c r="P359" s="92"/>
      <c r="Q359" s="152"/>
      <c r="R359" s="92"/>
    </row>
    <row r="360" spans="1:18" x14ac:dyDescent="0.2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152"/>
      <c r="M360" s="92"/>
      <c r="N360" s="152"/>
      <c r="O360" s="92"/>
      <c r="P360" s="92"/>
      <c r="Q360" s="152"/>
      <c r="R360" s="92"/>
    </row>
    <row r="361" spans="1:18" x14ac:dyDescent="0.2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152"/>
      <c r="M361" s="92"/>
      <c r="N361" s="152"/>
      <c r="O361" s="92"/>
      <c r="P361" s="92"/>
      <c r="Q361" s="152"/>
      <c r="R361" s="92"/>
    </row>
    <row r="362" spans="1:18" x14ac:dyDescent="0.2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152"/>
      <c r="M362" s="92"/>
      <c r="N362" s="152"/>
      <c r="O362" s="92"/>
      <c r="P362" s="92"/>
      <c r="Q362" s="152"/>
      <c r="R362" s="92"/>
    </row>
    <row r="363" spans="1:18" x14ac:dyDescent="0.2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152"/>
      <c r="M363" s="92"/>
      <c r="N363" s="152"/>
      <c r="O363" s="92"/>
      <c r="P363" s="92"/>
      <c r="Q363" s="152"/>
      <c r="R363" s="92"/>
    </row>
    <row r="364" spans="1:18" x14ac:dyDescent="0.2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152"/>
      <c r="M364" s="92"/>
      <c r="N364" s="152"/>
      <c r="O364" s="92"/>
      <c r="P364" s="92"/>
      <c r="Q364" s="152"/>
      <c r="R364" s="92"/>
    </row>
    <row r="365" spans="1:18" x14ac:dyDescent="0.2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152"/>
      <c r="M365" s="92"/>
      <c r="N365" s="152"/>
      <c r="O365" s="92"/>
      <c r="P365" s="92"/>
      <c r="Q365" s="152"/>
      <c r="R365" s="92"/>
    </row>
    <row r="366" spans="1:18" x14ac:dyDescent="0.2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152"/>
      <c r="M366" s="92"/>
      <c r="N366" s="152"/>
      <c r="O366" s="92"/>
      <c r="P366" s="92"/>
      <c r="Q366" s="152"/>
      <c r="R366" s="92"/>
    </row>
    <row r="367" spans="1:18" x14ac:dyDescent="0.2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152"/>
      <c r="M367" s="92"/>
      <c r="N367" s="152"/>
      <c r="O367" s="92"/>
      <c r="P367" s="92"/>
      <c r="Q367" s="152"/>
      <c r="R367" s="92"/>
    </row>
    <row r="368" spans="1:18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152"/>
      <c r="M368" s="92"/>
      <c r="N368" s="152"/>
      <c r="O368" s="92"/>
      <c r="P368" s="92"/>
      <c r="Q368" s="152"/>
      <c r="R368" s="92"/>
    </row>
    <row r="369" spans="1:18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152"/>
      <c r="M369" s="92"/>
      <c r="N369" s="152"/>
      <c r="O369" s="92"/>
      <c r="P369" s="92"/>
      <c r="Q369" s="152"/>
      <c r="R369" s="92"/>
    </row>
    <row r="370" spans="1:18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152"/>
      <c r="M370" s="92"/>
      <c r="N370" s="152"/>
      <c r="O370" s="92"/>
      <c r="P370" s="92"/>
      <c r="Q370" s="152"/>
      <c r="R370" s="92"/>
    </row>
    <row r="371" spans="1:18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152"/>
      <c r="M371" s="92"/>
      <c r="N371" s="152"/>
      <c r="O371" s="92"/>
      <c r="P371" s="92"/>
      <c r="Q371" s="152"/>
      <c r="R371" s="92"/>
    </row>
    <row r="372" spans="1:18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152"/>
      <c r="M372" s="92"/>
      <c r="N372" s="152"/>
      <c r="O372" s="92"/>
      <c r="P372" s="92"/>
      <c r="Q372" s="152"/>
      <c r="R372" s="92"/>
    </row>
    <row r="373" spans="1:18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152"/>
      <c r="M373" s="92"/>
      <c r="N373" s="152"/>
      <c r="O373" s="92"/>
      <c r="P373" s="92"/>
      <c r="Q373" s="152"/>
      <c r="R373" s="92"/>
    </row>
    <row r="374" spans="1:18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152"/>
      <c r="M374" s="92"/>
      <c r="N374" s="152"/>
      <c r="O374" s="92"/>
      <c r="P374" s="92"/>
      <c r="Q374" s="152"/>
      <c r="R374" s="92"/>
    </row>
    <row r="375" spans="1:18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152"/>
      <c r="M375" s="92"/>
      <c r="N375" s="152"/>
      <c r="O375" s="92"/>
      <c r="P375" s="92"/>
      <c r="Q375" s="152"/>
      <c r="R375" s="92"/>
    </row>
    <row r="376" spans="1:18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152"/>
      <c r="M376" s="92"/>
      <c r="N376" s="152"/>
      <c r="O376" s="92"/>
      <c r="P376" s="92"/>
      <c r="Q376" s="152"/>
      <c r="R376" s="92"/>
    </row>
    <row r="377" spans="1:18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152"/>
      <c r="M377" s="92"/>
      <c r="N377" s="152"/>
      <c r="O377" s="92"/>
      <c r="P377" s="92"/>
      <c r="Q377" s="152"/>
      <c r="R377" s="92"/>
    </row>
    <row r="378" spans="1:18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152"/>
      <c r="M378" s="92"/>
      <c r="N378" s="152"/>
      <c r="O378" s="92"/>
      <c r="P378" s="92"/>
      <c r="Q378" s="152"/>
      <c r="R378" s="92"/>
    </row>
    <row r="379" spans="1:18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152"/>
      <c r="M379" s="92"/>
      <c r="N379" s="152"/>
      <c r="O379" s="92"/>
      <c r="P379" s="92"/>
      <c r="Q379" s="152"/>
      <c r="R379" s="92"/>
    </row>
    <row r="380" spans="1:18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152"/>
      <c r="M380" s="92"/>
      <c r="N380" s="152"/>
      <c r="O380" s="92"/>
      <c r="P380" s="92"/>
      <c r="Q380" s="152"/>
      <c r="R380" s="92"/>
    </row>
    <row r="381" spans="1:18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152"/>
      <c r="M381" s="92"/>
      <c r="N381" s="152"/>
      <c r="O381" s="92"/>
      <c r="P381" s="92"/>
      <c r="Q381" s="152"/>
      <c r="R381" s="92"/>
    </row>
    <row r="382" spans="1:18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152"/>
      <c r="M382" s="92"/>
      <c r="N382" s="152"/>
      <c r="O382" s="92"/>
      <c r="P382" s="92"/>
      <c r="Q382" s="152"/>
      <c r="R382" s="92"/>
    </row>
    <row r="383" spans="1:18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152"/>
      <c r="M383" s="92"/>
      <c r="N383" s="152"/>
      <c r="O383" s="92"/>
      <c r="P383" s="92"/>
      <c r="Q383" s="152"/>
      <c r="R383" s="92"/>
    </row>
    <row r="384" spans="1:18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152"/>
      <c r="M384" s="92"/>
      <c r="N384" s="152"/>
      <c r="O384" s="92"/>
      <c r="P384" s="92"/>
      <c r="Q384" s="152"/>
      <c r="R384" s="92"/>
    </row>
    <row r="385" spans="1:18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152"/>
      <c r="M385" s="92"/>
      <c r="N385" s="152"/>
      <c r="O385" s="92"/>
      <c r="P385" s="92"/>
      <c r="Q385" s="152"/>
      <c r="R385" s="92"/>
    </row>
    <row r="386" spans="1:18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152"/>
      <c r="M386" s="92"/>
      <c r="N386" s="152"/>
      <c r="O386" s="92"/>
      <c r="P386" s="92"/>
      <c r="Q386" s="152"/>
      <c r="R386" s="92"/>
    </row>
    <row r="387" spans="1:18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152"/>
      <c r="M387" s="92"/>
      <c r="N387" s="152"/>
      <c r="O387" s="92"/>
      <c r="P387" s="92"/>
      <c r="Q387" s="152"/>
      <c r="R387" s="92"/>
    </row>
    <row r="388" spans="1:18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152"/>
      <c r="M388" s="92"/>
      <c r="N388" s="152"/>
      <c r="O388" s="92"/>
      <c r="P388" s="92"/>
      <c r="Q388" s="152"/>
      <c r="R388" s="92"/>
    </row>
    <row r="389" spans="1:18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152"/>
      <c r="M389" s="92"/>
      <c r="N389" s="152"/>
      <c r="O389" s="92"/>
      <c r="P389" s="92"/>
      <c r="Q389" s="152"/>
      <c r="R389" s="92"/>
    </row>
    <row r="390" spans="1:18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152"/>
      <c r="M390" s="92"/>
      <c r="N390" s="152"/>
      <c r="O390" s="92"/>
      <c r="P390" s="92"/>
      <c r="Q390" s="152"/>
      <c r="R390" s="92"/>
    </row>
    <row r="391" spans="1:18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152"/>
      <c r="M391" s="92"/>
      <c r="N391" s="152"/>
      <c r="O391" s="92"/>
      <c r="P391" s="92"/>
      <c r="Q391" s="152"/>
      <c r="R391" s="92"/>
    </row>
    <row r="392" spans="1:18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152"/>
      <c r="M392" s="92"/>
      <c r="N392" s="152"/>
      <c r="O392" s="92"/>
      <c r="P392" s="92"/>
      <c r="Q392" s="152"/>
      <c r="R392" s="92"/>
    </row>
    <row r="393" spans="1:18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152"/>
      <c r="M393" s="92"/>
      <c r="N393" s="152"/>
      <c r="O393" s="92"/>
      <c r="P393" s="92"/>
      <c r="Q393" s="152"/>
      <c r="R393" s="92"/>
    </row>
    <row r="394" spans="1:18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152"/>
      <c r="M394" s="92"/>
      <c r="N394" s="152"/>
      <c r="O394" s="92"/>
      <c r="P394" s="92"/>
      <c r="Q394" s="152"/>
      <c r="R394" s="92"/>
    </row>
    <row r="395" spans="1:18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152"/>
      <c r="M395" s="92"/>
      <c r="N395" s="152"/>
      <c r="O395" s="92"/>
      <c r="P395" s="92"/>
      <c r="Q395" s="152"/>
      <c r="R395" s="92"/>
    </row>
    <row r="396" spans="1:18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152"/>
      <c r="M396" s="92"/>
      <c r="N396" s="152"/>
      <c r="O396" s="92"/>
      <c r="P396" s="92"/>
      <c r="Q396" s="152"/>
      <c r="R396" s="92"/>
    </row>
    <row r="397" spans="1:18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152"/>
      <c r="M397" s="92"/>
      <c r="N397" s="152"/>
      <c r="O397" s="92"/>
      <c r="P397" s="92"/>
      <c r="Q397" s="152"/>
      <c r="R397" s="92"/>
    </row>
    <row r="398" spans="1:18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152"/>
      <c r="M398" s="92"/>
      <c r="N398" s="152"/>
      <c r="O398" s="92"/>
      <c r="P398" s="92"/>
      <c r="Q398" s="152"/>
      <c r="R398" s="92"/>
    </row>
    <row r="399" spans="1:18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152"/>
      <c r="M399" s="92"/>
      <c r="N399" s="152"/>
      <c r="O399" s="92"/>
      <c r="P399" s="92"/>
      <c r="Q399" s="152"/>
      <c r="R399" s="92"/>
    </row>
    <row r="400" spans="1:18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152"/>
      <c r="M400" s="92"/>
      <c r="N400" s="152"/>
      <c r="O400" s="92"/>
      <c r="P400" s="92"/>
      <c r="Q400" s="152"/>
      <c r="R400" s="92"/>
    </row>
    <row r="401" spans="1:18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152"/>
      <c r="M401" s="92"/>
      <c r="N401" s="152"/>
      <c r="O401" s="92"/>
      <c r="P401" s="92"/>
      <c r="Q401" s="152"/>
      <c r="R401" s="92"/>
    </row>
    <row r="402" spans="1:18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152"/>
      <c r="M402" s="92"/>
      <c r="N402" s="152"/>
      <c r="O402" s="92"/>
      <c r="P402" s="92"/>
      <c r="Q402" s="152"/>
      <c r="R402" s="92"/>
    </row>
    <row r="403" spans="1:18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152"/>
      <c r="M403" s="92"/>
      <c r="N403" s="152"/>
      <c r="O403" s="92"/>
      <c r="P403" s="92"/>
      <c r="Q403" s="152"/>
      <c r="R403" s="92"/>
    </row>
    <row r="404" spans="1:18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152"/>
      <c r="M404" s="92"/>
      <c r="N404" s="152"/>
      <c r="O404" s="92"/>
      <c r="P404" s="92"/>
      <c r="Q404" s="152"/>
      <c r="R404" s="92"/>
    </row>
    <row r="405" spans="1:18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152"/>
      <c r="M405" s="92"/>
      <c r="N405" s="152"/>
      <c r="O405" s="92"/>
      <c r="P405" s="92"/>
      <c r="Q405" s="152"/>
      <c r="R405" s="92"/>
    </row>
    <row r="406" spans="1:18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152"/>
      <c r="M406" s="92"/>
      <c r="N406" s="152"/>
      <c r="O406" s="92"/>
      <c r="P406" s="92"/>
      <c r="Q406" s="152"/>
      <c r="R406" s="92"/>
    </row>
    <row r="407" spans="1:18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152"/>
      <c r="M407" s="92"/>
      <c r="N407" s="152"/>
      <c r="O407" s="92"/>
      <c r="P407" s="92"/>
      <c r="Q407" s="152"/>
      <c r="R407" s="92"/>
    </row>
    <row r="408" spans="1:18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152"/>
      <c r="M408" s="92"/>
      <c r="N408" s="152"/>
      <c r="O408" s="92"/>
      <c r="P408" s="92"/>
      <c r="Q408" s="152"/>
      <c r="R408" s="92"/>
    </row>
    <row r="409" spans="1:18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152"/>
      <c r="M409" s="92"/>
      <c r="N409" s="152"/>
      <c r="O409" s="92"/>
      <c r="P409" s="92"/>
      <c r="Q409" s="152"/>
      <c r="R409" s="92"/>
    </row>
    <row r="410" spans="1:18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152"/>
      <c r="M410" s="92"/>
      <c r="N410" s="152"/>
      <c r="O410" s="92"/>
      <c r="P410" s="92"/>
      <c r="Q410" s="152"/>
      <c r="R410" s="92"/>
    </row>
    <row r="411" spans="1:18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152"/>
      <c r="M411" s="92"/>
      <c r="N411" s="152"/>
      <c r="O411" s="92"/>
      <c r="P411" s="92"/>
      <c r="Q411" s="152"/>
      <c r="R411" s="92"/>
    </row>
    <row r="412" spans="1:18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152"/>
      <c r="M412" s="92"/>
      <c r="N412" s="152"/>
      <c r="O412" s="92"/>
      <c r="P412" s="92"/>
      <c r="Q412" s="152"/>
      <c r="R412" s="92"/>
    </row>
    <row r="413" spans="1:18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152"/>
      <c r="M413" s="92"/>
      <c r="N413" s="152"/>
      <c r="O413" s="92"/>
      <c r="P413" s="92"/>
      <c r="Q413" s="152"/>
      <c r="R413" s="92"/>
    </row>
    <row r="414" spans="1:18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152"/>
      <c r="M414" s="92"/>
      <c r="N414" s="152"/>
      <c r="O414" s="92"/>
      <c r="P414" s="92"/>
      <c r="Q414" s="152"/>
      <c r="R414" s="92"/>
    </row>
    <row r="415" spans="1:18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152"/>
      <c r="M415" s="92"/>
      <c r="N415" s="152"/>
      <c r="O415" s="92"/>
      <c r="P415" s="92"/>
      <c r="Q415" s="152"/>
      <c r="R415" s="92"/>
    </row>
    <row r="416" spans="1:18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152"/>
      <c r="M416" s="92"/>
      <c r="N416" s="152"/>
      <c r="O416" s="92"/>
      <c r="P416" s="92"/>
      <c r="Q416" s="152"/>
      <c r="R416" s="92"/>
    </row>
    <row r="417" spans="1:18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152"/>
      <c r="M417" s="92"/>
      <c r="N417" s="152"/>
      <c r="O417" s="92"/>
      <c r="P417" s="92"/>
      <c r="Q417" s="152"/>
      <c r="R417" s="92"/>
    </row>
    <row r="418" spans="1:18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152"/>
      <c r="M418" s="92"/>
      <c r="N418" s="152"/>
      <c r="O418" s="92"/>
      <c r="P418" s="92"/>
      <c r="Q418" s="152"/>
      <c r="R418" s="92"/>
    </row>
    <row r="419" spans="1:18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152"/>
      <c r="M419" s="92"/>
      <c r="N419" s="152"/>
      <c r="O419" s="92"/>
      <c r="P419" s="92"/>
      <c r="Q419" s="152"/>
      <c r="R419" s="92"/>
    </row>
    <row r="420" spans="1:18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152"/>
      <c r="M420" s="92"/>
      <c r="N420" s="152"/>
      <c r="O420" s="92"/>
      <c r="P420" s="92"/>
      <c r="Q420" s="152"/>
      <c r="R420" s="92"/>
    </row>
    <row r="421" spans="1:18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152"/>
      <c r="M421" s="92"/>
      <c r="N421" s="152"/>
      <c r="O421" s="92"/>
      <c r="P421" s="92"/>
      <c r="Q421" s="152"/>
      <c r="R421" s="92"/>
    </row>
    <row r="422" spans="1:18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152"/>
      <c r="M422" s="92"/>
      <c r="N422" s="152"/>
      <c r="O422" s="92"/>
      <c r="P422" s="92"/>
      <c r="Q422" s="152"/>
      <c r="R422" s="92"/>
    </row>
    <row r="423" spans="1:18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152"/>
      <c r="M423" s="92"/>
      <c r="N423" s="152"/>
      <c r="O423" s="92"/>
      <c r="P423" s="92"/>
      <c r="Q423" s="152"/>
      <c r="R423" s="92"/>
    </row>
    <row r="424" spans="1:18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152"/>
      <c r="M424" s="92"/>
      <c r="N424" s="152"/>
      <c r="O424" s="92"/>
      <c r="P424" s="92"/>
      <c r="Q424" s="152"/>
      <c r="R424" s="92"/>
    </row>
    <row r="425" spans="1:18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152"/>
      <c r="M425" s="92"/>
      <c r="N425" s="152"/>
      <c r="O425" s="92"/>
      <c r="P425" s="92"/>
      <c r="Q425" s="152"/>
      <c r="R425" s="92"/>
    </row>
    <row r="426" spans="1:18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152"/>
      <c r="M426" s="92"/>
      <c r="N426" s="152"/>
      <c r="O426" s="92"/>
      <c r="P426" s="92"/>
      <c r="Q426" s="152"/>
      <c r="R426" s="92"/>
    </row>
    <row r="427" spans="1:18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152"/>
      <c r="M427" s="92"/>
      <c r="N427" s="152"/>
      <c r="O427" s="92"/>
      <c r="P427" s="92"/>
      <c r="Q427" s="152"/>
      <c r="R427" s="92"/>
    </row>
    <row r="428" spans="1:18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152"/>
      <c r="M428" s="92"/>
      <c r="N428" s="152"/>
      <c r="O428" s="92"/>
      <c r="P428" s="92"/>
      <c r="Q428" s="152"/>
      <c r="R428" s="92"/>
    </row>
    <row r="429" spans="1:18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152"/>
      <c r="M429" s="92"/>
      <c r="N429" s="152"/>
      <c r="O429" s="92"/>
      <c r="P429" s="92"/>
      <c r="Q429" s="152"/>
      <c r="R429" s="92"/>
    </row>
    <row r="430" spans="1:18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152"/>
      <c r="M430" s="92"/>
      <c r="N430" s="152"/>
      <c r="O430" s="92"/>
      <c r="P430" s="92"/>
      <c r="Q430" s="152"/>
      <c r="R430" s="92"/>
    </row>
    <row r="431" spans="1:18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152"/>
      <c r="M431" s="92"/>
      <c r="N431" s="152"/>
      <c r="O431" s="92"/>
      <c r="P431" s="92"/>
      <c r="Q431" s="152"/>
      <c r="R431" s="92"/>
    </row>
    <row r="432" spans="1:18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152"/>
      <c r="M432" s="92"/>
      <c r="N432" s="152"/>
      <c r="O432" s="92"/>
      <c r="P432" s="92"/>
      <c r="Q432" s="152"/>
      <c r="R432" s="92"/>
    </row>
    <row r="433" spans="1:18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152"/>
      <c r="M433" s="92"/>
      <c r="N433" s="152"/>
      <c r="O433" s="92"/>
      <c r="P433" s="92"/>
      <c r="Q433" s="152"/>
      <c r="R433" s="92"/>
    </row>
    <row r="434" spans="1:18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152"/>
      <c r="M434" s="92"/>
      <c r="N434" s="152"/>
      <c r="O434" s="92"/>
      <c r="P434" s="92"/>
      <c r="Q434" s="152"/>
      <c r="R434" s="92"/>
    </row>
    <row r="435" spans="1:18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152"/>
      <c r="M435" s="92"/>
      <c r="N435" s="152"/>
      <c r="O435" s="92"/>
      <c r="P435" s="92"/>
      <c r="Q435" s="152"/>
      <c r="R435" s="92"/>
    </row>
    <row r="436" spans="1:18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152"/>
      <c r="M436" s="92"/>
      <c r="N436" s="152"/>
      <c r="O436" s="92"/>
      <c r="P436" s="92"/>
      <c r="Q436" s="152"/>
      <c r="R436" s="92"/>
    </row>
    <row r="437" spans="1:18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152"/>
      <c r="M437" s="92"/>
      <c r="N437" s="152"/>
      <c r="O437" s="92"/>
      <c r="P437" s="92"/>
      <c r="Q437" s="152"/>
      <c r="R437" s="92"/>
    </row>
    <row r="438" spans="1:18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152"/>
      <c r="M438" s="92"/>
      <c r="N438" s="152"/>
      <c r="O438" s="92"/>
      <c r="P438" s="92"/>
      <c r="Q438" s="152"/>
      <c r="R438" s="92"/>
    </row>
    <row r="439" spans="1:18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152"/>
      <c r="M439" s="92"/>
      <c r="N439" s="152"/>
      <c r="O439" s="92"/>
      <c r="P439" s="92"/>
      <c r="Q439" s="152"/>
      <c r="R439" s="92"/>
    </row>
    <row r="440" spans="1:18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152"/>
      <c r="M440" s="92"/>
      <c r="N440" s="152"/>
      <c r="O440" s="92"/>
      <c r="P440" s="92"/>
      <c r="Q440" s="152"/>
      <c r="R440" s="92"/>
    </row>
    <row r="441" spans="1:18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152"/>
      <c r="M441" s="92"/>
      <c r="N441" s="152"/>
      <c r="O441" s="92"/>
      <c r="P441" s="92"/>
      <c r="Q441" s="152"/>
      <c r="R441" s="92"/>
    </row>
    <row r="442" spans="1:18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152"/>
      <c r="M442" s="92"/>
      <c r="N442" s="152"/>
      <c r="O442" s="92"/>
      <c r="P442" s="92"/>
      <c r="Q442" s="152"/>
      <c r="R442" s="92"/>
    </row>
    <row r="443" spans="1:18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152"/>
      <c r="M443" s="92"/>
      <c r="N443" s="152"/>
      <c r="O443" s="92"/>
      <c r="P443" s="92"/>
      <c r="Q443" s="152"/>
      <c r="R443" s="92"/>
    </row>
    <row r="444" spans="1:18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152"/>
      <c r="M444" s="92"/>
      <c r="N444" s="152"/>
      <c r="O444" s="92"/>
      <c r="P444" s="92"/>
      <c r="Q444" s="152"/>
      <c r="R444" s="92"/>
    </row>
    <row r="445" spans="1:18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152"/>
      <c r="M445" s="92"/>
      <c r="N445" s="152"/>
      <c r="O445" s="92"/>
      <c r="P445" s="92"/>
      <c r="Q445" s="152"/>
      <c r="R445" s="92"/>
    </row>
    <row r="446" spans="1:18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152"/>
      <c r="M446" s="92"/>
      <c r="N446" s="152"/>
      <c r="O446" s="92"/>
      <c r="P446" s="92"/>
      <c r="Q446" s="152"/>
      <c r="R446" s="92"/>
    </row>
    <row r="447" spans="1:18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152"/>
      <c r="M447" s="92"/>
      <c r="N447" s="152"/>
      <c r="O447" s="92"/>
      <c r="P447" s="92"/>
      <c r="Q447" s="152"/>
      <c r="R447" s="92"/>
    </row>
    <row r="448" spans="1:18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152"/>
      <c r="M448" s="92"/>
      <c r="N448" s="152"/>
      <c r="O448" s="92"/>
      <c r="P448" s="92"/>
      <c r="Q448" s="152"/>
      <c r="R448" s="92"/>
    </row>
    <row r="449" spans="1:18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152"/>
      <c r="M449" s="92"/>
      <c r="N449" s="152"/>
      <c r="O449" s="92"/>
      <c r="P449" s="92"/>
      <c r="Q449" s="152"/>
      <c r="R449" s="92"/>
    </row>
    <row r="450" spans="1:18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152"/>
      <c r="M450" s="92"/>
      <c r="N450" s="152"/>
      <c r="O450" s="92"/>
      <c r="P450" s="92"/>
      <c r="Q450" s="152"/>
      <c r="R450" s="92"/>
    </row>
    <row r="451" spans="1:18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152"/>
      <c r="M451" s="92"/>
      <c r="N451" s="152"/>
      <c r="O451" s="92"/>
      <c r="P451" s="92"/>
      <c r="Q451" s="152"/>
      <c r="R451" s="92"/>
    </row>
    <row r="452" spans="1:18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152"/>
      <c r="M452" s="92"/>
      <c r="N452" s="152"/>
      <c r="O452" s="92"/>
      <c r="P452" s="92"/>
      <c r="Q452" s="152"/>
      <c r="R452" s="92"/>
    </row>
    <row r="453" spans="1:18" x14ac:dyDescent="0.25">
      <c r="L453" s="155"/>
      <c r="N453" s="153"/>
      <c r="Q453" s="155"/>
    </row>
    <row r="454" spans="1:18" x14ac:dyDescent="0.25">
      <c r="L454" s="155"/>
      <c r="N454" s="153"/>
      <c r="Q454" s="155"/>
    </row>
    <row r="455" spans="1:18" x14ac:dyDescent="0.25">
      <c r="L455" s="155"/>
      <c r="N455" s="153"/>
      <c r="Q455" s="155"/>
    </row>
    <row r="456" spans="1:18" x14ac:dyDescent="0.25">
      <c r="L456" s="155"/>
      <c r="N456" s="153"/>
      <c r="Q456" s="155"/>
    </row>
    <row r="457" spans="1:18" x14ac:dyDescent="0.25">
      <c r="L457" s="155"/>
      <c r="N457" s="153"/>
      <c r="Q457" s="155"/>
    </row>
    <row r="458" spans="1:18" x14ac:dyDescent="0.25">
      <c r="L458" s="155"/>
      <c r="N458" s="153"/>
      <c r="Q458" s="155"/>
    </row>
    <row r="459" spans="1:18" x14ac:dyDescent="0.25">
      <c r="L459" s="155"/>
      <c r="N459" s="153"/>
      <c r="Q459" s="155"/>
    </row>
    <row r="460" spans="1:18" x14ac:dyDescent="0.25">
      <c r="L460" s="155"/>
      <c r="N460" s="153"/>
      <c r="Q460" s="155"/>
    </row>
    <row r="461" spans="1:18" x14ac:dyDescent="0.25">
      <c r="L461" s="155"/>
      <c r="N461" s="153"/>
      <c r="Q461" s="155"/>
    </row>
    <row r="462" spans="1:18" x14ac:dyDescent="0.25">
      <c r="L462" s="155"/>
      <c r="N462" s="153"/>
      <c r="Q462" s="155"/>
    </row>
    <row r="463" spans="1:18" x14ac:dyDescent="0.25">
      <c r="L463" s="155"/>
      <c r="N463" s="153"/>
      <c r="Q463" s="155"/>
    </row>
    <row r="464" spans="1:18" x14ac:dyDescent="0.25">
      <c r="L464" s="155"/>
      <c r="N464" s="153"/>
      <c r="Q464" s="155"/>
    </row>
    <row r="465" spans="12:17" x14ac:dyDescent="0.25">
      <c r="L465" s="155"/>
      <c r="N465" s="153"/>
      <c r="Q465" s="155"/>
    </row>
    <row r="466" spans="12:17" x14ac:dyDescent="0.25">
      <c r="L466" s="155"/>
      <c r="N466" s="153"/>
      <c r="Q466" s="155"/>
    </row>
    <row r="467" spans="12:17" x14ac:dyDescent="0.25">
      <c r="L467" s="155"/>
      <c r="N467" s="153"/>
      <c r="Q467" s="155"/>
    </row>
    <row r="468" spans="12:17" x14ac:dyDescent="0.25">
      <c r="L468" s="155"/>
      <c r="N468" s="153"/>
      <c r="Q468" s="155"/>
    </row>
    <row r="469" spans="12:17" x14ac:dyDescent="0.25">
      <c r="L469" s="155"/>
      <c r="N469" s="153"/>
      <c r="Q469" s="155"/>
    </row>
    <row r="470" spans="12:17" x14ac:dyDescent="0.25">
      <c r="L470" s="155"/>
      <c r="N470" s="153"/>
      <c r="Q470" s="155"/>
    </row>
    <row r="471" spans="12:17" x14ac:dyDescent="0.25">
      <c r="L471" s="155"/>
      <c r="N471" s="153"/>
      <c r="Q471" s="155"/>
    </row>
    <row r="472" spans="12:17" x14ac:dyDescent="0.25">
      <c r="L472" s="155"/>
      <c r="N472" s="153"/>
      <c r="Q472" s="155"/>
    </row>
    <row r="473" spans="12:17" x14ac:dyDescent="0.25">
      <c r="L473" s="155"/>
      <c r="N473" s="153"/>
      <c r="Q473" s="155"/>
    </row>
    <row r="474" spans="12:17" x14ac:dyDescent="0.25">
      <c r="L474" s="155"/>
      <c r="N474" s="153"/>
      <c r="Q474" s="155"/>
    </row>
    <row r="475" spans="12:17" x14ac:dyDescent="0.25">
      <c r="L475" s="155"/>
      <c r="N475" s="153"/>
      <c r="Q475" s="155"/>
    </row>
    <row r="476" spans="12:17" x14ac:dyDescent="0.25">
      <c r="L476" s="155"/>
      <c r="N476" s="153"/>
      <c r="Q476" s="155"/>
    </row>
    <row r="477" spans="12:17" x14ac:dyDescent="0.25">
      <c r="L477" s="155"/>
      <c r="N477" s="153"/>
      <c r="Q477" s="155"/>
    </row>
    <row r="478" spans="12:17" x14ac:dyDescent="0.25">
      <c r="L478" s="155"/>
      <c r="N478" s="153"/>
      <c r="Q478" s="155"/>
    </row>
    <row r="479" spans="12:17" x14ac:dyDescent="0.25">
      <c r="L479" s="155"/>
      <c r="N479" s="153"/>
      <c r="Q479" s="155"/>
    </row>
    <row r="480" spans="12:17" x14ac:dyDescent="0.25">
      <c r="L480" s="155"/>
      <c r="N480" s="153"/>
      <c r="Q480" s="155"/>
    </row>
    <row r="481" spans="12:17" x14ac:dyDescent="0.25">
      <c r="L481" s="155"/>
      <c r="N481" s="153"/>
      <c r="Q481" s="155"/>
    </row>
    <row r="482" spans="12:17" x14ac:dyDescent="0.25">
      <c r="L482" s="155"/>
      <c r="N482" s="153"/>
      <c r="Q482" s="155"/>
    </row>
    <row r="483" spans="12:17" x14ac:dyDescent="0.25">
      <c r="L483" s="155"/>
      <c r="N483" s="153"/>
      <c r="Q483" s="155"/>
    </row>
    <row r="484" spans="12:17" x14ac:dyDescent="0.25">
      <c r="L484" s="155"/>
      <c r="N484" s="153"/>
      <c r="Q484" s="155"/>
    </row>
    <row r="485" spans="12:17" x14ac:dyDescent="0.25">
      <c r="L485" s="155"/>
      <c r="N485" s="153"/>
      <c r="Q485" s="155"/>
    </row>
    <row r="486" spans="12:17" x14ac:dyDescent="0.25">
      <c r="L486" s="155"/>
      <c r="N486" s="153"/>
      <c r="Q486" s="155"/>
    </row>
    <row r="487" spans="12:17" x14ac:dyDescent="0.25">
      <c r="L487" s="155"/>
      <c r="N487" s="153"/>
      <c r="Q487" s="155"/>
    </row>
    <row r="488" spans="12:17" x14ac:dyDescent="0.25">
      <c r="L488" s="155"/>
      <c r="N488" s="153"/>
      <c r="Q488" s="155"/>
    </row>
    <row r="489" spans="12:17" x14ac:dyDescent="0.25">
      <c r="L489" s="155"/>
      <c r="N489" s="153"/>
      <c r="Q489" s="155"/>
    </row>
    <row r="490" spans="12:17" x14ac:dyDescent="0.25">
      <c r="L490" s="155"/>
      <c r="N490" s="153"/>
      <c r="Q490" s="155"/>
    </row>
    <row r="491" spans="12:17" x14ac:dyDescent="0.25">
      <c r="L491" s="155"/>
      <c r="N491" s="153"/>
      <c r="Q491" s="155"/>
    </row>
    <row r="492" spans="12:17" x14ac:dyDescent="0.25">
      <c r="L492" s="155"/>
      <c r="N492" s="153"/>
      <c r="Q492" s="155"/>
    </row>
    <row r="493" spans="12:17" x14ac:dyDescent="0.25">
      <c r="L493" s="155"/>
      <c r="N493" s="153"/>
      <c r="Q493" s="155"/>
    </row>
    <row r="494" spans="12:17" x14ac:dyDescent="0.25">
      <c r="L494" s="155"/>
      <c r="N494" s="153"/>
      <c r="Q494" s="155"/>
    </row>
    <row r="495" spans="12:17" x14ac:dyDescent="0.25">
      <c r="L495" s="155"/>
      <c r="N495" s="153"/>
      <c r="Q495" s="155"/>
    </row>
    <row r="496" spans="12:17" x14ac:dyDescent="0.25">
      <c r="L496" s="155"/>
      <c r="N496" s="153"/>
      <c r="Q496" s="155"/>
    </row>
    <row r="497" spans="12:17" x14ac:dyDescent="0.25">
      <c r="L497" s="155"/>
      <c r="N497" s="153"/>
      <c r="Q497" s="155"/>
    </row>
    <row r="498" spans="12:17" x14ac:dyDescent="0.25">
      <c r="L498" s="155"/>
      <c r="N498" s="153"/>
      <c r="Q498" s="155"/>
    </row>
    <row r="499" spans="12:17" x14ac:dyDescent="0.25">
      <c r="L499" s="155"/>
      <c r="N499" s="153"/>
      <c r="Q499" s="155"/>
    </row>
    <row r="500" spans="12:17" x14ac:dyDescent="0.25">
      <c r="L500" s="155"/>
      <c r="N500" s="153"/>
      <c r="Q500" s="155"/>
    </row>
    <row r="501" spans="12:17" x14ac:dyDescent="0.25">
      <c r="L501" s="155"/>
      <c r="N501" s="153"/>
      <c r="Q501" s="155"/>
    </row>
    <row r="502" spans="12:17" x14ac:dyDescent="0.25">
      <c r="L502" s="155"/>
      <c r="N502" s="153"/>
      <c r="Q502" s="155"/>
    </row>
    <row r="503" spans="12:17" x14ac:dyDescent="0.25">
      <c r="L503" s="155"/>
      <c r="N503" s="153"/>
      <c r="Q503" s="155"/>
    </row>
    <row r="504" spans="12:17" x14ac:dyDescent="0.25">
      <c r="L504" s="155"/>
      <c r="N504" s="153"/>
      <c r="Q504" s="155"/>
    </row>
    <row r="505" spans="12:17" x14ac:dyDescent="0.25">
      <c r="L505" s="155"/>
      <c r="N505" s="153"/>
      <c r="Q505" s="155"/>
    </row>
    <row r="506" spans="12:17" x14ac:dyDescent="0.25">
      <c r="L506" s="155"/>
      <c r="N506" s="153"/>
      <c r="Q506" s="155"/>
    </row>
    <row r="507" spans="12:17" x14ac:dyDescent="0.25">
      <c r="L507" s="155"/>
      <c r="N507" s="153"/>
      <c r="Q507" s="155"/>
    </row>
    <row r="508" spans="12:17" x14ac:dyDescent="0.25">
      <c r="L508" s="155"/>
      <c r="N508" s="153"/>
      <c r="Q508" s="155"/>
    </row>
    <row r="509" spans="12:17" x14ac:dyDescent="0.25">
      <c r="L509" s="155"/>
      <c r="N509" s="153"/>
      <c r="Q509" s="155"/>
    </row>
    <row r="510" spans="12:17" x14ac:dyDescent="0.25">
      <c r="L510" s="155"/>
      <c r="N510" s="153"/>
      <c r="Q510" s="155"/>
    </row>
    <row r="511" spans="12:17" x14ac:dyDescent="0.25">
      <c r="L511" s="155"/>
      <c r="N511" s="153"/>
      <c r="Q511" s="155"/>
    </row>
    <row r="512" spans="12:17" x14ac:dyDescent="0.25">
      <c r="L512" s="155"/>
      <c r="N512" s="153"/>
      <c r="Q512" s="155"/>
    </row>
    <row r="513" spans="12:17" x14ac:dyDescent="0.25">
      <c r="L513" s="155"/>
      <c r="N513" s="153"/>
      <c r="Q513" s="155"/>
    </row>
    <row r="514" spans="12:17" x14ac:dyDescent="0.25">
      <c r="L514" s="155"/>
      <c r="N514" s="153"/>
      <c r="Q514" s="155"/>
    </row>
    <row r="515" spans="12:17" x14ac:dyDescent="0.25">
      <c r="L515" s="155"/>
      <c r="N515" s="153"/>
      <c r="Q515" s="155"/>
    </row>
    <row r="516" spans="12:17" x14ac:dyDescent="0.25">
      <c r="L516" s="155"/>
      <c r="N516" s="153"/>
      <c r="Q516" s="155"/>
    </row>
    <row r="517" spans="12:17" x14ac:dyDescent="0.25">
      <c r="L517" s="155"/>
      <c r="N517" s="153"/>
      <c r="Q517" s="155"/>
    </row>
    <row r="518" spans="12:17" x14ac:dyDescent="0.25">
      <c r="L518" s="155"/>
      <c r="N518" s="153"/>
      <c r="Q518" s="155"/>
    </row>
    <row r="519" spans="12:17" x14ac:dyDescent="0.25">
      <c r="L519" s="155"/>
      <c r="N519" s="153"/>
      <c r="Q519" s="155"/>
    </row>
    <row r="520" spans="12:17" x14ac:dyDescent="0.25">
      <c r="L520" s="155"/>
      <c r="N520" s="153"/>
      <c r="Q520" s="155"/>
    </row>
    <row r="521" spans="12:17" x14ac:dyDescent="0.25">
      <c r="L521" s="155"/>
      <c r="N521" s="153"/>
      <c r="Q521" s="155"/>
    </row>
    <row r="522" spans="12:17" x14ac:dyDescent="0.25">
      <c r="L522" s="155"/>
      <c r="N522" s="153"/>
      <c r="Q522" s="155"/>
    </row>
    <row r="523" spans="12:17" x14ac:dyDescent="0.25">
      <c r="L523" s="155"/>
      <c r="N523" s="153"/>
      <c r="Q523" s="155"/>
    </row>
    <row r="524" spans="12:17" x14ac:dyDescent="0.25">
      <c r="L524" s="155"/>
      <c r="N524" s="153"/>
      <c r="Q524" s="155"/>
    </row>
    <row r="525" spans="12:17" x14ac:dyDescent="0.25">
      <c r="L525" s="155"/>
      <c r="N525" s="153"/>
      <c r="Q525" s="155"/>
    </row>
    <row r="526" spans="12:17" x14ac:dyDescent="0.25">
      <c r="L526" s="155"/>
      <c r="N526" s="153"/>
      <c r="Q526" s="155"/>
    </row>
    <row r="527" spans="12:17" x14ac:dyDescent="0.25">
      <c r="L527" s="155"/>
      <c r="N527" s="153"/>
      <c r="Q527" s="155"/>
    </row>
    <row r="528" spans="12:17" x14ac:dyDescent="0.25">
      <c r="L528" s="155"/>
      <c r="N528" s="153"/>
      <c r="Q528" s="155"/>
    </row>
    <row r="529" spans="12:17" x14ac:dyDescent="0.25">
      <c r="L529" s="155"/>
      <c r="N529" s="153"/>
      <c r="Q529" s="155"/>
    </row>
    <row r="530" spans="12:17" x14ac:dyDescent="0.25">
      <c r="L530" s="155"/>
      <c r="N530" s="153"/>
      <c r="Q530" s="155"/>
    </row>
    <row r="531" spans="12:17" x14ac:dyDescent="0.25">
      <c r="L531" s="155"/>
      <c r="N531" s="153"/>
      <c r="Q531" s="155"/>
    </row>
    <row r="532" spans="12:17" x14ac:dyDescent="0.25">
      <c r="L532" s="155"/>
      <c r="N532" s="153"/>
      <c r="Q532" s="155"/>
    </row>
    <row r="533" spans="12:17" x14ac:dyDescent="0.25">
      <c r="L533" s="155"/>
      <c r="N533" s="153"/>
      <c r="Q533" s="155"/>
    </row>
    <row r="534" spans="12:17" x14ac:dyDescent="0.25">
      <c r="L534" s="155"/>
      <c r="N534" s="153"/>
      <c r="Q534" s="155"/>
    </row>
    <row r="535" spans="12:17" x14ac:dyDescent="0.25">
      <c r="L535" s="155"/>
      <c r="N535" s="153"/>
      <c r="Q535" s="155"/>
    </row>
    <row r="536" spans="12:17" x14ac:dyDescent="0.25">
      <c r="L536" s="155"/>
      <c r="N536" s="153"/>
      <c r="Q536" s="155"/>
    </row>
    <row r="537" spans="12:17" x14ac:dyDescent="0.25">
      <c r="L537" s="155"/>
      <c r="N537" s="153"/>
      <c r="Q537" s="155"/>
    </row>
    <row r="538" spans="12:17" x14ac:dyDescent="0.25">
      <c r="L538" s="155"/>
      <c r="N538" s="153"/>
      <c r="Q538" s="155"/>
    </row>
    <row r="539" spans="12:17" x14ac:dyDescent="0.25">
      <c r="L539" s="155"/>
      <c r="N539" s="153"/>
      <c r="Q539" s="155"/>
    </row>
    <row r="540" spans="12:17" x14ac:dyDescent="0.25">
      <c r="L540" s="155"/>
      <c r="N540" s="153"/>
      <c r="Q540" s="155"/>
    </row>
    <row r="541" spans="12:17" x14ac:dyDescent="0.25">
      <c r="L541" s="155"/>
      <c r="N541" s="153"/>
      <c r="Q541" s="155"/>
    </row>
    <row r="542" spans="12:17" x14ac:dyDescent="0.25">
      <c r="L542" s="155"/>
      <c r="N542" s="153"/>
      <c r="Q542" s="155"/>
    </row>
    <row r="543" spans="12:17" x14ac:dyDescent="0.25">
      <c r="L543" s="155"/>
      <c r="N543" s="153"/>
      <c r="Q543" s="155"/>
    </row>
    <row r="544" spans="12:17" x14ac:dyDescent="0.25">
      <c r="L544" s="155"/>
      <c r="N544" s="153"/>
      <c r="Q544" s="155"/>
    </row>
    <row r="545" spans="12:17" x14ac:dyDescent="0.25">
      <c r="L545" s="155"/>
      <c r="N545" s="153"/>
      <c r="Q545" s="155"/>
    </row>
    <row r="546" spans="12:17" x14ac:dyDescent="0.25">
      <c r="L546" s="155"/>
      <c r="N546" s="153"/>
      <c r="Q546" s="155"/>
    </row>
    <row r="547" spans="12:17" x14ac:dyDescent="0.25">
      <c r="L547" s="155"/>
      <c r="N547" s="153"/>
      <c r="Q547" s="155"/>
    </row>
    <row r="548" spans="12:17" x14ac:dyDescent="0.25">
      <c r="L548" s="155"/>
      <c r="N548" s="153"/>
      <c r="Q548" s="155"/>
    </row>
    <row r="549" spans="12:17" x14ac:dyDescent="0.25">
      <c r="L549" s="155"/>
      <c r="N549" s="153"/>
      <c r="Q549" s="155"/>
    </row>
    <row r="550" spans="12:17" x14ac:dyDescent="0.25">
      <c r="L550" s="155"/>
      <c r="N550" s="153"/>
      <c r="Q550" s="155"/>
    </row>
    <row r="551" spans="12:17" x14ac:dyDescent="0.25">
      <c r="L551" s="155"/>
      <c r="N551" s="153"/>
      <c r="Q551" s="155"/>
    </row>
    <row r="552" spans="12:17" x14ac:dyDescent="0.25">
      <c r="L552" s="155"/>
      <c r="N552" s="153"/>
      <c r="Q552" s="155"/>
    </row>
    <row r="553" spans="12:17" x14ac:dyDescent="0.25">
      <c r="L553" s="155"/>
      <c r="N553" s="153"/>
      <c r="Q553" s="155"/>
    </row>
    <row r="554" spans="12:17" x14ac:dyDescent="0.25">
      <c r="L554" s="155"/>
      <c r="N554" s="153"/>
      <c r="Q554" s="155"/>
    </row>
    <row r="555" spans="12:17" x14ac:dyDescent="0.25">
      <c r="L555" s="155"/>
      <c r="N555" s="153"/>
      <c r="Q555" s="155"/>
    </row>
    <row r="556" spans="12:17" x14ac:dyDescent="0.25">
      <c r="L556" s="155"/>
      <c r="N556" s="153"/>
      <c r="Q556" s="155"/>
    </row>
    <row r="557" spans="12:17" x14ac:dyDescent="0.25">
      <c r="L557" s="155"/>
      <c r="N557" s="153"/>
      <c r="Q557" s="155"/>
    </row>
    <row r="558" spans="12:17" x14ac:dyDescent="0.25">
      <c r="L558" s="155"/>
      <c r="N558" s="153"/>
      <c r="Q558" s="155"/>
    </row>
    <row r="559" spans="12:17" x14ac:dyDescent="0.25">
      <c r="L559" s="155"/>
      <c r="N559" s="153"/>
      <c r="Q559" s="155"/>
    </row>
    <row r="560" spans="12:17" x14ac:dyDescent="0.25">
      <c r="L560" s="155"/>
      <c r="N560" s="153"/>
      <c r="Q560" s="155"/>
    </row>
    <row r="561" spans="12:17" x14ac:dyDescent="0.25">
      <c r="L561" s="155"/>
      <c r="N561" s="153"/>
      <c r="Q561" s="155"/>
    </row>
    <row r="562" spans="12:17" x14ac:dyDescent="0.25">
      <c r="L562" s="155"/>
      <c r="N562" s="153"/>
      <c r="Q562" s="155"/>
    </row>
    <row r="563" spans="12:17" x14ac:dyDescent="0.25">
      <c r="L563" s="155"/>
      <c r="N563" s="153"/>
      <c r="Q563" s="155"/>
    </row>
    <row r="564" spans="12:17" x14ac:dyDescent="0.25">
      <c r="L564" s="155"/>
      <c r="N564" s="153"/>
      <c r="Q564" s="155"/>
    </row>
    <row r="565" spans="12:17" x14ac:dyDescent="0.25">
      <c r="L565" s="155"/>
      <c r="N565" s="153"/>
      <c r="Q565" s="155"/>
    </row>
    <row r="566" spans="12:17" x14ac:dyDescent="0.25">
      <c r="L566" s="155"/>
      <c r="N566" s="153"/>
      <c r="Q566" s="155"/>
    </row>
    <row r="567" spans="12:17" x14ac:dyDescent="0.25">
      <c r="L567" s="155"/>
      <c r="N567" s="153"/>
      <c r="Q567" s="155"/>
    </row>
    <row r="568" spans="12:17" x14ac:dyDescent="0.25">
      <c r="L568" s="155"/>
      <c r="N568" s="153"/>
      <c r="Q568" s="155"/>
    </row>
    <row r="569" spans="12:17" x14ac:dyDescent="0.25">
      <c r="L569" s="155"/>
      <c r="N569" s="153"/>
      <c r="Q569" s="155"/>
    </row>
    <row r="570" spans="12:17" x14ac:dyDescent="0.25">
      <c r="L570" s="155"/>
      <c r="N570" s="153"/>
      <c r="Q570" s="155"/>
    </row>
    <row r="571" spans="12:17" x14ac:dyDescent="0.25">
      <c r="L571" s="155"/>
      <c r="N571" s="153"/>
      <c r="Q571" s="155"/>
    </row>
    <row r="572" spans="12:17" x14ac:dyDescent="0.25">
      <c r="L572" s="155"/>
      <c r="N572" s="153"/>
      <c r="Q572" s="155"/>
    </row>
    <row r="573" spans="12:17" x14ac:dyDescent="0.25">
      <c r="L573" s="155"/>
      <c r="N573" s="153"/>
      <c r="Q573" s="155"/>
    </row>
    <row r="574" spans="12:17" x14ac:dyDescent="0.25">
      <c r="L574" s="155"/>
      <c r="N574" s="153"/>
      <c r="Q574" s="155"/>
    </row>
    <row r="575" spans="12:17" x14ac:dyDescent="0.25">
      <c r="L575" s="155"/>
      <c r="N575" s="153"/>
      <c r="Q575" s="155"/>
    </row>
    <row r="576" spans="12:17" x14ac:dyDescent="0.25">
      <c r="L576" s="155"/>
      <c r="N576" s="153"/>
      <c r="Q576" s="155"/>
    </row>
    <row r="577" spans="12:17" x14ac:dyDescent="0.25">
      <c r="L577" s="155"/>
      <c r="N577" s="153"/>
      <c r="Q577" s="155"/>
    </row>
    <row r="578" spans="12:17" x14ac:dyDescent="0.25">
      <c r="L578" s="155"/>
      <c r="N578" s="153"/>
      <c r="Q578" s="155"/>
    </row>
    <row r="579" spans="12:17" x14ac:dyDescent="0.25">
      <c r="L579" s="155"/>
      <c r="N579" s="153"/>
      <c r="Q579" s="155"/>
    </row>
    <row r="580" spans="12:17" x14ac:dyDescent="0.25">
      <c r="L580" s="155"/>
      <c r="N580" s="153"/>
      <c r="Q580" s="155"/>
    </row>
    <row r="581" spans="12:17" x14ac:dyDescent="0.25">
      <c r="L581" s="155"/>
      <c r="N581" s="153"/>
      <c r="Q581" s="155"/>
    </row>
    <row r="582" spans="12:17" x14ac:dyDescent="0.25">
      <c r="L582" s="155"/>
      <c r="N582" s="153"/>
      <c r="Q582" s="155"/>
    </row>
    <row r="583" spans="12:17" x14ac:dyDescent="0.25">
      <c r="L583" s="155"/>
      <c r="N583" s="153"/>
      <c r="Q583" s="155"/>
    </row>
    <row r="584" spans="12:17" x14ac:dyDescent="0.25">
      <c r="L584" s="155"/>
      <c r="N584" s="153"/>
      <c r="Q584" s="155"/>
    </row>
    <row r="585" spans="12:17" x14ac:dyDescent="0.25">
      <c r="L585" s="155"/>
      <c r="N585" s="153"/>
      <c r="Q585" s="155"/>
    </row>
    <row r="586" spans="12:17" x14ac:dyDescent="0.25">
      <c r="L586" s="155"/>
      <c r="N586" s="153"/>
      <c r="Q586" s="155"/>
    </row>
    <row r="587" spans="12:17" x14ac:dyDescent="0.25">
      <c r="L587" s="155"/>
      <c r="N587" s="153"/>
      <c r="Q587" s="155"/>
    </row>
    <row r="588" spans="12:17" x14ac:dyDescent="0.25">
      <c r="L588" s="155"/>
      <c r="N588" s="153"/>
      <c r="Q588" s="155"/>
    </row>
    <row r="589" spans="12:17" x14ac:dyDescent="0.25">
      <c r="L589" s="155"/>
      <c r="N589" s="153"/>
      <c r="Q589" s="155"/>
    </row>
    <row r="590" spans="12:17" x14ac:dyDescent="0.25">
      <c r="L590" s="155"/>
      <c r="N590" s="153"/>
    </row>
    <row r="591" spans="12:17" x14ac:dyDescent="0.25">
      <c r="L591" s="155"/>
      <c r="N591" s="153"/>
    </row>
    <row r="592" spans="12:17" x14ac:dyDescent="0.25">
      <c r="L592" s="155"/>
      <c r="N592" s="153"/>
    </row>
    <row r="593" spans="12:14" x14ac:dyDescent="0.25">
      <c r="L593" s="155"/>
      <c r="N593" s="153"/>
    </row>
    <row r="594" spans="12:14" x14ac:dyDescent="0.25">
      <c r="L594" s="155"/>
      <c r="N594" s="153"/>
    </row>
    <row r="595" spans="12:14" x14ac:dyDescent="0.25">
      <c r="L595" s="155"/>
      <c r="N595" s="153"/>
    </row>
    <row r="596" spans="12:14" x14ac:dyDescent="0.25">
      <c r="L596" s="155"/>
      <c r="N596" s="153"/>
    </row>
    <row r="597" spans="12:14" x14ac:dyDescent="0.25">
      <c r="L597" s="155"/>
      <c r="N597" s="153"/>
    </row>
    <row r="598" spans="12:14" x14ac:dyDescent="0.25">
      <c r="L598" s="155"/>
      <c r="N598" s="153"/>
    </row>
    <row r="599" spans="12:14" x14ac:dyDescent="0.25">
      <c r="L599" s="155"/>
      <c r="N599" s="153"/>
    </row>
    <row r="600" spans="12:14" x14ac:dyDescent="0.25">
      <c r="L600" s="155"/>
      <c r="N600" s="153"/>
    </row>
    <row r="601" spans="12:14" x14ac:dyDescent="0.25">
      <c r="L601" s="155"/>
      <c r="N601" s="153"/>
    </row>
    <row r="602" spans="12:14" x14ac:dyDescent="0.25">
      <c r="L602" s="155"/>
      <c r="N602" s="153"/>
    </row>
    <row r="603" spans="12:14" x14ac:dyDescent="0.25">
      <c r="L603" s="155"/>
      <c r="N603" s="153"/>
    </row>
    <row r="604" spans="12:14" x14ac:dyDescent="0.25">
      <c r="L604" s="155"/>
      <c r="N604" s="153"/>
    </row>
    <row r="605" spans="12:14" x14ac:dyDescent="0.25">
      <c r="L605" s="155"/>
      <c r="N605" s="153"/>
    </row>
    <row r="606" spans="12:14" x14ac:dyDescent="0.25">
      <c r="L606" s="155"/>
      <c r="N606" s="153"/>
    </row>
    <row r="607" spans="12:14" x14ac:dyDescent="0.25">
      <c r="L607" s="155"/>
      <c r="N607" s="153"/>
    </row>
    <row r="608" spans="12:14" x14ac:dyDescent="0.25">
      <c r="L608" s="155"/>
      <c r="N608" s="153"/>
    </row>
    <row r="609" spans="12:14" x14ac:dyDescent="0.25">
      <c r="L609" s="155"/>
      <c r="N609" s="153"/>
    </row>
    <row r="610" spans="12:14" x14ac:dyDescent="0.25">
      <c r="L610" s="155"/>
      <c r="N610" s="153"/>
    </row>
    <row r="611" spans="12:14" x14ac:dyDescent="0.25">
      <c r="L611" s="155"/>
      <c r="N611" s="153"/>
    </row>
    <row r="612" spans="12:14" x14ac:dyDescent="0.25">
      <c r="L612" s="155"/>
      <c r="N612" s="153"/>
    </row>
    <row r="613" spans="12:14" x14ac:dyDescent="0.25">
      <c r="L613" s="155"/>
      <c r="N613" s="153"/>
    </row>
    <row r="614" spans="12:14" x14ac:dyDescent="0.25">
      <c r="L614" s="155"/>
      <c r="N614" s="153"/>
    </row>
    <row r="615" spans="12:14" x14ac:dyDescent="0.25">
      <c r="L615" s="155"/>
      <c r="N615" s="153"/>
    </row>
    <row r="616" spans="12:14" x14ac:dyDescent="0.25">
      <c r="L616" s="155"/>
      <c r="N616" s="153"/>
    </row>
    <row r="617" spans="12:14" x14ac:dyDescent="0.25">
      <c r="L617" s="155"/>
      <c r="N617" s="153"/>
    </row>
    <row r="618" spans="12:14" x14ac:dyDescent="0.25">
      <c r="L618" s="155"/>
      <c r="N618" s="153"/>
    </row>
    <row r="619" spans="12:14" x14ac:dyDescent="0.25">
      <c r="L619" s="155"/>
      <c r="N619" s="153"/>
    </row>
    <row r="620" spans="12:14" x14ac:dyDescent="0.25">
      <c r="L620" s="155"/>
      <c r="N620" s="153"/>
    </row>
    <row r="621" spans="12:14" x14ac:dyDescent="0.25">
      <c r="L621" s="155"/>
      <c r="N621" s="153"/>
    </row>
    <row r="622" spans="12:14" x14ac:dyDescent="0.25">
      <c r="L622" s="155"/>
      <c r="N622" s="153"/>
    </row>
    <row r="623" spans="12:14" x14ac:dyDescent="0.25">
      <c r="L623" s="155"/>
      <c r="N623" s="153"/>
    </row>
    <row r="624" spans="12:14" x14ac:dyDescent="0.25">
      <c r="L624" s="155"/>
      <c r="N624" s="153"/>
    </row>
    <row r="625" spans="12:14" x14ac:dyDescent="0.25">
      <c r="L625" s="155"/>
      <c r="N625" s="153"/>
    </row>
    <row r="626" spans="12:14" x14ac:dyDescent="0.25">
      <c r="L626" s="155"/>
      <c r="N626" s="153"/>
    </row>
    <row r="627" spans="12:14" x14ac:dyDescent="0.25">
      <c r="L627" s="155"/>
      <c r="N627" s="153"/>
    </row>
    <row r="628" spans="12:14" x14ac:dyDescent="0.25">
      <c r="L628" s="155"/>
      <c r="N628" s="153"/>
    </row>
    <row r="629" spans="12:14" x14ac:dyDescent="0.25">
      <c r="L629" s="155"/>
      <c r="N629" s="153"/>
    </row>
    <row r="630" spans="12:14" x14ac:dyDescent="0.25">
      <c r="L630" s="155"/>
      <c r="N630" s="153"/>
    </row>
    <row r="631" spans="12:14" x14ac:dyDescent="0.25">
      <c r="L631" s="155"/>
      <c r="N631" s="153"/>
    </row>
    <row r="632" spans="12:14" x14ac:dyDescent="0.25">
      <c r="L632" s="155"/>
      <c r="N632" s="153"/>
    </row>
    <row r="633" spans="12:14" x14ac:dyDescent="0.25">
      <c r="L633" s="155"/>
      <c r="N633" s="153"/>
    </row>
    <row r="634" spans="12:14" x14ac:dyDescent="0.25">
      <c r="L634" s="155"/>
      <c r="N634" s="153"/>
    </row>
    <row r="635" spans="12:14" x14ac:dyDescent="0.25">
      <c r="L635" s="155"/>
      <c r="N635" s="153"/>
    </row>
    <row r="636" spans="12:14" x14ac:dyDescent="0.25">
      <c r="L636" s="155"/>
      <c r="N636" s="153"/>
    </row>
    <row r="637" spans="12:14" x14ac:dyDescent="0.25">
      <c r="L637" s="155"/>
      <c r="N637" s="153"/>
    </row>
    <row r="638" spans="12:14" x14ac:dyDescent="0.25">
      <c r="L638" s="155"/>
      <c r="N638" s="153"/>
    </row>
    <row r="639" spans="12:14" x14ac:dyDescent="0.25">
      <c r="L639" s="155"/>
      <c r="N639" s="153"/>
    </row>
    <row r="640" spans="12:14" x14ac:dyDescent="0.25">
      <c r="L640" s="155"/>
      <c r="N640" s="153"/>
    </row>
    <row r="641" spans="12:14" x14ac:dyDescent="0.25">
      <c r="L641" s="155"/>
      <c r="N641" s="153"/>
    </row>
    <row r="642" spans="12:14" x14ac:dyDescent="0.25">
      <c r="L642" s="155"/>
      <c r="N642" s="153"/>
    </row>
    <row r="643" spans="12:14" x14ac:dyDescent="0.25">
      <c r="L643" s="155"/>
      <c r="N643" s="153"/>
    </row>
    <row r="644" spans="12:14" x14ac:dyDescent="0.25">
      <c r="L644" s="155"/>
      <c r="N644" s="153"/>
    </row>
    <row r="645" spans="12:14" x14ac:dyDescent="0.25">
      <c r="L645" s="155"/>
      <c r="N645" s="153"/>
    </row>
    <row r="646" spans="12:14" x14ac:dyDescent="0.25">
      <c r="L646" s="155"/>
      <c r="N646" s="153"/>
    </row>
    <row r="647" spans="12:14" x14ac:dyDescent="0.25">
      <c r="L647" s="155"/>
      <c r="N647" s="153"/>
    </row>
    <row r="648" spans="12:14" x14ac:dyDescent="0.25">
      <c r="L648" s="155"/>
      <c r="N648" s="153"/>
    </row>
    <row r="649" spans="12:14" x14ac:dyDescent="0.25">
      <c r="L649" s="155"/>
      <c r="N649" s="153"/>
    </row>
    <row r="650" spans="12:14" x14ac:dyDescent="0.25">
      <c r="L650" s="155"/>
      <c r="N650" s="153"/>
    </row>
    <row r="651" spans="12:14" x14ac:dyDescent="0.25">
      <c r="L651" s="155"/>
      <c r="N651" s="153"/>
    </row>
    <row r="652" spans="12:14" x14ac:dyDescent="0.25">
      <c r="L652" s="155"/>
      <c r="N652" s="153"/>
    </row>
    <row r="653" spans="12:14" x14ac:dyDescent="0.25">
      <c r="L653" s="155"/>
      <c r="N653" s="153"/>
    </row>
    <row r="654" spans="12:14" x14ac:dyDescent="0.25">
      <c r="L654" s="155"/>
      <c r="N654" s="153"/>
    </row>
    <row r="655" spans="12:14" x14ac:dyDescent="0.25">
      <c r="L655" s="155"/>
      <c r="N655" s="153"/>
    </row>
    <row r="656" spans="12:14" x14ac:dyDescent="0.25">
      <c r="L656" s="155"/>
      <c r="N656" s="153"/>
    </row>
    <row r="657" spans="12:14" x14ac:dyDescent="0.25">
      <c r="L657" s="155"/>
      <c r="N657" s="153"/>
    </row>
    <row r="658" spans="12:14" x14ac:dyDescent="0.25">
      <c r="L658" s="155"/>
      <c r="N658" s="153"/>
    </row>
    <row r="659" spans="12:14" x14ac:dyDescent="0.25">
      <c r="L659" s="155"/>
      <c r="N659" s="153"/>
    </row>
    <row r="660" spans="12:14" x14ac:dyDescent="0.25">
      <c r="L660" s="155"/>
      <c r="N660" s="153"/>
    </row>
    <row r="661" spans="12:14" x14ac:dyDescent="0.25">
      <c r="L661" s="155"/>
      <c r="N661" s="153"/>
    </row>
    <row r="662" spans="12:14" x14ac:dyDescent="0.25">
      <c r="L662" s="155"/>
      <c r="N662" s="153"/>
    </row>
    <row r="663" spans="12:14" x14ac:dyDescent="0.25">
      <c r="L663" s="155"/>
      <c r="N663" s="153"/>
    </row>
    <row r="664" spans="12:14" x14ac:dyDescent="0.25">
      <c r="L664" s="155"/>
      <c r="N664" s="153"/>
    </row>
    <row r="665" spans="12:14" x14ac:dyDescent="0.25">
      <c r="L665" s="155"/>
      <c r="N665" s="153"/>
    </row>
    <row r="666" spans="12:14" x14ac:dyDescent="0.25">
      <c r="L666" s="155"/>
      <c r="N666" s="153"/>
    </row>
    <row r="667" spans="12:14" x14ac:dyDescent="0.25">
      <c r="L667" s="155"/>
      <c r="N667" s="153"/>
    </row>
    <row r="668" spans="12:14" x14ac:dyDescent="0.25">
      <c r="L668" s="155"/>
      <c r="N668" s="153"/>
    </row>
    <row r="669" spans="12:14" x14ac:dyDescent="0.25">
      <c r="L669" s="155"/>
      <c r="N669" s="153"/>
    </row>
    <row r="670" spans="12:14" x14ac:dyDescent="0.25">
      <c r="L670" s="155"/>
      <c r="N670" s="153"/>
    </row>
    <row r="671" spans="12:14" x14ac:dyDescent="0.25">
      <c r="L671" s="155"/>
      <c r="N671" s="153"/>
    </row>
    <row r="672" spans="12:14" x14ac:dyDescent="0.25">
      <c r="L672" s="155"/>
      <c r="N672" s="153"/>
    </row>
    <row r="673" spans="12:14" x14ac:dyDescent="0.25">
      <c r="L673" s="155"/>
      <c r="N673" s="153"/>
    </row>
    <row r="674" spans="12:14" x14ac:dyDescent="0.25">
      <c r="L674" s="155"/>
      <c r="N674" s="153"/>
    </row>
    <row r="675" spans="12:14" x14ac:dyDescent="0.25">
      <c r="L675" s="155"/>
      <c r="N675" s="153"/>
    </row>
    <row r="676" spans="12:14" x14ac:dyDescent="0.25">
      <c r="L676" s="155"/>
      <c r="N676" s="153"/>
    </row>
    <row r="677" spans="12:14" x14ac:dyDescent="0.25">
      <c r="L677" s="155"/>
      <c r="N677" s="153"/>
    </row>
    <row r="678" spans="12:14" x14ac:dyDescent="0.25">
      <c r="L678" s="155"/>
      <c r="N678" s="153"/>
    </row>
    <row r="679" spans="12:14" x14ac:dyDescent="0.25">
      <c r="L679" s="155"/>
      <c r="N679" s="153"/>
    </row>
    <row r="680" spans="12:14" x14ac:dyDescent="0.25">
      <c r="L680" s="155"/>
      <c r="N680" s="153"/>
    </row>
    <row r="681" spans="12:14" x14ac:dyDescent="0.25">
      <c r="L681" s="155"/>
      <c r="N681" s="153"/>
    </row>
    <row r="682" spans="12:14" x14ac:dyDescent="0.25">
      <c r="L682" s="155"/>
      <c r="N682" s="153"/>
    </row>
    <row r="683" spans="12:14" x14ac:dyDescent="0.25">
      <c r="L683" s="155"/>
      <c r="N683" s="153"/>
    </row>
    <row r="684" spans="12:14" x14ac:dyDescent="0.25">
      <c r="L684" s="155"/>
      <c r="N684" s="153"/>
    </row>
    <row r="685" spans="12:14" x14ac:dyDescent="0.25">
      <c r="L685" s="155"/>
      <c r="N685" s="153"/>
    </row>
    <row r="686" spans="12:14" x14ac:dyDescent="0.25">
      <c r="L686" s="155"/>
      <c r="N686" s="153"/>
    </row>
    <row r="687" spans="12:14" x14ac:dyDescent="0.25">
      <c r="L687" s="155"/>
      <c r="N687" s="153"/>
    </row>
    <row r="688" spans="12:14" x14ac:dyDescent="0.25">
      <c r="L688" s="155"/>
      <c r="N688" s="153"/>
    </row>
    <row r="689" spans="12:14" x14ac:dyDescent="0.25">
      <c r="L689" s="155"/>
      <c r="N689" s="153"/>
    </row>
    <row r="690" spans="12:14" x14ac:dyDescent="0.25">
      <c r="L690" s="155"/>
      <c r="N690" s="153"/>
    </row>
    <row r="691" spans="12:14" x14ac:dyDescent="0.25">
      <c r="L691" s="155"/>
      <c r="N691" s="153"/>
    </row>
    <row r="692" spans="12:14" x14ac:dyDescent="0.25">
      <c r="L692" s="155"/>
      <c r="N692" s="153"/>
    </row>
    <row r="693" spans="12:14" x14ac:dyDescent="0.25">
      <c r="L693" s="155"/>
      <c r="N693" s="153"/>
    </row>
    <row r="694" spans="12:14" x14ac:dyDescent="0.25">
      <c r="L694" s="155"/>
      <c r="N694" s="153"/>
    </row>
    <row r="695" spans="12:14" x14ac:dyDescent="0.25">
      <c r="L695" s="155"/>
      <c r="N695" s="153"/>
    </row>
    <row r="696" spans="12:14" x14ac:dyDescent="0.25">
      <c r="L696" s="155"/>
      <c r="N696" s="153"/>
    </row>
    <row r="697" spans="12:14" x14ac:dyDescent="0.25">
      <c r="L697" s="155"/>
      <c r="N697" s="153"/>
    </row>
    <row r="698" spans="12:14" x14ac:dyDescent="0.25">
      <c r="L698" s="155"/>
      <c r="N698" s="153"/>
    </row>
    <row r="699" spans="12:14" x14ac:dyDescent="0.25">
      <c r="L699" s="155"/>
      <c r="N699" s="153"/>
    </row>
    <row r="700" spans="12:14" x14ac:dyDescent="0.25">
      <c r="L700" s="155"/>
      <c r="N700" s="153"/>
    </row>
    <row r="701" spans="12:14" x14ac:dyDescent="0.25">
      <c r="L701" s="155"/>
      <c r="N701" s="153"/>
    </row>
    <row r="702" spans="12:14" x14ac:dyDescent="0.25">
      <c r="L702" s="155"/>
      <c r="N702" s="153"/>
    </row>
    <row r="703" spans="12:14" x14ac:dyDescent="0.25">
      <c r="L703" s="155"/>
      <c r="N703" s="153"/>
    </row>
    <row r="704" spans="12:14" x14ac:dyDescent="0.25">
      <c r="L704" s="155"/>
      <c r="N704" s="153"/>
    </row>
    <row r="705" spans="12:14" x14ac:dyDescent="0.25">
      <c r="L705" s="155"/>
      <c r="N705" s="153"/>
    </row>
    <row r="706" spans="12:14" x14ac:dyDescent="0.25">
      <c r="L706" s="155"/>
      <c r="N706" s="153"/>
    </row>
    <row r="707" spans="12:14" x14ac:dyDescent="0.25">
      <c r="L707" s="155"/>
      <c r="N707" s="153"/>
    </row>
    <row r="708" spans="12:14" x14ac:dyDescent="0.25">
      <c r="L708" s="155"/>
      <c r="N708" s="153"/>
    </row>
    <row r="709" spans="12:14" x14ac:dyDescent="0.25">
      <c r="L709" s="155"/>
      <c r="N709" s="153"/>
    </row>
    <row r="710" spans="12:14" x14ac:dyDescent="0.25">
      <c r="L710" s="155"/>
      <c r="N710" s="153"/>
    </row>
    <row r="711" spans="12:14" x14ac:dyDescent="0.25">
      <c r="L711" s="155"/>
      <c r="N711" s="153"/>
    </row>
    <row r="712" spans="12:14" x14ac:dyDescent="0.25">
      <c r="L712" s="155"/>
      <c r="N712" s="153"/>
    </row>
    <row r="713" spans="12:14" x14ac:dyDescent="0.25">
      <c r="N713" s="153"/>
    </row>
    <row r="714" spans="12:14" x14ac:dyDescent="0.25">
      <c r="N714" s="153"/>
    </row>
    <row r="715" spans="12:14" x14ac:dyDescent="0.25">
      <c r="N715" s="153"/>
    </row>
    <row r="716" spans="12:14" x14ac:dyDescent="0.25">
      <c r="N716" s="153"/>
    </row>
    <row r="717" spans="12:14" x14ac:dyDescent="0.25">
      <c r="N717" s="153"/>
    </row>
    <row r="718" spans="12:14" x14ac:dyDescent="0.25">
      <c r="N718" s="153"/>
    </row>
    <row r="719" spans="12:14" x14ac:dyDescent="0.25">
      <c r="N719" s="153"/>
    </row>
    <row r="720" spans="12:14" x14ac:dyDescent="0.25">
      <c r="N720" s="153"/>
    </row>
    <row r="721" spans="14:14" x14ac:dyDescent="0.25">
      <c r="N721" s="153"/>
    </row>
    <row r="722" spans="14:14" x14ac:dyDescent="0.25">
      <c r="N722" s="153"/>
    </row>
    <row r="723" spans="14:14" x14ac:dyDescent="0.25">
      <c r="N723" s="153"/>
    </row>
    <row r="724" spans="14:14" x14ac:dyDescent="0.25">
      <c r="N724" s="153"/>
    </row>
    <row r="725" spans="14:14" x14ac:dyDescent="0.25">
      <c r="N725" s="153"/>
    </row>
    <row r="726" spans="14:14" x14ac:dyDescent="0.25">
      <c r="N726" s="153"/>
    </row>
    <row r="727" spans="14:14" x14ac:dyDescent="0.25">
      <c r="N727" s="153"/>
    </row>
    <row r="728" spans="14:14" x14ac:dyDescent="0.25">
      <c r="N728" s="153"/>
    </row>
    <row r="729" spans="14:14" x14ac:dyDescent="0.25">
      <c r="N729" s="153"/>
    </row>
    <row r="730" spans="14:14" x14ac:dyDescent="0.25">
      <c r="N730" s="153"/>
    </row>
    <row r="731" spans="14:14" x14ac:dyDescent="0.25">
      <c r="N731" s="153"/>
    </row>
    <row r="732" spans="14:14" x14ac:dyDescent="0.25">
      <c r="N732" s="153"/>
    </row>
    <row r="733" spans="14:14" x14ac:dyDescent="0.25">
      <c r="N733" s="153"/>
    </row>
    <row r="734" spans="14:14" x14ac:dyDescent="0.25">
      <c r="N734" s="153"/>
    </row>
    <row r="735" spans="14:14" x14ac:dyDescent="0.25">
      <c r="N735" s="153"/>
    </row>
    <row r="736" spans="14:14" x14ac:dyDescent="0.25">
      <c r="N736" s="153"/>
    </row>
    <row r="737" spans="14:14" x14ac:dyDescent="0.25">
      <c r="N737" s="153"/>
    </row>
    <row r="738" spans="14:14" x14ac:dyDescent="0.25">
      <c r="N738" s="153"/>
    </row>
    <row r="739" spans="14:14" x14ac:dyDescent="0.25">
      <c r="N739" s="153"/>
    </row>
    <row r="740" spans="14:14" x14ac:dyDescent="0.25">
      <c r="N740" s="153"/>
    </row>
    <row r="741" spans="14:14" x14ac:dyDescent="0.25">
      <c r="N741" s="153"/>
    </row>
    <row r="742" spans="14:14" x14ac:dyDescent="0.25">
      <c r="N742" s="153"/>
    </row>
    <row r="743" spans="14:14" x14ac:dyDescent="0.25">
      <c r="N743" s="153"/>
    </row>
    <row r="744" spans="14:14" x14ac:dyDescent="0.25">
      <c r="N744" s="153"/>
    </row>
    <row r="745" spans="14:14" x14ac:dyDescent="0.25">
      <c r="N745" s="153"/>
    </row>
    <row r="746" spans="14:14" x14ac:dyDescent="0.25">
      <c r="N746" s="153"/>
    </row>
    <row r="747" spans="14:14" x14ac:dyDescent="0.25">
      <c r="N747" s="153"/>
    </row>
    <row r="748" spans="14:14" x14ac:dyDescent="0.25">
      <c r="N748" s="153"/>
    </row>
    <row r="749" spans="14:14" x14ac:dyDescent="0.25">
      <c r="N749" s="153"/>
    </row>
    <row r="750" spans="14:14" x14ac:dyDescent="0.25">
      <c r="N750" s="153"/>
    </row>
    <row r="751" spans="14:14" x14ac:dyDescent="0.25">
      <c r="N751" s="153"/>
    </row>
    <row r="752" spans="14:14" x14ac:dyDescent="0.25">
      <c r="N752" s="153"/>
    </row>
    <row r="753" spans="14:14" x14ac:dyDescent="0.25">
      <c r="N753" s="153"/>
    </row>
    <row r="754" spans="14:14" x14ac:dyDescent="0.25">
      <c r="N754" s="153"/>
    </row>
    <row r="755" spans="14:14" x14ac:dyDescent="0.25">
      <c r="N755" s="153"/>
    </row>
    <row r="756" spans="14:14" x14ac:dyDescent="0.25">
      <c r="N756" s="153"/>
    </row>
    <row r="757" spans="14:14" x14ac:dyDescent="0.25">
      <c r="N757" s="153"/>
    </row>
    <row r="758" spans="14:14" x14ac:dyDescent="0.25">
      <c r="N758" s="153"/>
    </row>
    <row r="759" spans="14:14" x14ac:dyDescent="0.25">
      <c r="N759" s="153"/>
    </row>
    <row r="760" spans="14:14" x14ac:dyDescent="0.25">
      <c r="N760" s="153"/>
    </row>
    <row r="761" spans="14:14" x14ac:dyDescent="0.25">
      <c r="N761" s="153"/>
    </row>
    <row r="762" spans="14:14" x14ac:dyDescent="0.25">
      <c r="N762" s="153"/>
    </row>
    <row r="763" spans="14:14" x14ac:dyDescent="0.25">
      <c r="N763" s="153"/>
    </row>
    <row r="764" spans="14:14" x14ac:dyDescent="0.25">
      <c r="N764" s="153"/>
    </row>
    <row r="765" spans="14:14" x14ac:dyDescent="0.25">
      <c r="N765" s="153"/>
    </row>
    <row r="766" spans="14:14" x14ac:dyDescent="0.25">
      <c r="N766" s="153"/>
    </row>
    <row r="767" spans="14:14" x14ac:dyDescent="0.25">
      <c r="N767" s="153"/>
    </row>
    <row r="768" spans="14:14" x14ac:dyDescent="0.25">
      <c r="N768" s="153"/>
    </row>
    <row r="769" spans="14:14" x14ac:dyDescent="0.25">
      <c r="N769" s="153"/>
    </row>
    <row r="770" spans="14:14" x14ac:dyDescent="0.25">
      <c r="N770" s="153"/>
    </row>
    <row r="771" spans="14:14" x14ac:dyDescent="0.25">
      <c r="N771" s="153"/>
    </row>
    <row r="772" spans="14:14" x14ac:dyDescent="0.25">
      <c r="N772" s="153"/>
    </row>
    <row r="773" spans="14:14" x14ac:dyDescent="0.25">
      <c r="N773" s="153"/>
    </row>
    <row r="774" spans="14:14" x14ac:dyDescent="0.25">
      <c r="N774" s="153"/>
    </row>
    <row r="775" spans="14:14" x14ac:dyDescent="0.25">
      <c r="N775" s="153"/>
    </row>
    <row r="776" spans="14:14" x14ac:dyDescent="0.25">
      <c r="N776" s="153"/>
    </row>
    <row r="777" spans="14:14" x14ac:dyDescent="0.25">
      <c r="N777" s="153"/>
    </row>
    <row r="778" spans="14:14" x14ac:dyDescent="0.25">
      <c r="N778" s="153"/>
    </row>
    <row r="779" spans="14:14" x14ac:dyDescent="0.25">
      <c r="N779" s="153"/>
    </row>
    <row r="780" spans="14:14" x14ac:dyDescent="0.25">
      <c r="N780" s="153"/>
    </row>
    <row r="781" spans="14:14" x14ac:dyDescent="0.25">
      <c r="N781" s="153"/>
    </row>
    <row r="782" spans="14:14" x14ac:dyDescent="0.25">
      <c r="N782" s="153"/>
    </row>
    <row r="783" spans="14:14" x14ac:dyDescent="0.25">
      <c r="N783" s="153"/>
    </row>
    <row r="784" spans="14:14" x14ac:dyDescent="0.25">
      <c r="N784" s="153"/>
    </row>
    <row r="785" spans="14:14" x14ac:dyDescent="0.25">
      <c r="N785" s="153"/>
    </row>
    <row r="786" spans="14:14" x14ac:dyDescent="0.25">
      <c r="N786" s="153"/>
    </row>
    <row r="787" spans="14:14" x14ac:dyDescent="0.25">
      <c r="N787" s="153"/>
    </row>
    <row r="788" spans="14:14" x14ac:dyDescent="0.25">
      <c r="N788" s="153"/>
    </row>
    <row r="789" spans="14:14" x14ac:dyDescent="0.25">
      <c r="N789" s="153"/>
    </row>
    <row r="790" spans="14:14" x14ac:dyDescent="0.25">
      <c r="N790" s="153"/>
    </row>
    <row r="791" spans="14:14" x14ac:dyDescent="0.25">
      <c r="N791" s="153"/>
    </row>
    <row r="792" spans="14:14" x14ac:dyDescent="0.25">
      <c r="N792" s="153"/>
    </row>
    <row r="793" spans="14:14" x14ac:dyDescent="0.25">
      <c r="N793" s="153"/>
    </row>
    <row r="794" spans="14:14" x14ac:dyDescent="0.25">
      <c r="N794" s="153"/>
    </row>
    <row r="795" spans="14:14" x14ac:dyDescent="0.25">
      <c r="N795" s="153"/>
    </row>
    <row r="796" spans="14:14" x14ac:dyDescent="0.25">
      <c r="N796" s="153"/>
    </row>
    <row r="797" spans="14:14" x14ac:dyDescent="0.25">
      <c r="N797" s="153"/>
    </row>
    <row r="798" spans="14:14" x14ac:dyDescent="0.25">
      <c r="N798" s="153"/>
    </row>
    <row r="799" spans="14:14" x14ac:dyDescent="0.25">
      <c r="N799" s="153"/>
    </row>
    <row r="800" spans="14:14" x14ac:dyDescent="0.25">
      <c r="N800" s="153"/>
    </row>
    <row r="801" spans="14:14" x14ac:dyDescent="0.25">
      <c r="N801" s="153"/>
    </row>
    <row r="802" spans="14:14" x14ac:dyDescent="0.25">
      <c r="N802" s="153"/>
    </row>
    <row r="803" spans="14:14" x14ac:dyDescent="0.25">
      <c r="N803" s="153"/>
    </row>
    <row r="804" spans="14:14" x14ac:dyDescent="0.25">
      <c r="N804" s="153"/>
    </row>
    <row r="805" spans="14:14" x14ac:dyDescent="0.25">
      <c r="N805" s="153"/>
    </row>
    <row r="806" spans="14:14" x14ac:dyDescent="0.25">
      <c r="N806" s="153"/>
    </row>
    <row r="807" spans="14:14" x14ac:dyDescent="0.25">
      <c r="N807" s="153"/>
    </row>
    <row r="808" spans="14:14" x14ac:dyDescent="0.25">
      <c r="N808" s="153"/>
    </row>
    <row r="809" spans="14:14" x14ac:dyDescent="0.25">
      <c r="N809" s="153"/>
    </row>
    <row r="810" spans="14:14" x14ac:dyDescent="0.25">
      <c r="N810" s="153"/>
    </row>
    <row r="811" spans="14:14" x14ac:dyDescent="0.25">
      <c r="N811" s="153"/>
    </row>
    <row r="812" spans="14:14" x14ac:dyDescent="0.25">
      <c r="N812" s="153"/>
    </row>
    <row r="813" spans="14:14" x14ac:dyDescent="0.25">
      <c r="N813" s="153"/>
    </row>
    <row r="814" spans="14:14" x14ac:dyDescent="0.25">
      <c r="N814" s="153"/>
    </row>
    <row r="815" spans="14:14" x14ac:dyDescent="0.25">
      <c r="N815" s="153"/>
    </row>
    <row r="816" spans="14:14" x14ac:dyDescent="0.25">
      <c r="N816" s="153"/>
    </row>
    <row r="817" spans="14:14" x14ac:dyDescent="0.25">
      <c r="N817" s="153"/>
    </row>
    <row r="818" spans="14:14" x14ac:dyDescent="0.25">
      <c r="N818" s="153"/>
    </row>
    <row r="819" spans="14:14" x14ac:dyDescent="0.25">
      <c r="N819" s="153"/>
    </row>
    <row r="820" spans="14:14" x14ac:dyDescent="0.25">
      <c r="N820" s="153"/>
    </row>
    <row r="821" spans="14:14" x14ac:dyDescent="0.25">
      <c r="N821" s="153"/>
    </row>
    <row r="822" spans="14:14" x14ac:dyDescent="0.25">
      <c r="N822" s="153"/>
    </row>
    <row r="823" spans="14:14" x14ac:dyDescent="0.25">
      <c r="N823" s="153"/>
    </row>
    <row r="824" spans="14:14" x14ac:dyDescent="0.25">
      <c r="N824" s="153"/>
    </row>
    <row r="825" spans="14:14" x14ac:dyDescent="0.25">
      <c r="N825" s="153"/>
    </row>
    <row r="826" spans="14:14" x14ac:dyDescent="0.25">
      <c r="N826" s="153"/>
    </row>
    <row r="827" spans="14:14" x14ac:dyDescent="0.25">
      <c r="N827" s="153"/>
    </row>
    <row r="828" spans="14:14" x14ac:dyDescent="0.25">
      <c r="N828" s="153"/>
    </row>
    <row r="829" spans="14:14" x14ac:dyDescent="0.25">
      <c r="N829" s="153"/>
    </row>
    <row r="830" spans="14:14" x14ac:dyDescent="0.25">
      <c r="N830" s="153"/>
    </row>
    <row r="831" spans="14:14" x14ac:dyDescent="0.25">
      <c r="N831" s="153"/>
    </row>
    <row r="832" spans="14:14" x14ac:dyDescent="0.25">
      <c r="N832" s="153"/>
    </row>
    <row r="833" spans="14:14" x14ac:dyDescent="0.25">
      <c r="N833" s="153"/>
    </row>
    <row r="834" spans="14:14" x14ac:dyDescent="0.25">
      <c r="N834" s="153"/>
    </row>
    <row r="835" spans="14:14" x14ac:dyDescent="0.25">
      <c r="N835" s="153"/>
    </row>
    <row r="836" spans="14:14" x14ac:dyDescent="0.25">
      <c r="N836" s="153"/>
    </row>
  </sheetData>
  <pageMargins left="0.7" right="0.7" top="0.75" bottom="0.75" header="0.3" footer="0.3"/>
  <pageSetup paperSize="9" scale="39" fitToHeight="0" orientation="landscape" verticalDpi="0" r:id="rId1"/>
  <customProperties>
    <customPr name="LastActive" r:id="rId2"/>
  </customProperties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Лист3!$C$3:$C$8</xm:f>
          </x14:formula1>
          <xm:sqref>M2</xm:sqref>
        </x14:dataValidation>
        <x14:dataValidation type="list" allowBlank="1" showInputMessage="1" showErrorMessage="1">
          <x14:formula1>
            <xm:f>[1]Лист3!#REF!</xm:f>
          </x14:formula1>
          <xm:sqref>M102:M154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2"/>
  <sheetViews>
    <sheetView zoomScaleNormal="100" workbookViewId="0">
      <pane ySplit="2" topLeftCell="A3" activePane="bottomLeft" state="frozen"/>
      <selection pane="bottomLeft" activeCell="K14" sqref="I3:K14"/>
    </sheetView>
  </sheetViews>
  <sheetFormatPr defaultRowHeight="15" x14ac:dyDescent="0.25"/>
  <cols>
    <col min="1" max="1" width="4" style="93" customWidth="1"/>
    <col min="2" max="2" width="5.28515625" style="93" customWidth="1"/>
    <col min="3" max="3" width="64.7109375" style="93" customWidth="1"/>
    <col min="4" max="4" width="8" style="94" customWidth="1"/>
    <col min="5" max="5" width="7.140625" style="94" customWidth="1"/>
    <col min="6" max="6" width="11.85546875" customWidth="1"/>
    <col min="7" max="7" width="13.42578125" customWidth="1"/>
    <col min="8" max="8" width="15.42578125" style="95" customWidth="1"/>
    <col min="9" max="9" width="15.7109375" style="95" customWidth="1"/>
    <col min="10" max="10" width="0.28515625" style="95" customWidth="1"/>
    <col min="11" max="11" width="27.28515625" style="96" customWidth="1"/>
    <col min="12" max="12" width="10.140625" style="96" customWidth="1"/>
    <col min="13" max="13" width="13.28515625" style="96" customWidth="1"/>
    <col min="14" max="14" width="10.140625" style="97" customWidth="1"/>
    <col min="15" max="15" width="7.7109375" style="96" customWidth="1"/>
    <col min="16" max="17" width="10.140625" style="96" customWidth="1"/>
    <col min="18" max="18" width="32" style="98" customWidth="1"/>
    <col min="19" max="19" width="19.140625" style="92" customWidth="1"/>
    <col min="20" max="20" width="19" style="92" customWidth="1"/>
    <col min="21" max="16384" width="9.140625" style="92"/>
  </cols>
  <sheetData>
    <row r="1" spans="1:23" s="88" customFormat="1" ht="63.95" customHeight="1" thickBot="1" x14ac:dyDescent="0.3">
      <c r="A1" s="111" t="s">
        <v>349</v>
      </c>
      <c r="B1" s="111" t="s">
        <v>350</v>
      </c>
      <c r="C1" s="111" t="s">
        <v>315</v>
      </c>
      <c r="D1" s="111" t="s">
        <v>323</v>
      </c>
      <c r="E1" s="111" t="s">
        <v>352</v>
      </c>
      <c r="F1" s="112" t="s">
        <v>313</v>
      </c>
      <c r="G1" s="112" t="s">
        <v>314</v>
      </c>
      <c r="H1" s="203" t="s">
        <v>354</v>
      </c>
      <c r="I1" s="111" t="s">
        <v>208</v>
      </c>
      <c r="J1" s="111" t="s">
        <v>331</v>
      </c>
      <c r="K1" s="111" t="s">
        <v>324</v>
      </c>
      <c r="L1" s="111" t="s">
        <v>292</v>
      </c>
      <c r="M1" s="111" t="s">
        <v>5</v>
      </c>
      <c r="N1" s="111" t="s">
        <v>291</v>
      </c>
      <c r="O1" s="111" t="s">
        <v>351</v>
      </c>
      <c r="P1" s="113" t="s">
        <v>309</v>
      </c>
      <c r="Q1" s="113" t="s">
        <v>310</v>
      </c>
      <c r="R1" s="113" t="s">
        <v>307</v>
      </c>
      <c r="S1" s="144"/>
      <c r="T1" s="144"/>
      <c r="U1" s="144"/>
      <c r="V1" s="144"/>
      <c r="W1" s="144"/>
    </row>
    <row r="2" spans="1:23" s="100" customFormat="1" ht="20.100000000000001" customHeight="1" thickBot="1" x14ac:dyDescent="0.3">
      <c r="A2" s="222"/>
      <c r="B2" s="227"/>
      <c r="C2" s="234"/>
      <c r="D2" s="223"/>
      <c r="E2" s="223"/>
      <c r="F2" s="235"/>
      <c r="G2" s="248"/>
      <c r="H2" s="249">
        <f>SUM(H3:H319)</f>
        <v>57482.15</v>
      </c>
      <c r="I2" s="232"/>
      <c r="J2" s="225"/>
      <c r="K2" s="225"/>
      <c r="L2" s="227"/>
      <c r="M2" s="221"/>
      <c r="N2" s="228"/>
      <c r="O2" s="229"/>
      <c r="P2" s="230"/>
      <c r="Q2" s="230"/>
      <c r="R2" s="226"/>
      <c r="S2" s="145"/>
      <c r="T2" s="145"/>
      <c r="U2" s="145"/>
      <c r="V2" s="145"/>
      <c r="W2" s="145"/>
    </row>
    <row r="3" spans="1:23" ht="25.5" x14ac:dyDescent="0.25">
      <c r="A3" s="163">
        <v>1</v>
      </c>
      <c r="B3" s="160">
        <v>1</v>
      </c>
      <c r="C3" s="172" t="s">
        <v>934</v>
      </c>
      <c r="D3" s="160">
        <v>1</v>
      </c>
      <c r="E3" s="173" t="s">
        <v>245</v>
      </c>
      <c r="F3" s="161">
        <v>33128.21</v>
      </c>
      <c r="G3" s="164">
        <v>33128.21</v>
      </c>
      <c r="H3" s="164"/>
      <c r="I3" s="165"/>
      <c r="J3" s="165"/>
      <c r="K3" s="165"/>
      <c r="L3" s="167">
        <v>43749</v>
      </c>
      <c r="M3" s="255" t="s">
        <v>210</v>
      </c>
      <c r="N3" s="167">
        <v>43749</v>
      </c>
      <c r="O3" s="166"/>
      <c r="P3" s="167">
        <v>43750</v>
      </c>
      <c r="Q3" s="167">
        <v>43756</v>
      </c>
      <c r="R3" s="163" t="s">
        <v>362</v>
      </c>
      <c r="S3" s="143"/>
      <c r="T3" s="143"/>
      <c r="U3" s="143"/>
      <c r="V3" s="143"/>
      <c r="W3" s="143"/>
    </row>
    <row r="4" spans="1:23" ht="25.5" x14ac:dyDescent="0.25">
      <c r="A4" s="163">
        <v>2</v>
      </c>
      <c r="B4" s="160">
        <v>2</v>
      </c>
      <c r="C4" s="172" t="s">
        <v>935</v>
      </c>
      <c r="D4" s="160">
        <v>1</v>
      </c>
      <c r="E4" s="173" t="s">
        <v>245</v>
      </c>
      <c r="F4" s="161">
        <v>3212.4</v>
      </c>
      <c r="G4" s="164">
        <v>3212.4</v>
      </c>
      <c r="H4" s="164"/>
      <c r="I4" s="165"/>
      <c r="J4" s="165"/>
      <c r="K4" s="165"/>
      <c r="L4" s="167">
        <v>43749</v>
      </c>
      <c r="M4" s="255" t="s">
        <v>210</v>
      </c>
      <c r="N4" s="167">
        <v>43749</v>
      </c>
      <c r="O4" s="166"/>
      <c r="P4" s="167">
        <v>43750</v>
      </c>
      <c r="Q4" s="167">
        <v>43756</v>
      </c>
      <c r="R4" s="163" t="s">
        <v>362</v>
      </c>
      <c r="S4" s="143"/>
      <c r="T4" s="143"/>
      <c r="U4" s="143"/>
      <c r="V4" s="143"/>
      <c r="W4" s="143"/>
    </row>
    <row r="5" spans="1:23" ht="25.5" x14ac:dyDescent="0.25">
      <c r="A5" s="163">
        <v>3</v>
      </c>
      <c r="B5" s="160">
        <v>3</v>
      </c>
      <c r="C5" s="172" t="s">
        <v>936</v>
      </c>
      <c r="D5" s="160">
        <v>10</v>
      </c>
      <c r="E5" s="173" t="s">
        <v>245</v>
      </c>
      <c r="F5" s="161">
        <v>482.4</v>
      </c>
      <c r="G5" s="164">
        <v>4824</v>
      </c>
      <c r="H5" s="164"/>
      <c r="I5" s="165"/>
      <c r="J5" s="165"/>
      <c r="K5" s="165"/>
      <c r="L5" s="167">
        <v>43749</v>
      </c>
      <c r="M5" s="255" t="s">
        <v>210</v>
      </c>
      <c r="N5" s="167">
        <v>43749</v>
      </c>
      <c r="O5" s="166"/>
      <c r="P5" s="167">
        <v>43750</v>
      </c>
      <c r="Q5" s="167">
        <v>43756</v>
      </c>
      <c r="R5" s="163" t="s">
        <v>362</v>
      </c>
      <c r="S5" s="143"/>
      <c r="T5" s="143"/>
      <c r="U5" s="143"/>
      <c r="V5" s="143"/>
      <c r="W5" s="143"/>
    </row>
    <row r="6" spans="1:23" ht="25.5" x14ac:dyDescent="0.25">
      <c r="A6" s="163">
        <v>4</v>
      </c>
      <c r="B6" s="160">
        <v>4</v>
      </c>
      <c r="C6" s="172" t="s">
        <v>937</v>
      </c>
      <c r="D6" s="160">
        <v>1</v>
      </c>
      <c r="E6" s="173" t="s">
        <v>245</v>
      </c>
      <c r="F6" s="161">
        <v>1250.4000000000001</v>
      </c>
      <c r="G6" s="164">
        <v>1250.4000000000001</v>
      </c>
      <c r="H6" s="164"/>
      <c r="I6" s="165"/>
      <c r="J6" s="165"/>
      <c r="K6" s="165"/>
      <c r="L6" s="167">
        <v>43749</v>
      </c>
      <c r="M6" s="255" t="s">
        <v>210</v>
      </c>
      <c r="N6" s="167">
        <v>43749</v>
      </c>
      <c r="O6" s="166"/>
      <c r="P6" s="167">
        <v>43750</v>
      </c>
      <c r="Q6" s="167">
        <v>43756</v>
      </c>
      <c r="R6" s="163" t="s">
        <v>362</v>
      </c>
      <c r="S6" s="143"/>
      <c r="T6" s="143"/>
      <c r="U6" s="143"/>
      <c r="V6" s="143"/>
      <c r="W6" s="143"/>
    </row>
    <row r="7" spans="1:23" ht="25.5" x14ac:dyDescent="0.25">
      <c r="A7" s="163">
        <v>5</v>
      </c>
      <c r="B7" s="160">
        <v>5</v>
      </c>
      <c r="C7" s="172" t="s">
        <v>938</v>
      </c>
      <c r="D7" s="160">
        <v>2</v>
      </c>
      <c r="E7" s="173" t="s">
        <v>245</v>
      </c>
      <c r="F7" s="161">
        <v>1607.89</v>
      </c>
      <c r="G7" s="164">
        <v>3215.78</v>
      </c>
      <c r="H7" s="164"/>
      <c r="I7" s="165"/>
      <c r="J7" s="165"/>
      <c r="K7" s="165"/>
      <c r="L7" s="167">
        <v>43749</v>
      </c>
      <c r="M7" s="255" t="s">
        <v>210</v>
      </c>
      <c r="N7" s="167">
        <v>43749</v>
      </c>
      <c r="O7" s="166"/>
      <c r="P7" s="167">
        <v>43750</v>
      </c>
      <c r="Q7" s="167">
        <v>43756</v>
      </c>
      <c r="R7" s="163" t="s">
        <v>362</v>
      </c>
      <c r="S7" s="143"/>
      <c r="T7" s="143"/>
      <c r="U7" s="143"/>
      <c r="V7" s="143"/>
      <c r="W7" s="143"/>
    </row>
    <row r="8" spans="1:23" ht="25.5" x14ac:dyDescent="0.25">
      <c r="A8" s="163">
        <v>6</v>
      </c>
      <c r="B8" s="160">
        <v>6</v>
      </c>
      <c r="C8" s="172" t="s">
        <v>939</v>
      </c>
      <c r="D8" s="160">
        <v>2</v>
      </c>
      <c r="E8" s="173" t="s">
        <v>245</v>
      </c>
      <c r="F8" s="161">
        <v>1134.44</v>
      </c>
      <c r="G8" s="164">
        <v>2268.88</v>
      </c>
      <c r="H8" s="164"/>
      <c r="I8" s="165"/>
      <c r="J8" s="165"/>
      <c r="K8" s="165"/>
      <c r="L8" s="167">
        <v>43749</v>
      </c>
      <c r="M8" s="255" t="s">
        <v>210</v>
      </c>
      <c r="N8" s="167">
        <v>43749</v>
      </c>
      <c r="O8" s="166"/>
      <c r="P8" s="167">
        <v>43750</v>
      </c>
      <c r="Q8" s="167">
        <v>43756</v>
      </c>
      <c r="R8" s="163" t="s">
        <v>362</v>
      </c>
      <c r="S8" s="143"/>
      <c r="T8" s="143"/>
      <c r="U8" s="143"/>
      <c r="V8" s="143"/>
      <c r="W8" s="143"/>
    </row>
    <row r="9" spans="1:23" ht="25.5" x14ac:dyDescent="0.25">
      <c r="A9" s="163">
        <v>7</v>
      </c>
      <c r="B9" s="160">
        <v>7</v>
      </c>
      <c r="C9" s="172" t="s">
        <v>940</v>
      </c>
      <c r="D9" s="160">
        <v>31</v>
      </c>
      <c r="E9" s="173" t="s">
        <v>245</v>
      </c>
      <c r="F9" s="161">
        <v>49.04</v>
      </c>
      <c r="G9" s="164">
        <v>1520.24</v>
      </c>
      <c r="H9" s="164"/>
      <c r="I9" s="165"/>
      <c r="J9" s="165"/>
      <c r="K9" s="165"/>
      <c r="L9" s="167">
        <v>43749</v>
      </c>
      <c r="M9" s="255" t="s">
        <v>210</v>
      </c>
      <c r="N9" s="167">
        <v>43749</v>
      </c>
      <c r="O9" s="166"/>
      <c r="P9" s="167">
        <v>43750</v>
      </c>
      <c r="Q9" s="167">
        <v>43756</v>
      </c>
      <c r="R9" s="163" t="s">
        <v>362</v>
      </c>
      <c r="S9" s="143"/>
      <c r="T9" s="143"/>
      <c r="U9" s="143"/>
      <c r="V9" s="143"/>
      <c r="W9" s="143"/>
    </row>
    <row r="10" spans="1:23" ht="25.5" x14ac:dyDescent="0.25">
      <c r="A10" s="163">
        <v>8</v>
      </c>
      <c r="B10" s="160">
        <v>8</v>
      </c>
      <c r="C10" s="172" t="s">
        <v>941</v>
      </c>
      <c r="D10" s="160">
        <v>31</v>
      </c>
      <c r="E10" s="173" t="s">
        <v>245</v>
      </c>
      <c r="F10" s="161">
        <v>133.84</v>
      </c>
      <c r="G10" s="164">
        <v>4149.04</v>
      </c>
      <c r="H10" s="164"/>
      <c r="I10" s="165"/>
      <c r="J10" s="165"/>
      <c r="K10" s="165"/>
      <c r="L10" s="167">
        <v>43749</v>
      </c>
      <c r="M10" s="255" t="s">
        <v>210</v>
      </c>
      <c r="N10" s="167">
        <v>43749</v>
      </c>
      <c r="O10" s="166"/>
      <c r="P10" s="167">
        <v>43750</v>
      </c>
      <c r="Q10" s="167">
        <v>43756</v>
      </c>
      <c r="R10" s="163" t="s">
        <v>362</v>
      </c>
      <c r="S10" s="143"/>
      <c r="T10" s="143"/>
      <c r="U10" s="143"/>
      <c r="V10" s="143"/>
      <c r="W10" s="143"/>
    </row>
    <row r="11" spans="1:23" ht="25.5" x14ac:dyDescent="0.25">
      <c r="A11" s="163">
        <v>9</v>
      </c>
      <c r="B11" s="160">
        <v>9</v>
      </c>
      <c r="C11" s="172" t="s">
        <v>942</v>
      </c>
      <c r="D11" s="160">
        <v>3</v>
      </c>
      <c r="E11" s="173" t="s">
        <v>245</v>
      </c>
      <c r="F11" s="161">
        <v>1304.4000000000001</v>
      </c>
      <c r="G11" s="164">
        <v>3913.2000000000003</v>
      </c>
      <c r="H11" s="253">
        <v>57482.15</v>
      </c>
      <c r="I11" s="165"/>
      <c r="J11" s="165"/>
      <c r="K11" s="165"/>
      <c r="L11" s="167">
        <v>43749</v>
      </c>
      <c r="M11" s="255" t="s">
        <v>210</v>
      </c>
      <c r="N11" s="167">
        <v>43749</v>
      </c>
      <c r="O11" s="166"/>
      <c r="P11" s="167">
        <v>43750</v>
      </c>
      <c r="Q11" s="167">
        <v>43756</v>
      </c>
      <c r="R11" s="163" t="s">
        <v>362</v>
      </c>
      <c r="S11" s="143"/>
      <c r="T11" s="143"/>
      <c r="U11" s="143"/>
      <c r="V11" s="143"/>
      <c r="W11" s="143"/>
    </row>
    <row r="12" spans="1:23" x14ac:dyDescent="0.25">
      <c r="A12" s="163">
        <v>10</v>
      </c>
      <c r="B12" s="160"/>
      <c r="C12" s="172"/>
      <c r="D12" s="160"/>
      <c r="E12" s="173"/>
      <c r="F12" s="161"/>
      <c r="G12" s="164">
        <f>Таблица13456913194[Кол-во по Счету]*Таблица13456913194[Цена за единицу]</f>
        <v>0</v>
      </c>
      <c r="H12" s="164"/>
      <c r="I12" s="165"/>
      <c r="J12" s="165"/>
      <c r="K12" s="165"/>
      <c r="L12" s="167"/>
      <c r="M12" s="163"/>
      <c r="N12" s="167"/>
      <c r="O12" s="166"/>
      <c r="P12" s="167">
        <f>Таблица13456913194[Дата оплаты]+Таблица13456913194[Срок поставки дней]+1</f>
        <v>1</v>
      </c>
      <c r="Q12" s="167"/>
      <c r="R12" s="163"/>
      <c r="S12" s="143"/>
      <c r="T12" s="143"/>
      <c r="U12" s="143"/>
      <c r="V12" s="143"/>
      <c r="W12" s="143"/>
    </row>
    <row r="13" spans="1:23" x14ac:dyDescent="0.25">
      <c r="A13" s="163">
        <v>11</v>
      </c>
      <c r="B13" s="160"/>
      <c r="C13" s="172"/>
      <c r="D13" s="160"/>
      <c r="E13" s="173"/>
      <c r="F13" s="161"/>
      <c r="G13" s="164">
        <f>Таблица13456913194[Кол-во по Счету]*Таблица13456913194[Цена за единицу]</f>
        <v>0</v>
      </c>
      <c r="H13" s="164"/>
      <c r="I13" s="165"/>
      <c r="J13" s="165"/>
      <c r="K13" s="165"/>
      <c r="L13" s="167"/>
      <c r="M13" s="163"/>
      <c r="N13" s="167"/>
      <c r="O13" s="166"/>
      <c r="P13" s="167">
        <f>Таблица13456913194[Дата оплаты]+Таблица13456913194[Срок поставки дней]+1</f>
        <v>1</v>
      </c>
      <c r="Q13" s="167"/>
      <c r="R13" s="163"/>
      <c r="S13" s="143"/>
      <c r="T13" s="143"/>
      <c r="U13" s="143"/>
      <c r="V13" s="143"/>
      <c r="W13" s="143"/>
    </row>
    <row r="14" spans="1:23" x14ac:dyDescent="0.25">
      <c r="A14" s="163">
        <v>12</v>
      </c>
      <c r="B14" s="160"/>
      <c r="C14" s="172"/>
      <c r="D14" s="160"/>
      <c r="E14" s="173"/>
      <c r="F14" s="161"/>
      <c r="G14" s="164">
        <f>Таблица13456913194[Кол-во по Счету]*Таблица13456913194[Цена за единицу]</f>
        <v>0</v>
      </c>
      <c r="H14" s="164"/>
      <c r="I14" s="165"/>
      <c r="J14" s="165"/>
      <c r="K14" s="165"/>
      <c r="L14" s="167"/>
      <c r="M14" s="163"/>
      <c r="N14" s="167"/>
      <c r="O14" s="166"/>
      <c r="P14" s="167">
        <f>Таблица13456913194[Дата оплаты]+Таблица13456913194[Срок поставки дней]+1</f>
        <v>1</v>
      </c>
      <c r="Q14" s="167"/>
      <c r="R14" s="163"/>
      <c r="S14" s="143"/>
      <c r="T14" s="143"/>
      <c r="U14" s="143"/>
      <c r="V14" s="143"/>
      <c r="W14" s="143"/>
    </row>
    <row r="15" spans="1:23" x14ac:dyDescent="0.25">
      <c r="A15" s="163">
        <v>13</v>
      </c>
      <c r="B15" s="160"/>
      <c r="C15" s="172"/>
      <c r="D15" s="160"/>
      <c r="E15" s="173"/>
      <c r="F15" s="161"/>
      <c r="G15" s="164">
        <f>Таблица13456913194[Кол-во по Счету]*Таблица13456913194[Цена за единицу]</f>
        <v>0</v>
      </c>
      <c r="H15" s="164"/>
      <c r="I15" s="165"/>
      <c r="J15" s="165"/>
      <c r="K15" s="165"/>
      <c r="L15" s="167"/>
      <c r="M15" s="163"/>
      <c r="N15" s="167"/>
      <c r="O15" s="166"/>
      <c r="P15" s="167">
        <f>Таблица13456913194[Дата оплаты]+Таблица13456913194[Срок поставки дней]+1</f>
        <v>1</v>
      </c>
      <c r="Q15" s="167"/>
      <c r="R15" s="163"/>
      <c r="S15" s="143"/>
      <c r="T15" s="143"/>
      <c r="U15" s="143"/>
      <c r="V15" s="143"/>
      <c r="W15" s="143"/>
    </row>
    <row r="16" spans="1:23" x14ac:dyDescent="0.25">
      <c r="A16" s="163">
        <v>14</v>
      </c>
      <c r="B16" s="160"/>
      <c r="C16" s="172"/>
      <c r="D16" s="160"/>
      <c r="E16" s="173"/>
      <c r="F16" s="161"/>
      <c r="G16" s="164">
        <f>Таблица13456913194[Кол-во по Счету]*Таблица13456913194[Цена за единицу]</f>
        <v>0</v>
      </c>
      <c r="H16" s="164"/>
      <c r="I16" s="165"/>
      <c r="J16" s="165"/>
      <c r="K16" s="165"/>
      <c r="L16" s="167"/>
      <c r="M16" s="163"/>
      <c r="N16" s="167"/>
      <c r="O16" s="166"/>
      <c r="P16" s="167">
        <f>Таблица13456913194[Дата оплаты]+Таблица13456913194[Срок поставки дней]+1</f>
        <v>1</v>
      </c>
      <c r="Q16" s="167"/>
      <c r="R16" s="163"/>
      <c r="S16" s="143"/>
      <c r="T16" s="143"/>
      <c r="U16" s="143"/>
      <c r="V16" s="143"/>
      <c r="W16" s="143"/>
    </row>
    <row r="17" spans="1:23" x14ac:dyDescent="0.25">
      <c r="A17" s="163">
        <v>15</v>
      </c>
      <c r="B17" s="160"/>
      <c r="C17" s="172"/>
      <c r="D17" s="160"/>
      <c r="E17" s="173"/>
      <c r="F17" s="161"/>
      <c r="G17" s="164">
        <f>Таблица13456913194[Кол-во по Счету]*Таблица13456913194[Цена за единицу]</f>
        <v>0</v>
      </c>
      <c r="H17" s="164"/>
      <c r="I17" s="165"/>
      <c r="J17" s="165"/>
      <c r="K17" s="165"/>
      <c r="L17" s="167"/>
      <c r="M17" s="163"/>
      <c r="N17" s="167"/>
      <c r="O17" s="166"/>
      <c r="P17" s="167">
        <f>Таблица13456913194[Дата оплаты]+Таблица13456913194[Срок поставки дней]+1</f>
        <v>1</v>
      </c>
      <c r="Q17" s="167"/>
      <c r="R17" s="163"/>
      <c r="S17" s="143"/>
      <c r="T17" s="143"/>
      <c r="U17" s="143"/>
      <c r="V17" s="143"/>
      <c r="W17" s="143"/>
    </row>
    <row r="18" spans="1:23" x14ac:dyDescent="0.25">
      <c r="A18" s="163">
        <v>16</v>
      </c>
      <c r="B18" s="160"/>
      <c r="C18" s="172"/>
      <c r="D18" s="160"/>
      <c r="E18" s="173"/>
      <c r="F18" s="161"/>
      <c r="G18" s="164">
        <f>Таблица13456913194[Кол-во по Счету]*Таблица13456913194[Цена за единицу]</f>
        <v>0</v>
      </c>
      <c r="H18" s="164"/>
      <c r="I18" s="165"/>
      <c r="J18" s="165"/>
      <c r="K18" s="165"/>
      <c r="L18" s="167"/>
      <c r="M18" s="163"/>
      <c r="N18" s="167"/>
      <c r="O18" s="166"/>
      <c r="P18" s="167">
        <f>Таблица13456913194[Дата оплаты]+Таблица13456913194[Срок поставки дней]+1</f>
        <v>1</v>
      </c>
      <c r="Q18" s="167"/>
      <c r="R18" s="163"/>
      <c r="S18" s="143"/>
      <c r="T18" s="143"/>
      <c r="U18" s="143"/>
      <c r="V18" s="143"/>
      <c r="W18" s="143"/>
    </row>
    <row r="19" spans="1:23" x14ac:dyDescent="0.25">
      <c r="A19" s="163">
        <v>17</v>
      </c>
      <c r="B19" s="160"/>
      <c r="C19" s="172"/>
      <c r="D19" s="160"/>
      <c r="E19" s="173"/>
      <c r="F19" s="161"/>
      <c r="G19" s="164">
        <f>Таблица13456913194[Кол-во по Счету]*Таблица13456913194[Цена за единицу]</f>
        <v>0</v>
      </c>
      <c r="H19" s="164"/>
      <c r="I19" s="165"/>
      <c r="J19" s="165"/>
      <c r="K19" s="165"/>
      <c r="L19" s="167"/>
      <c r="M19" s="163"/>
      <c r="N19" s="167"/>
      <c r="O19" s="166"/>
      <c r="P19" s="167">
        <f>Таблица13456913194[Дата оплаты]+Таблица13456913194[Срок поставки дней]+1</f>
        <v>1</v>
      </c>
      <c r="Q19" s="167"/>
      <c r="R19" s="163"/>
      <c r="S19" s="143"/>
      <c r="T19" s="143"/>
      <c r="U19" s="143"/>
      <c r="V19" s="143"/>
      <c r="W19" s="143"/>
    </row>
    <row r="20" spans="1:23" x14ac:dyDescent="0.25">
      <c r="A20" s="163">
        <v>18</v>
      </c>
      <c r="B20" s="160"/>
      <c r="C20" s="172"/>
      <c r="D20" s="160"/>
      <c r="E20" s="173"/>
      <c r="F20" s="161"/>
      <c r="G20" s="164">
        <f>Таблица13456913194[Кол-во по Счету]*Таблица13456913194[Цена за единицу]</f>
        <v>0</v>
      </c>
      <c r="H20" s="164"/>
      <c r="I20" s="165"/>
      <c r="J20" s="165"/>
      <c r="K20" s="165"/>
      <c r="L20" s="167"/>
      <c r="M20" s="163"/>
      <c r="N20" s="167"/>
      <c r="O20" s="166"/>
      <c r="P20" s="167">
        <f>Таблица13456913194[Дата оплаты]+Таблица13456913194[Срок поставки дней]+1</f>
        <v>1</v>
      </c>
      <c r="Q20" s="167"/>
      <c r="R20" s="163"/>
      <c r="S20" s="143"/>
      <c r="T20" s="143"/>
      <c r="U20" s="143"/>
      <c r="V20" s="143"/>
      <c r="W20" s="143"/>
    </row>
    <row r="21" spans="1:23" x14ac:dyDescent="0.25">
      <c r="A21" s="163">
        <v>19</v>
      </c>
      <c r="B21" s="160"/>
      <c r="C21" s="172"/>
      <c r="D21" s="160"/>
      <c r="E21" s="173"/>
      <c r="F21" s="161"/>
      <c r="G21" s="164">
        <f>Таблица13456913194[Кол-во по Счету]*Таблица13456913194[Цена за единицу]</f>
        <v>0</v>
      </c>
      <c r="H21" s="164"/>
      <c r="I21" s="165"/>
      <c r="J21" s="165"/>
      <c r="K21" s="165"/>
      <c r="L21" s="167"/>
      <c r="M21" s="163"/>
      <c r="N21" s="167"/>
      <c r="O21" s="166"/>
      <c r="P21" s="167">
        <f>Таблица13456913194[Дата оплаты]+Таблица13456913194[Срок поставки дней]+1</f>
        <v>1</v>
      </c>
      <c r="Q21" s="167"/>
      <c r="R21" s="163"/>
      <c r="S21" s="143"/>
      <c r="T21" s="143"/>
      <c r="U21" s="143"/>
      <c r="V21" s="143"/>
      <c r="W21" s="143"/>
    </row>
    <row r="22" spans="1:23" x14ac:dyDescent="0.25">
      <c r="A22" s="163">
        <v>20</v>
      </c>
      <c r="B22" s="160"/>
      <c r="C22" s="172"/>
      <c r="D22" s="160"/>
      <c r="E22" s="173"/>
      <c r="F22" s="161"/>
      <c r="G22" s="164">
        <f>Таблица13456913194[Кол-во по Счету]*Таблица13456913194[Цена за единицу]</f>
        <v>0</v>
      </c>
      <c r="H22" s="164"/>
      <c r="I22" s="165"/>
      <c r="J22" s="165"/>
      <c r="K22" s="165"/>
      <c r="L22" s="167"/>
      <c r="M22" s="163"/>
      <c r="N22" s="167"/>
      <c r="O22" s="166"/>
      <c r="P22" s="167">
        <f>Таблица13456913194[Дата оплаты]+Таблица13456913194[Срок поставки дней]+1</f>
        <v>1</v>
      </c>
      <c r="Q22" s="167"/>
      <c r="R22" s="163"/>
      <c r="S22" s="143"/>
      <c r="T22" s="143"/>
      <c r="U22" s="143"/>
      <c r="V22" s="143"/>
      <c r="W22" s="143"/>
    </row>
    <row r="23" spans="1:23" x14ac:dyDescent="0.25">
      <c r="A23" s="163">
        <v>21</v>
      </c>
      <c r="B23" s="160"/>
      <c r="C23" s="172"/>
      <c r="D23" s="160"/>
      <c r="E23" s="173"/>
      <c r="F23" s="161"/>
      <c r="G23" s="164">
        <f>Таблица13456913194[Кол-во по Счету]*Таблица13456913194[Цена за единицу]</f>
        <v>0</v>
      </c>
      <c r="H23" s="164"/>
      <c r="I23" s="165"/>
      <c r="J23" s="165"/>
      <c r="K23" s="165"/>
      <c r="L23" s="167"/>
      <c r="M23" s="163"/>
      <c r="N23" s="167"/>
      <c r="O23" s="166"/>
      <c r="P23" s="167">
        <f>Таблица13456913194[Дата оплаты]+Таблица13456913194[Срок поставки дней]+1</f>
        <v>1</v>
      </c>
      <c r="Q23" s="167"/>
      <c r="R23" s="163"/>
      <c r="S23" s="143"/>
      <c r="T23" s="143"/>
      <c r="U23" s="143"/>
      <c r="V23" s="143"/>
      <c r="W23" s="143"/>
    </row>
    <row r="24" spans="1:23" x14ac:dyDescent="0.25">
      <c r="A24" s="163">
        <v>22</v>
      </c>
      <c r="B24" s="160"/>
      <c r="C24" s="172"/>
      <c r="D24" s="160"/>
      <c r="E24" s="173"/>
      <c r="F24" s="161"/>
      <c r="G24" s="164">
        <f>Таблица13456913194[Кол-во по Счету]*Таблица13456913194[Цена за единицу]</f>
        <v>0</v>
      </c>
      <c r="H24" s="164"/>
      <c r="I24" s="165"/>
      <c r="J24" s="165"/>
      <c r="K24" s="165"/>
      <c r="L24" s="167"/>
      <c r="M24" s="163"/>
      <c r="N24" s="167"/>
      <c r="O24" s="166"/>
      <c r="P24" s="167">
        <f>Таблица13456913194[Дата оплаты]+Таблица13456913194[Срок поставки дней]+1</f>
        <v>1</v>
      </c>
      <c r="Q24" s="167"/>
      <c r="R24" s="163"/>
      <c r="S24" s="143"/>
      <c r="T24" s="143"/>
      <c r="U24" s="143"/>
      <c r="V24" s="143"/>
      <c r="W24" s="143"/>
    </row>
    <row r="25" spans="1:23" x14ac:dyDescent="0.25">
      <c r="A25" s="163">
        <v>23</v>
      </c>
      <c r="B25" s="160"/>
      <c r="C25" s="172"/>
      <c r="D25" s="160"/>
      <c r="E25" s="173"/>
      <c r="F25" s="161"/>
      <c r="G25" s="164">
        <f>Таблица13456913194[Кол-во по Счету]*Таблица13456913194[Цена за единицу]</f>
        <v>0</v>
      </c>
      <c r="H25" s="164"/>
      <c r="I25" s="165"/>
      <c r="J25" s="165"/>
      <c r="K25" s="165"/>
      <c r="L25" s="167"/>
      <c r="M25" s="163"/>
      <c r="N25" s="167"/>
      <c r="O25" s="166"/>
      <c r="P25" s="167">
        <f>Таблица13456913194[Дата оплаты]+Таблица13456913194[Срок поставки дней]+1</f>
        <v>1</v>
      </c>
      <c r="Q25" s="167"/>
      <c r="R25" s="163"/>
      <c r="S25" s="143"/>
      <c r="T25" s="143"/>
      <c r="U25" s="143"/>
      <c r="V25" s="143"/>
      <c r="W25" s="143"/>
    </row>
    <row r="26" spans="1:23" x14ac:dyDescent="0.25">
      <c r="A26" s="163">
        <v>24</v>
      </c>
      <c r="B26" s="160"/>
      <c r="C26" s="172"/>
      <c r="D26" s="160"/>
      <c r="E26" s="173"/>
      <c r="F26" s="161"/>
      <c r="G26" s="164">
        <f>Таблица13456913194[Кол-во по Счету]*Таблица13456913194[Цена за единицу]</f>
        <v>0</v>
      </c>
      <c r="H26" s="164"/>
      <c r="I26" s="165"/>
      <c r="J26" s="165"/>
      <c r="K26" s="165"/>
      <c r="L26" s="167"/>
      <c r="M26" s="163"/>
      <c r="N26" s="167"/>
      <c r="O26" s="166"/>
      <c r="P26" s="167">
        <f>Таблица13456913194[Дата оплаты]+Таблица13456913194[Срок поставки дней]+1</f>
        <v>1</v>
      </c>
      <c r="Q26" s="167"/>
      <c r="R26" s="163"/>
      <c r="S26" s="143"/>
      <c r="T26" s="143"/>
      <c r="U26" s="143"/>
      <c r="V26" s="143"/>
      <c r="W26" s="143"/>
    </row>
    <row r="27" spans="1:23" x14ac:dyDescent="0.25">
      <c r="A27" s="163">
        <v>25</v>
      </c>
      <c r="B27" s="160"/>
      <c r="C27" s="172"/>
      <c r="D27" s="160"/>
      <c r="E27" s="173"/>
      <c r="F27" s="161"/>
      <c r="G27" s="164">
        <f>Таблица13456913194[Кол-во по Счету]*Таблица13456913194[Цена за единицу]</f>
        <v>0</v>
      </c>
      <c r="H27" s="164"/>
      <c r="I27" s="165"/>
      <c r="J27" s="165"/>
      <c r="K27" s="165"/>
      <c r="L27" s="167"/>
      <c r="M27" s="163"/>
      <c r="N27" s="167"/>
      <c r="O27" s="166"/>
      <c r="P27" s="167">
        <f>Таблица13456913194[Дата оплаты]+Таблица13456913194[Срок поставки дней]+1</f>
        <v>1</v>
      </c>
      <c r="Q27" s="167"/>
      <c r="R27" s="163"/>
      <c r="S27" s="143"/>
      <c r="T27" s="143"/>
      <c r="U27" s="143"/>
      <c r="V27" s="143"/>
      <c r="W27" s="143"/>
    </row>
    <row r="28" spans="1:23" x14ac:dyDescent="0.25">
      <c r="A28" s="163">
        <v>26</v>
      </c>
      <c r="B28" s="160"/>
      <c r="C28" s="172"/>
      <c r="D28" s="160"/>
      <c r="E28" s="173"/>
      <c r="F28" s="161"/>
      <c r="G28" s="164">
        <f>Таблица13456913194[Кол-во по Счету]*Таблица13456913194[Цена за единицу]</f>
        <v>0</v>
      </c>
      <c r="H28" s="164"/>
      <c r="I28" s="165"/>
      <c r="J28" s="165"/>
      <c r="K28" s="165"/>
      <c r="L28" s="167"/>
      <c r="M28" s="163"/>
      <c r="N28" s="167"/>
      <c r="O28" s="166"/>
      <c r="P28" s="167">
        <f>Таблица13456913194[Дата оплаты]+Таблица13456913194[Срок поставки дней]+1</f>
        <v>1</v>
      </c>
      <c r="Q28" s="167"/>
      <c r="R28" s="163"/>
      <c r="S28" s="143"/>
      <c r="T28" s="143"/>
      <c r="U28" s="143"/>
      <c r="V28" s="143"/>
      <c r="W28" s="143"/>
    </row>
    <row r="29" spans="1:23" x14ac:dyDescent="0.25">
      <c r="A29" s="163">
        <v>27</v>
      </c>
      <c r="B29" s="160"/>
      <c r="C29" s="172"/>
      <c r="D29" s="160"/>
      <c r="E29" s="173"/>
      <c r="F29" s="161"/>
      <c r="G29" s="164">
        <f>Таблица13456913194[Кол-во по Счету]*Таблица13456913194[Цена за единицу]</f>
        <v>0</v>
      </c>
      <c r="H29" s="164"/>
      <c r="I29" s="165"/>
      <c r="J29" s="165"/>
      <c r="K29" s="165"/>
      <c r="L29" s="167"/>
      <c r="M29" s="163"/>
      <c r="N29" s="167"/>
      <c r="O29" s="166"/>
      <c r="P29" s="167">
        <f>Таблица13456913194[Дата оплаты]+Таблица13456913194[Срок поставки дней]+1</f>
        <v>1</v>
      </c>
      <c r="Q29" s="167"/>
      <c r="R29" s="163"/>
      <c r="S29" s="143"/>
      <c r="T29" s="143"/>
      <c r="U29" s="143"/>
      <c r="V29" s="143"/>
      <c r="W29" s="143"/>
    </row>
    <row r="30" spans="1:23" x14ac:dyDescent="0.25">
      <c r="A30" s="163">
        <v>28</v>
      </c>
      <c r="B30" s="160"/>
      <c r="C30" s="172"/>
      <c r="D30" s="160"/>
      <c r="E30" s="173"/>
      <c r="F30" s="161"/>
      <c r="G30" s="164">
        <f>Таблица13456913194[Кол-во по Счету]*Таблица13456913194[Цена за единицу]</f>
        <v>0</v>
      </c>
      <c r="H30" s="164"/>
      <c r="I30" s="165"/>
      <c r="J30" s="165"/>
      <c r="K30" s="165"/>
      <c r="L30" s="167"/>
      <c r="M30" s="163"/>
      <c r="N30" s="167"/>
      <c r="O30" s="166"/>
      <c r="P30" s="167">
        <f>Таблица13456913194[Дата оплаты]+Таблица13456913194[Срок поставки дней]+1</f>
        <v>1</v>
      </c>
      <c r="Q30" s="167"/>
      <c r="R30" s="163"/>
      <c r="S30" s="143"/>
      <c r="T30" s="143"/>
      <c r="U30" s="143"/>
      <c r="V30" s="143"/>
      <c r="W30" s="143"/>
    </row>
    <row r="31" spans="1:23" x14ac:dyDescent="0.25">
      <c r="A31" s="163">
        <v>29</v>
      </c>
      <c r="B31" s="160"/>
      <c r="C31" s="172"/>
      <c r="D31" s="175"/>
      <c r="E31" s="173"/>
      <c r="F31" s="161"/>
      <c r="G31" s="164">
        <f>Таблица13456913194[Кол-во по Счету]*Таблица13456913194[Цена за единицу]</f>
        <v>0</v>
      </c>
      <c r="H31" s="164"/>
      <c r="I31" s="165"/>
      <c r="J31" s="165"/>
      <c r="K31" s="165"/>
      <c r="L31" s="167"/>
      <c r="M31" s="163"/>
      <c r="N31" s="167"/>
      <c r="O31" s="166"/>
      <c r="P31" s="167">
        <f>Таблица13456913194[Дата оплаты]+Таблица13456913194[Срок поставки дней]+1</f>
        <v>1</v>
      </c>
      <c r="Q31" s="167"/>
      <c r="R31" s="163"/>
      <c r="S31" s="143"/>
      <c r="T31" s="143"/>
      <c r="U31" s="143"/>
      <c r="V31" s="143"/>
      <c r="W31" s="143"/>
    </row>
    <row r="32" spans="1:23" x14ac:dyDescent="0.25">
      <c r="A32" s="163">
        <v>30</v>
      </c>
      <c r="B32" s="160"/>
      <c r="C32" s="172"/>
      <c r="D32" s="160"/>
      <c r="E32" s="173"/>
      <c r="F32" s="161"/>
      <c r="G32" s="164">
        <f>Таблица13456913194[Кол-во по Счету]*Таблица13456913194[Цена за единицу]</f>
        <v>0</v>
      </c>
      <c r="H32" s="164"/>
      <c r="I32" s="165"/>
      <c r="J32" s="165"/>
      <c r="K32" s="165"/>
      <c r="L32" s="167"/>
      <c r="M32" s="163"/>
      <c r="N32" s="167"/>
      <c r="O32" s="166"/>
      <c r="P32" s="167">
        <f>Таблица13456913194[Дата оплаты]+Таблица13456913194[Срок поставки дней]+1</f>
        <v>1</v>
      </c>
      <c r="Q32" s="167"/>
      <c r="R32" s="163"/>
      <c r="S32" s="143"/>
      <c r="T32" s="143"/>
      <c r="U32" s="143"/>
      <c r="V32" s="143"/>
      <c r="W32" s="143"/>
    </row>
    <row r="33" spans="1:23" x14ac:dyDescent="0.25">
      <c r="A33" s="163">
        <v>31</v>
      </c>
      <c r="B33" s="160"/>
      <c r="C33" s="172"/>
      <c r="D33" s="160"/>
      <c r="E33" s="173"/>
      <c r="F33" s="161"/>
      <c r="G33" s="164">
        <f>Таблица13456913194[Кол-во по Счету]*Таблица13456913194[Цена за единицу]</f>
        <v>0</v>
      </c>
      <c r="H33" s="164"/>
      <c r="I33" s="165"/>
      <c r="J33" s="165"/>
      <c r="K33" s="165"/>
      <c r="L33" s="167"/>
      <c r="M33" s="163"/>
      <c r="N33" s="167"/>
      <c r="O33" s="166"/>
      <c r="P33" s="167">
        <f>Таблица13456913194[Дата оплаты]+Таблица13456913194[Срок поставки дней]+1</f>
        <v>1</v>
      </c>
      <c r="Q33" s="167"/>
      <c r="R33" s="163"/>
      <c r="S33" s="143"/>
      <c r="T33" s="143"/>
      <c r="U33" s="143"/>
      <c r="V33" s="143"/>
      <c r="W33" s="143"/>
    </row>
    <row r="34" spans="1:23" x14ac:dyDescent="0.25">
      <c r="A34" s="163">
        <v>32</v>
      </c>
      <c r="B34" s="160"/>
      <c r="C34" s="172"/>
      <c r="D34" s="160"/>
      <c r="E34" s="173"/>
      <c r="F34" s="161"/>
      <c r="G34" s="164">
        <f>Таблица13456913194[Кол-во по Счету]*Таблица13456913194[Цена за единицу]</f>
        <v>0</v>
      </c>
      <c r="H34" s="164"/>
      <c r="I34" s="165"/>
      <c r="J34" s="165"/>
      <c r="K34" s="165"/>
      <c r="L34" s="167"/>
      <c r="M34" s="163"/>
      <c r="N34" s="167"/>
      <c r="O34" s="166"/>
      <c r="P34" s="167">
        <f>Таблица13456913194[Дата оплаты]+Таблица13456913194[Срок поставки дней]+1</f>
        <v>1</v>
      </c>
      <c r="Q34" s="167"/>
      <c r="R34" s="163"/>
      <c r="S34" s="143"/>
      <c r="T34" s="143"/>
      <c r="U34" s="143"/>
      <c r="V34" s="143"/>
      <c r="W34" s="143"/>
    </row>
    <row r="35" spans="1:23" x14ac:dyDescent="0.25">
      <c r="A35" s="163">
        <v>33</v>
      </c>
      <c r="B35" s="160"/>
      <c r="C35" s="172"/>
      <c r="D35" s="160"/>
      <c r="E35" s="173"/>
      <c r="F35" s="161"/>
      <c r="G35" s="164">
        <f>Таблица13456913194[Кол-во по Счету]*Таблица13456913194[Цена за единицу]</f>
        <v>0</v>
      </c>
      <c r="H35" s="164"/>
      <c r="I35" s="165"/>
      <c r="J35" s="165"/>
      <c r="K35" s="165"/>
      <c r="L35" s="167"/>
      <c r="M35" s="163"/>
      <c r="N35" s="167"/>
      <c r="O35" s="166"/>
      <c r="P35" s="167">
        <f>Таблица13456913194[Дата оплаты]+Таблица13456913194[Срок поставки дней]+1</f>
        <v>1</v>
      </c>
      <c r="Q35" s="167"/>
      <c r="R35" s="163"/>
      <c r="S35" s="143"/>
      <c r="T35" s="143"/>
      <c r="U35" s="143"/>
      <c r="V35" s="143"/>
      <c r="W35" s="143"/>
    </row>
    <row r="36" spans="1:23" x14ac:dyDescent="0.25">
      <c r="A36" s="163">
        <v>34</v>
      </c>
      <c r="B36" s="160"/>
      <c r="C36" s="172"/>
      <c r="D36" s="160"/>
      <c r="E36" s="173"/>
      <c r="F36" s="161"/>
      <c r="G36" s="164">
        <f>Таблица13456913194[Кол-во по Счету]*Таблица13456913194[Цена за единицу]</f>
        <v>0</v>
      </c>
      <c r="H36" s="164"/>
      <c r="I36" s="165"/>
      <c r="J36" s="165"/>
      <c r="K36" s="165"/>
      <c r="L36" s="167"/>
      <c r="M36" s="163"/>
      <c r="N36" s="167"/>
      <c r="O36" s="166"/>
      <c r="P36" s="167">
        <f>Таблица13456913194[Дата оплаты]+Таблица13456913194[Срок поставки дней]+1</f>
        <v>1</v>
      </c>
      <c r="Q36" s="167"/>
      <c r="R36" s="163"/>
      <c r="S36" s="143"/>
      <c r="T36" s="143"/>
      <c r="U36" s="143"/>
      <c r="V36" s="143"/>
      <c r="W36" s="143"/>
    </row>
    <row r="37" spans="1:23" x14ac:dyDescent="0.25">
      <c r="A37" s="163">
        <v>35</v>
      </c>
      <c r="B37" s="159"/>
      <c r="C37" s="158"/>
      <c r="D37" s="159"/>
      <c r="E37" s="159"/>
      <c r="F37" s="161"/>
      <c r="G37" s="164">
        <f>Таблица13456913194[Кол-во по Счету]*Таблица13456913194[Цена за единицу]</f>
        <v>0</v>
      </c>
      <c r="H37" s="164"/>
      <c r="I37" s="165"/>
      <c r="J37" s="165"/>
      <c r="K37" s="165"/>
      <c r="L37" s="167"/>
      <c r="M37" s="163"/>
      <c r="N37" s="167"/>
      <c r="O37" s="166"/>
      <c r="P37" s="167">
        <f>Таблица13456913194[Дата оплаты]+Таблица13456913194[Срок поставки дней]+1</f>
        <v>1</v>
      </c>
      <c r="Q37" s="167"/>
      <c r="R37" s="163"/>
      <c r="S37" s="143"/>
      <c r="T37" s="143"/>
      <c r="U37" s="143"/>
      <c r="V37" s="143"/>
      <c r="W37" s="143"/>
    </row>
    <row r="38" spans="1:23" x14ac:dyDescent="0.25">
      <c r="A38" s="163">
        <v>36</v>
      </c>
      <c r="B38" s="159"/>
      <c r="C38" s="158"/>
      <c r="D38" s="159"/>
      <c r="E38" s="159"/>
      <c r="F38" s="161"/>
      <c r="G38" s="164">
        <f>Таблица13456913194[Кол-во по Счету]*Таблица13456913194[Цена за единицу]</f>
        <v>0</v>
      </c>
      <c r="H38" s="164"/>
      <c r="I38" s="165"/>
      <c r="J38" s="165"/>
      <c r="K38" s="165"/>
      <c r="L38" s="167"/>
      <c r="M38" s="163"/>
      <c r="N38" s="167"/>
      <c r="O38" s="166"/>
      <c r="P38" s="167">
        <f>Таблица13456913194[Дата оплаты]+Таблица13456913194[Срок поставки дней]+1</f>
        <v>1</v>
      </c>
      <c r="Q38" s="167"/>
      <c r="R38" s="163"/>
      <c r="S38" s="143"/>
      <c r="T38" s="143"/>
      <c r="U38" s="143"/>
      <c r="V38" s="143"/>
      <c r="W38" s="143"/>
    </row>
    <row r="39" spans="1:23" x14ac:dyDescent="0.25">
      <c r="A39" s="163">
        <v>37</v>
      </c>
      <c r="B39" s="159"/>
      <c r="C39" s="158"/>
      <c r="D39" s="159"/>
      <c r="E39" s="159"/>
      <c r="F39" s="161"/>
      <c r="G39" s="164">
        <f>Таблица13456913194[Кол-во по Счету]*Таблица13456913194[Цена за единицу]</f>
        <v>0</v>
      </c>
      <c r="H39" s="164"/>
      <c r="I39" s="165"/>
      <c r="J39" s="165"/>
      <c r="K39" s="165"/>
      <c r="L39" s="167"/>
      <c r="M39" s="163"/>
      <c r="N39" s="167"/>
      <c r="O39" s="166"/>
      <c r="P39" s="167">
        <f>Таблица13456913194[Дата оплаты]+Таблица13456913194[Срок поставки дней]+1</f>
        <v>1</v>
      </c>
      <c r="Q39" s="167"/>
      <c r="R39" s="163"/>
      <c r="S39" s="143"/>
      <c r="T39" s="143"/>
      <c r="U39" s="143"/>
      <c r="V39" s="143"/>
      <c r="W39" s="143"/>
    </row>
    <row r="40" spans="1:23" x14ac:dyDescent="0.25">
      <c r="A40" s="163">
        <v>38</v>
      </c>
      <c r="B40" s="159"/>
      <c r="C40" s="158"/>
      <c r="D40" s="159"/>
      <c r="E40" s="159"/>
      <c r="F40" s="161"/>
      <c r="G40" s="164">
        <f>Таблица13456913194[Кол-во по Счету]*Таблица13456913194[Цена за единицу]</f>
        <v>0</v>
      </c>
      <c r="H40" s="164"/>
      <c r="I40" s="165"/>
      <c r="J40" s="165"/>
      <c r="K40" s="165"/>
      <c r="L40" s="167"/>
      <c r="M40" s="163"/>
      <c r="N40" s="167"/>
      <c r="O40" s="166"/>
      <c r="P40" s="167">
        <f>Таблица13456913194[Дата оплаты]+Таблица13456913194[Срок поставки дней]+1</f>
        <v>1</v>
      </c>
      <c r="Q40" s="167"/>
      <c r="R40" s="163"/>
      <c r="S40" s="143"/>
      <c r="T40" s="143"/>
      <c r="U40" s="143"/>
      <c r="V40" s="143"/>
      <c r="W40" s="143"/>
    </row>
    <row r="41" spans="1:23" x14ac:dyDescent="0.25">
      <c r="A41" s="163">
        <v>39</v>
      </c>
      <c r="B41" s="159"/>
      <c r="C41" s="158"/>
      <c r="D41" s="159"/>
      <c r="E41" s="159"/>
      <c r="F41" s="161"/>
      <c r="G41" s="164">
        <f>Таблица13456913194[Кол-во по Счету]*Таблица13456913194[Цена за единицу]</f>
        <v>0</v>
      </c>
      <c r="H41" s="164"/>
      <c r="I41" s="165"/>
      <c r="J41" s="165"/>
      <c r="K41" s="165"/>
      <c r="L41" s="167"/>
      <c r="M41" s="163"/>
      <c r="N41" s="167"/>
      <c r="O41" s="166"/>
      <c r="P41" s="167">
        <f>Таблица13456913194[Дата оплаты]+Таблица13456913194[Срок поставки дней]+1</f>
        <v>1</v>
      </c>
      <c r="Q41" s="167"/>
      <c r="R41" s="163"/>
      <c r="S41" s="143"/>
      <c r="T41" s="143"/>
      <c r="U41" s="143"/>
      <c r="V41" s="143"/>
      <c r="W41" s="143"/>
    </row>
    <row r="42" spans="1:23" x14ac:dyDescent="0.25">
      <c r="A42" s="163">
        <v>40</v>
      </c>
      <c r="B42" s="159"/>
      <c r="C42" s="158"/>
      <c r="D42" s="159"/>
      <c r="E42" s="159"/>
      <c r="F42" s="161"/>
      <c r="G42" s="164">
        <f>Таблица13456913194[Кол-во по Счету]*Таблица13456913194[Цена за единицу]</f>
        <v>0</v>
      </c>
      <c r="H42" s="164"/>
      <c r="I42" s="165"/>
      <c r="J42" s="165"/>
      <c r="K42" s="165"/>
      <c r="L42" s="167"/>
      <c r="M42" s="163"/>
      <c r="N42" s="167"/>
      <c r="O42" s="166"/>
      <c r="P42" s="167">
        <f>Таблица13456913194[Дата оплаты]+Таблица13456913194[Срок поставки дней]+1</f>
        <v>1</v>
      </c>
      <c r="Q42" s="167"/>
      <c r="R42" s="163"/>
      <c r="S42" s="143"/>
      <c r="T42" s="143"/>
      <c r="U42" s="143"/>
      <c r="V42" s="143"/>
      <c r="W42" s="143"/>
    </row>
    <row r="43" spans="1:23" x14ac:dyDescent="0.25">
      <c r="A43" s="163">
        <v>41</v>
      </c>
      <c r="B43" s="159"/>
      <c r="C43" s="158"/>
      <c r="D43" s="159"/>
      <c r="E43" s="159"/>
      <c r="F43" s="161"/>
      <c r="G43" s="164">
        <f>Таблица13456913194[Кол-во по Счету]*Таблица13456913194[Цена за единицу]</f>
        <v>0</v>
      </c>
      <c r="H43" s="164"/>
      <c r="I43" s="165"/>
      <c r="J43" s="165"/>
      <c r="K43" s="165"/>
      <c r="L43" s="167"/>
      <c r="M43" s="163"/>
      <c r="N43" s="167"/>
      <c r="O43" s="166"/>
      <c r="P43" s="167">
        <f>Таблица13456913194[Дата оплаты]+Таблица13456913194[Срок поставки дней]+1</f>
        <v>1</v>
      </c>
      <c r="Q43" s="167"/>
      <c r="R43" s="163"/>
      <c r="S43" s="143"/>
      <c r="T43" s="143"/>
      <c r="U43" s="143"/>
      <c r="V43" s="143"/>
      <c r="W43" s="143"/>
    </row>
    <row r="44" spans="1:23" x14ac:dyDescent="0.25">
      <c r="A44" s="163">
        <v>42</v>
      </c>
      <c r="B44" s="159"/>
      <c r="C44" s="158"/>
      <c r="D44" s="159"/>
      <c r="E44" s="159"/>
      <c r="F44" s="161"/>
      <c r="G44" s="164">
        <f>Таблица13456913194[Кол-во по Счету]*Таблица13456913194[Цена за единицу]</f>
        <v>0</v>
      </c>
      <c r="H44" s="164"/>
      <c r="I44" s="165"/>
      <c r="J44" s="165"/>
      <c r="K44" s="165"/>
      <c r="L44" s="167"/>
      <c r="M44" s="163"/>
      <c r="N44" s="167"/>
      <c r="O44" s="166"/>
      <c r="P44" s="167">
        <f>Таблица13456913194[Дата оплаты]+Таблица13456913194[Срок поставки дней]+1</f>
        <v>1</v>
      </c>
      <c r="Q44" s="167"/>
      <c r="R44" s="163"/>
      <c r="S44" s="143"/>
      <c r="T44" s="143"/>
      <c r="U44" s="143"/>
      <c r="V44" s="143"/>
      <c r="W44" s="143"/>
    </row>
    <row r="45" spans="1:23" x14ac:dyDescent="0.25">
      <c r="A45" s="163">
        <v>43</v>
      </c>
      <c r="B45" s="159"/>
      <c r="C45" s="158"/>
      <c r="D45" s="159"/>
      <c r="E45" s="159"/>
      <c r="F45" s="161"/>
      <c r="G45" s="164">
        <f>Таблица13456913194[Кол-во по Счету]*Таблица13456913194[Цена за единицу]</f>
        <v>0</v>
      </c>
      <c r="H45" s="164"/>
      <c r="I45" s="165"/>
      <c r="J45" s="165"/>
      <c r="K45" s="165"/>
      <c r="L45" s="167"/>
      <c r="M45" s="163"/>
      <c r="N45" s="167"/>
      <c r="O45" s="166"/>
      <c r="P45" s="167">
        <f>Таблица13456913194[Дата оплаты]+Таблица13456913194[Срок поставки дней]+1</f>
        <v>1</v>
      </c>
      <c r="Q45" s="167"/>
      <c r="R45" s="163"/>
      <c r="S45" s="143"/>
      <c r="T45" s="143"/>
      <c r="U45" s="143"/>
      <c r="V45" s="143"/>
      <c r="W45" s="143"/>
    </row>
    <row r="46" spans="1:23" x14ac:dyDescent="0.25">
      <c r="A46" s="163">
        <v>44</v>
      </c>
      <c r="B46" s="159"/>
      <c r="C46" s="158"/>
      <c r="D46" s="159"/>
      <c r="E46" s="159"/>
      <c r="F46" s="161"/>
      <c r="G46" s="164">
        <f>Таблица13456913194[Кол-во по Счету]*Таблица13456913194[Цена за единицу]</f>
        <v>0</v>
      </c>
      <c r="H46" s="164"/>
      <c r="I46" s="165"/>
      <c r="J46" s="165"/>
      <c r="K46" s="165"/>
      <c r="L46" s="167"/>
      <c r="M46" s="163"/>
      <c r="N46" s="167"/>
      <c r="O46" s="166"/>
      <c r="P46" s="167">
        <f>Таблица13456913194[Дата оплаты]+Таблица13456913194[Срок поставки дней]+1</f>
        <v>1</v>
      </c>
      <c r="Q46" s="167"/>
      <c r="R46" s="163"/>
      <c r="S46" s="143"/>
      <c r="T46" s="143"/>
      <c r="U46" s="143"/>
      <c r="V46" s="143"/>
      <c r="W46" s="143"/>
    </row>
    <row r="47" spans="1:23" x14ac:dyDescent="0.25">
      <c r="A47" s="163">
        <v>45</v>
      </c>
      <c r="B47" s="159"/>
      <c r="C47" s="158"/>
      <c r="D47" s="159"/>
      <c r="E47" s="159"/>
      <c r="F47" s="161"/>
      <c r="G47" s="164">
        <f>Таблица13456913194[Кол-во по Счету]*Таблица13456913194[Цена за единицу]</f>
        <v>0</v>
      </c>
      <c r="H47" s="164"/>
      <c r="I47" s="165"/>
      <c r="J47" s="165"/>
      <c r="K47" s="165"/>
      <c r="L47" s="167"/>
      <c r="M47" s="163"/>
      <c r="N47" s="167"/>
      <c r="O47" s="166"/>
      <c r="P47" s="167">
        <f>Таблица13456913194[Дата оплаты]+Таблица13456913194[Срок поставки дней]+1</f>
        <v>1</v>
      </c>
      <c r="Q47" s="167"/>
      <c r="R47" s="163"/>
      <c r="S47" s="143"/>
      <c r="T47" s="143"/>
      <c r="U47" s="143"/>
      <c r="V47" s="143"/>
      <c r="W47" s="143"/>
    </row>
    <row r="48" spans="1:23" x14ac:dyDescent="0.25">
      <c r="A48" s="163">
        <v>46</v>
      </c>
      <c r="B48" s="159"/>
      <c r="C48" s="158"/>
      <c r="D48" s="159"/>
      <c r="E48" s="159"/>
      <c r="F48" s="161"/>
      <c r="G48" s="164">
        <f>Таблица13456913194[Кол-во по Счету]*Таблица13456913194[Цена за единицу]</f>
        <v>0</v>
      </c>
      <c r="H48" s="164"/>
      <c r="I48" s="165"/>
      <c r="J48" s="165"/>
      <c r="K48" s="165"/>
      <c r="L48" s="167"/>
      <c r="M48" s="163"/>
      <c r="N48" s="167"/>
      <c r="O48" s="166"/>
      <c r="P48" s="167">
        <f>Таблица13456913194[Дата оплаты]+Таблица13456913194[Срок поставки дней]+1</f>
        <v>1</v>
      </c>
      <c r="Q48" s="167"/>
      <c r="R48" s="163"/>
      <c r="S48" s="143"/>
      <c r="T48" s="143"/>
      <c r="U48" s="143"/>
      <c r="V48" s="143"/>
      <c r="W48" s="143"/>
    </row>
    <row r="49" spans="1:23" x14ac:dyDescent="0.25">
      <c r="A49" s="163">
        <v>47</v>
      </c>
      <c r="B49" s="159"/>
      <c r="C49" s="158"/>
      <c r="D49" s="159"/>
      <c r="E49" s="159"/>
      <c r="F49" s="161"/>
      <c r="G49" s="164">
        <f>Таблица13456913194[Кол-во по Счету]*Таблица13456913194[Цена за единицу]</f>
        <v>0</v>
      </c>
      <c r="H49" s="164"/>
      <c r="I49" s="165"/>
      <c r="J49" s="165"/>
      <c r="K49" s="165"/>
      <c r="L49" s="167"/>
      <c r="M49" s="163"/>
      <c r="N49" s="167"/>
      <c r="O49" s="166"/>
      <c r="P49" s="167">
        <f>Таблица13456913194[Дата оплаты]+Таблица13456913194[Срок поставки дней]+1</f>
        <v>1</v>
      </c>
      <c r="Q49" s="167"/>
      <c r="R49" s="163"/>
      <c r="S49" s="143"/>
      <c r="T49" s="143"/>
      <c r="U49" s="143"/>
      <c r="V49" s="143"/>
      <c r="W49" s="143"/>
    </row>
    <row r="50" spans="1:23" x14ac:dyDescent="0.25">
      <c r="A50" s="163">
        <v>48</v>
      </c>
      <c r="B50" s="159"/>
      <c r="C50" s="158"/>
      <c r="D50" s="159"/>
      <c r="E50" s="159"/>
      <c r="F50" s="161"/>
      <c r="G50" s="164">
        <f>Таблица13456913194[Кол-во по Счету]*Таблица13456913194[Цена за единицу]</f>
        <v>0</v>
      </c>
      <c r="H50" s="164"/>
      <c r="I50" s="165"/>
      <c r="J50" s="165"/>
      <c r="K50" s="165"/>
      <c r="L50" s="167"/>
      <c r="M50" s="163"/>
      <c r="N50" s="167"/>
      <c r="O50" s="166"/>
      <c r="P50" s="167">
        <f>Таблица13456913194[Дата оплаты]+Таблица13456913194[Срок поставки дней]+1</f>
        <v>1</v>
      </c>
      <c r="Q50" s="167"/>
      <c r="R50" s="163"/>
      <c r="S50" s="143"/>
      <c r="T50" s="143"/>
      <c r="U50" s="143"/>
      <c r="V50" s="143"/>
      <c r="W50" s="143"/>
    </row>
    <row r="51" spans="1:23" x14ac:dyDescent="0.25">
      <c r="A51" s="163">
        <v>49</v>
      </c>
      <c r="B51" s="159"/>
      <c r="C51" s="158"/>
      <c r="D51" s="159"/>
      <c r="E51" s="159"/>
      <c r="F51" s="169"/>
      <c r="G51" s="164">
        <f>Таблица13456913194[Кол-во по Счету]*Таблица13456913194[Цена за единицу]</f>
        <v>0</v>
      </c>
      <c r="H51" s="164"/>
      <c r="I51" s="165"/>
      <c r="J51" s="165"/>
      <c r="K51" s="165"/>
      <c r="L51" s="167"/>
      <c r="M51" s="163"/>
      <c r="N51" s="167"/>
      <c r="O51" s="166"/>
      <c r="P51" s="167">
        <f>Таблица13456913194[Дата оплаты]+Таблица13456913194[Срок поставки дней]+1</f>
        <v>1</v>
      </c>
      <c r="Q51" s="167"/>
      <c r="R51" s="163"/>
      <c r="S51" s="143"/>
      <c r="T51" s="143"/>
      <c r="U51" s="143"/>
      <c r="V51" s="143"/>
      <c r="W51" s="143"/>
    </row>
    <row r="52" spans="1:23" x14ac:dyDescent="0.25">
      <c r="A52" s="163">
        <v>50</v>
      </c>
      <c r="B52" s="163"/>
      <c r="C52" s="172"/>
      <c r="D52" s="160"/>
      <c r="E52" s="159"/>
      <c r="F52" s="161"/>
      <c r="G52" s="164">
        <f>Таблица13456913194[Кол-во по Счету]*Таблица13456913194[Цена за единицу]</f>
        <v>0</v>
      </c>
      <c r="H52" s="164"/>
      <c r="I52" s="165"/>
      <c r="J52" s="165"/>
      <c r="K52" s="165"/>
      <c r="L52" s="167"/>
      <c r="M52" s="163"/>
      <c r="N52" s="167"/>
      <c r="O52" s="166"/>
      <c r="P52" s="167">
        <f>Таблица13456913194[Дата оплаты]+Таблица13456913194[Срок поставки дней]+1</f>
        <v>1</v>
      </c>
      <c r="Q52" s="167"/>
      <c r="R52" s="163"/>
      <c r="S52" s="143"/>
      <c r="T52" s="143"/>
      <c r="U52" s="143"/>
      <c r="V52" s="143"/>
      <c r="W52" s="143"/>
    </row>
    <row r="53" spans="1:23" x14ac:dyDescent="0.25">
      <c r="A53" s="163">
        <v>51</v>
      </c>
      <c r="B53" s="163"/>
      <c r="C53" s="172"/>
      <c r="D53" s="160"/>
      <c r="E53" s="173"/>
      <c r="F53" s="161"/>
      <c r="G53" s="164">
        <f>Таблица13456913194[Кол-во по Счету]*Таблица13456913194[Цена за единицу]</f>
        <v>0</v>
      </c>
      <c r="H53" s="164"/>
      <c r="I53" s="165"/>
      <c r="J53" s="165"/>
      <c r="K53" s="165"/>
      <c r="L53" s="167"/>
      <c r="M53" s="163"/>
      <c r="N53" s="167"/>
      <c r="O53" s="166"/>
      <c r="P53" s="167">
        <f>Таблица13456913194[Дата оплаты]+Таблица13456913194[Срок поставки дней]+1</f>
        <v>1</v>
      </c>
      <c r="Q53" s="167"/>
      <c r="R53" s="163"/>
      <c r="S53" s="143"/>
      <c r="T53" s="143"/>
      <c r="U53" s="143"/>
      <c r="V53" s="143"/>
      <c r="W53" s="143"/>
    </row>
    <row r="54" spans="1:23" x14ac:dyDescent="0.25">
      <c r="A54" s="163">
        <v>52</v>
      </c>
      <c r="B54" s="163"/>
      <c r="C54" s="172"/>
      <c r="D54" s="160"/>
      <c r="E54" s="159"/>
      <c r="F54" s="170"/>
      <c r="G54" s="164">
        <f>Таблица13456913194[Кол-во по Счету]*Таблица13456913194[Цена за единицу]</f>
        <v>0</v>
      </c>
      <c r="H54" s="164"/>
      <c r="I54" s="165"/>
      <c r="J54" s="165"/>
      <c r="K54" s="165"/>
      <c r="L54" s="167"/>
      <c r="M54" s="163"/>
      <c r="N54" s="167"/>
      <c r="O54" s="166"/>
      <c r="P54" s="167">
        <f>Таблица13456913194[Дата оплаты]+Таблица13456913194[Срок поставки дней]+1</f>
        <v>1</v>
      </c>
      <c r="Q54" s="167"/>
      <c r="R54" s="163"/>
      <c r="S54" s="143"/>
      <c r="T54" s="143"/>
      <c r="U54" s="143"/>
      <c r="V54" s="143"/>
      <c r="W54" s="143"/>
    </row>
    <row r="55" spans="1:23" x14ac:dyDescent="0.25">
      <c r="A55" s="163">
        <v>53</v>
      </c>
      <c r="B55" s="163"/>
      <c r="C55" s="172"/>
      <c r="D55" s="160"/>
      <c r="E55" s="159"/>
      <c r="F55" s="161"/>
      <c r="G55" s="164">
        <f>Таблица13456913194[Кол-во по Счету]*Таблица13456913194[Цена за единицу]</f>
        <v>0</v>
      </c>
      <c r="H55" s="164"/>
      <c r="I55" s="165"/>
      <c r="J55" s="165"/>
      <c r="K55" s="165"/>
      <c r="L55" s="167"/>
      <c r="M55" s="163"/>
      <c r="N55" s="167"/>
      <c r="O55" s="166"/>
      <c r="P55" s="167">
        <f>Таблица13456913194[Дата оплаты]+Таблица13456913194[Срок поставки дней]+1</f>
        <v>1</v>
      </c>
      <c r="Q55" s="167"/>
      <c r="R55" s="163"/>
      <c r="S55" s="143"/>
      <c r="T55" s="143"/>
      <c r="U55" s="143"/>
      <c r="V55" s="143"/>
      <c r="W55" s="143"/>
    </row>
    <row r="56" spans="1:23" x14ac:dyDescent="0.25">
      <c r="A56" s="163">
        <v>54</v>
      </c>
      <c r="B56" s="160"/>
      <c r="C56" s="172"/>
      <c r="D56" s="160"/>
      <c r="E56" s="173"/>
      <c r="F56" s="161"/>
      <c r="G56" s="164">
        <f>Таблица13456913194[Кол-во по Счету]*Таблица13456913194[Цена за единицу]</f>
        <v>0</v>
      </c>
      <c r="H56" s="164"/>
      <c r="I56" s="165"/>
      <c r="J56" s="165"/>
      <c r="K56" s="165"/>
      <c r="L56" s="167"/>
      <c r="M56" s="163"/>
      <c r="N56" s="167"/>
      <c r="O56" s="166"/>
      <c r="P56" s="167">
        <f>Таблица13456913194[Дата оплаты]+Таблица13456913194[Срок поставки дней]+1</f>
        <v>1</v>
      </c>
      <c r="Q56" s="167"/>
      <c r="R56" s="163"/>
      <c r="S56" s="143"/>
      <c r="T56" s="143"/>
      <c r="U56" s="143"/>
      <c r="V56" s="143"/>
      <c r="W56" s="143"/>
    </row>
    <row r="57" spans="1:23" x14ac:dyDescent="0.25">
      <c r="A57" s="163">
        <v>55</v>
      </c>
      <c r="B57" s="160"/>
      <c r="C57" s="172"/>
      <c r="D57" s="160"/>
      <c r="E57" s="173"/>
      <c r="F57" s="161"/>
      <c r="G57" s="164">
        <f>Таблица13456913194[Кол-во по Счету]*Таблица13456913194[Цена за единицу]</f>
        <v>0</v>
      </c>
      <c r="H57" s="164"/>
      <c r="I57" s="165"/>
      <c r="J57" s="165"/>
      <c r="K57" s="165"/>
      <c r="L57" s="167"/>
      <c r="M57" s="163"/>
      <c r="N57" s="167"/>
      <c r="O57" s="166"/>
      <c r="P57" s="167">
        <f>Таблица13456913194[Дата оплаты]+Таблица13456913194[Срок поставки дней]+1</f>
        <v>1</v>
      </c>
      <c r="Q57" s="167"/>
      <c r="R57" s="163"/>
      <c r="S57" s="143"/>
      <c r="T57" s="143"/>
      <c r="U57" s="143"/>
      <c r="V57" s="143"/>
      <c r="W57" s="143"/>
    </row>
    <row r="58" spans="1:23" x14ac:dyDescent="0.25">
      <c r="A58" s="163">
        <v>56</v>
      </c>
      <c r="B58" s="160"/>
      <c r="C58" s="172"/>
      <c r="D58" s="160"/>
      <c r="E58" s="173"/>
      <c r="F58" s="161"/>
      <c r="G58" s="164">
        <f>Таблица13456913194[Кол-во по Счету]*Таблица13456913194[Цена за единицу]</f>
        <v>0</v>
      </c>
      <c r="H58" s="164"/>
      <c r="I58" s="165"/>
      <c r="J58" s="165"/>
      <c r="K58" s="165"/>
      <c r="L58" s="167"/>
      <c r="M58" s="163"/>
      <c r="N58" s="167"/>
      <c r="O58" s="166"/>
      <c r="P58" s="167">
        <f>Таблица13456913194[Дата оплаты]+Таблица13456913194[Срок поставки дней]+1</f>
        <v>1</v>
      </c>
      <c r="Q58" s="167"/>
      <c r="R58" s="163"/>
      <c r="S58" s="143"/>
      <c r="T58" s="143"/>
      <c r="U58" s="143"/>
      <c r="V58" s="143"/>
      <c r="W58" s="143"/>
    </row>
    <row r="59" spans="1:23" x14ac:dyDescent="0.25">
      <c r="A59" s="163">
        <v>57</v>
      </c>
      <c r="B59" s="160"/>
      <c r="C59" s="172"/>
      <c r="D59" s="160"/>
      <c r="E59" s="173"/>
      <c r="F59" s="161"/>
      <c r="G59" s="164">
        <f>Таблица13456913194[Кол-во по Счету]*Таблица13456913194[Цена за единицу]</f>
        <v>0</v>
      </c>
      <c r="H59" s="164"/>
      <c r="I59" s="165"/>
      <c r="J59" s="165"/>
      <c r="K59" s="165"/>
      <c r="L59" s="167"/>
      <c r="M59" s="163"/>
      <c r="N59" s="167"/>
      <c r="O59" s="166"/>
      <c r="P59" s="167">
        <f>Таблица13456913194[Дата оплаты]+Таблица13456913194[Срок поставки дней]+1</f>
        <v>1</v>
      </c>
      <c r="Q59" s="167"/>
      <c r="R59" s="163"/>
      <c r="S59" s="143"/>
      <c r="T59" s="143"/>
      <c r="U59" s="143"/>
      <c r="V59" s="143"/>
      <c r="W59" s="143"/>
    </row>
    <row r="60" spans="1:23" x14ac:dyDescent="0.25">
      <c r="A60" s="163">
        <v>58</v>
      </c>
      <c r="B60" s="160"/>
      <c r="C60" s="172"/>
      <c r="D60" s="160"/>
      <c r="E60" s="173"/>
      <c r="F60" s="161"/>
      <c r="G60" s="164">
        <f>Таблица13456913194[Кол-во по Счету]*Таблица13456913194[Цена за единицу]</f>
        <v>0</v>
      </c>
      <c r="H60" s="164"/>
      <c r="I60" s="165"/>
      <c r="J60" s="165"/>
      <c r="K60" s="165"/>
      <c r="L60" s="167"/>
      <c r="M60" s="163"/>
      <c r="N60" s="167"/>
      <c r="O60" s="166"/>
      <c r="P60" s="167">
        <f>Таблица13456913194[Дата оплаты]+Таблица13456913194[Срок поставки дней]+1</f>
        <v>1</v>
      </c>
      <c r="Q60" s="167"/>
      <c r="R60" s="163"/>
      <c r="S60" s="143"/>
      <c r="T60" s="143"/>
      <c r="U60" s="143"/>
      <c r="V60" s="143"/>
      <c r="W60" s="143"/>
    </row>
    <row r="61" spans="1:23" x14ac:dyDescent="0.25">
      <c r="A61" s="163">
        <v>59</v>
      </c>
      <c r="B61" s="160"/>
      <c r="C61" s="172"/>
      <c r="D61" s="160"/>
      <c r="E61" s="173"/>
      <c r="F61" s="170"/>
      <c r="G61" s="164">
        <f>Таблица13456913194[Кол-во по Счету]*Таблица13456913194[Цена за единицу]</f>
        <v>0</v>
      </c>
      <c r="H61" s="164"/>
      <c r="I61" s="165"/>
      <c r="J61" s="165"/>
      <c r="K61" s="165"/>
      <c r="L61" s="167"/>
      <c r="M61" s="163"/>
      <c r="N61" s="167"/>
      <c r="O61" s="166"/>
      <c r="P61" s="167">
        <f>Таблица13456913194[Дата оплаты]+Таблица13456913194[Срок поставки дней]+1</f>
        <v>1</v>
      </c>
      <c r="Q61" s="167"/>
      <c r="R61" s="163"/>
      <c r="S61" s="143"/>
      <c r="T61" s="143"/>
      <c r="U61" s="143"/>
      <c r="V61" s="143"/>
      <c r="W61" s="143"/>
    </row>
    <row r="62" spans="1:23" x14ac:dyDescent="0.25">
      <c r="A62" s="163">
        <v>60</v>
      </c>
      <c r="B62" s="160"/>
      <c r="C62" s="172"/>
      <c r="D62" s="160"/>
      <c r="E62" s="173"/>
      <c r="F62" s="170"/>
      <c r="G62" s="164">
        <f>Таблица13456913194[Кол-во по Счету]*Таблица13456913194[Цена за единицу]</f>
        <v>0</v>
      </c>
      <c r="H62" s="164"/>
      <c r="I62" s="165"/>
      <c r="J62" s="165"/>
      <c r="K62" s="165"/>
      <c r="L62" s="167"/>
      <c r="M62" s="163"/>
      <c r="N62" s="167"/>
      <c r="O62" s="166"/>
      <c r="P62" s="167">
        <f>Таблица13456913194[Дата оплаты]+Таблица13456913194[Срок поставки дней]+1</f>
        <v>1</v>
      </c>
      <c r="Q62" s="167"/>
      <c r="R62" s="163"/>
      <c r="S62" s="143"/>
      <c r="T62" s="143"/>
      <c r="U62" s="143"/>
      <c r="V62" s="143"/>
      <c r="W62" s="143"/>
    </row>
    <row r="63" spans="1:23" x14ac:dyDescent="0.25">
      <c r="A63" s="163">
        <v>61</v>
      </c>
      <c r="B63" s="160"/>
      <c r="C63" s="172"/>
      <c r="D63" s="160"/>
      <c r="E63" s="173"/>
      <c r="F63" s="170"/>
      <c r="G63" s="164">
        <f>Таблица13456913194[Кол-во по Счету]*Таблица13456913194[Цена за единицу]</f>
        <v>0</v>
      </c>
      <c r="H63" s="164"/>
      <c r="I63" s="165"/>
      <c r="J63" s="165"/>
      <c r="K63" s="165"/>
      <c r="L63" s="167"/>
      <c r="M63" s="163"/>
      <c r="N63" s="167"/>
      <c r="O63" s="166"/>
      <c r="P63" s="167">
        <f>Таблица13456913194[Дата оплаты]+Таблица13456913194[Срок поставки дней]+1</f>
        <v>1</v>
      </c>
      <c r="Q63" s="167"/>
      <c r="R63" s="163"/>
      <c r="S63" s="143"/>
      <c r="T63" s="143"/>
      <c r="U63" s="143"/>
      <c r="V63" s="143"/>
      <c r="W63" s="143"/>
    </row>
    <row r="64" spans="1:23" x14ac:dyDescent="0.25">
      <c r="A64" s="163">
        <v>62</v>
      </c>
      <c r="B64" s="160"/>
      <c r="C64" s="172"/>
      <c r="D64" s="160"/>
      <c r="E64" s="173"/>
      <c r="F64" s="170"/>
      <c r="G64" s="164">
        <f>Таблица13456913194[Кол-во по Счету]*Таблица13456913194[Цена за единицу]</f>
        <v>0</v>
      </c>
      <c r="H64" s="164"/>
      <c r="I64" s="165"/>
      <c r="J64" s="165"/>
      <c r="K64" s="165"/>
      <c r="L64" s="167"/>
      <c r="M64" s="163"/>
      <c r="N64" s="167"/>
      <c r="O64" s="166"/>
      <c r="P64" s="167">
        <f>Таблица13456913194[Дата оплаты]+Таблица13456913194[Срок поставки дней]+1</f>
        <v>1</v>
      </c>
      <c r="Q64" s="167"/>
      <c r="R64" s="163"/>
      <c r="S64" s="143"/>
      <c r="T64" s="143"/>
      <c r="U64" s="143"/>
      <c r="V64" s="143"/>
      <c r="W64" s="143"/>
    </row>
    <row r="65" spans="1:23" x14ac:dyDescent="0.25">
      <c r="A65" s="163">
        <v>63</v>
      </c>
      <c r="B65" s="160"/>
      <c r="C65" s="172"/>
      <c r="D65" s="160"/>
      <c r="E65" s="173"/>
      <c r="F65" s="161"/>
      <c r="G65" s="164">
        <f>Таблица13456913194[Кол-во по Счету]*Таблица13456913194[Цена за единицу]</f>
        <v>0</v>
      </c>
      <c r="H65" s="164"/>
      <c r="I65" s="165"/>
      <c r="J65" s="165"/>
      <c r="K65" s="165"/>
      <c r="L65" s="167"/>
      <c r="M65" s="163"/>
      <c r="N65" s="167"/>
      <c r="O65" s="166"/>
      <c r="P65" s="167">
        <f>Таблица13456913194[Дата оплаты]+Таблица13456913194[Срок поставки дней]+1</f>
        <v>1</v>
      </c>
      <c r="Q65" s="167"/>
      <c r="R65" s="163"/>
      <c r="S65" s="143"/>
      <c r="T65" s="143"/>
      <c r="U65" s="143"/>
      <c r="V65" s="143"/>
      <c r="W65" s="143"/>
    </row>
    <row r="66" spans="1:23" x14ac:dyDescent="0.25">
      <c r="A66" s="163">
        <v>64</v>
      </c>
      <c r="B66" s="160"/>
      <c r="C66" s="172"/>
      <c r="D66" s="160"/>
      <c r="E66" s="173"/>
      <c r="F66" s="170"/>
      <c r="G66" s="164">
        <f>Таблица13456913194[Кол-во по Счету]*Таблица13456913194[Цена за единицу]</f>
        <v>0</v>
      </c>
      <c r="H66" s="164"/>
      <c r="I66" s="165"/>
      <c r="J66" s="165"/>
      <c r="K66" s="165"/>
      <c r="L66" s="167"/>
      <c r="M66" s="163"/>
      <c r="N66" s="167"/>
      <c r="O66" s="166"/>
      <c r="P66" s="167">
        <f>Таблица13456913194[Дата оплаты]+Таблица13456913194[Срок поставки дней]+1</f>
        <v>1</v>
      </c>
      <c r="Q66" s="167"/>
      <c r="R66" s="163"/>
      <c r="S66" s="143"/>
      <c r="T66" s="143"/>
      <c r="U66" s="143"/>
      <c r="V66" s="143"/>
      <c r="W66" s="143"/>
    </row>
    <row r="67" spans="1:23" x14ac:dyDescent="0.25">
      <c r="A67" s="163">
        <v>65</v>
      </c>
      <c r="B67" s="160"/>
      <c r="C67" s="172"/>
      <c r="D67" s="160"/>
      <c r="E67" s="173"/>
      <c r="F67" s="170"/>
      <c r="G67" s="164">
        <f>Таблица13456913194[Кол-во по Счету]*Таблица13456913194[Цена за единицу]</f>
        <v>0</v>
      </c>
      <c r="H67" s="164"/>
      <c r="I67" s="165"/>
      <c r="J67" s="165"/>
      <c r="K67" s="165"/>
      <c r="L67" s="167"/>
      <c r="M67" s="163"/>
      <c r="N67" s="167"/>
      <c r="O67" s="166"/>
      <c r="P67" s="167">
        <f>Таблица13456913194[Дата оплаты]+Таблица13456913194[Срок поставки дней]+1</f>
        <v>1</v>
      </c>
      <c r="Q67" s="167"/>
      <c r="R67" s="163"/>
      <c r="S67" s="143"/>
      <c r="T67" s="143"/>
      <c r="U67" s="143"/>
      <c r="V67" s="143"/>
      <c r="W67" s="143"/>
    </row>
    <row r="68" spans="1:23" x14ac:dyDescent="0.25">
      <c r="A68" s="163">
        <v>66</v>
      </c>
      <c r="B68" s="160"/>
      <c r="C68" s="172"/>
      <c r="D68" s="160"/>
      <c r="E68" s="173"/>
      <c r="F68" s="170"/>
      <c r="G68" s="164">
        <f>Таблица13456913194[Кол-во по Счету]*Таблица13456913194[Цена за единицу]</f>
        <v>0</v>
      </c>
      <c r="H68" s="164"/>
      <c r="I68" s="165"/>
      <c r="J68" s="165"/>
      <c r="K68" s="165"/>
      <c r="L68" s="167"/>
      <c r="M68" s="163"/>
      <c r="N68" s="167"/>
      <c r="O68" s="166"/>
      <c r="P68" s="167">
        <f>Таблица13456913194[Дата оплаты]+Таблица13456913194[Срок поставки дней]+1</f>
        <v>1</v>
      </c>
      <c r="Q68" s="167"/>
      <c r="R68" s="163"/>
      <c r="S68" s="143"/>
      <c r="T68" s="143"/>
      <c r="U68" s="143"/>
      <c r="V68" s="143"/>
      <c r="W68" s="143"/>
    </row>
    <row r="69" spans="1:23" x14ac:dyDescent="0.25">
      <c r="A69" s="163">
        <v>67</v>
      </c>
      <c r="B69" s="160"/>
      <c r="C69" s="172"/>
      <c r="D69" s="160"/>
      <c r="E69" s="173"/>
      <c r="F69" s="170"/>
      <c r="G69" s="164">
        <f>Таблица13456913194[Кол-во по Счету]*Таблица13456913194[Цена за единицу]</f>
        <v>0</v>
      </c>
      <c r="H69" s="164"/>
      <c r="I69" s="165"/>
      <c r="J69" s="165"/>
      <c r="K69" s="165"/>
      <c r="L69" s="167"/>
      <c r="M69" s="163"/>
      <c r="N69" s="167"/>
      <c r="O69" s="166"/>
      <c r="P69" s="167">
        <f>Таблица13456913194[Дата оплаты]+Таблица13456913194[Срок поставки дней]+1</f>
        <v>1</v>
      </c>
      <c r="Q69" s="167"/>
      <c r="R69" s="163"/>
      <c r="S69" s="143"/>
      <c r="T69" s="143"/>
      <c r="U69" s="143"/>
      <c r="V69" s="143"/>
      <c r="W69" s="143"/>
    </row>
    <row r="70" spans="1:23" x14ac:dyDescent="0.25">
      <c r="A70" s="163">
        <v>68</v>
      </c>
      <c r="B70" s="160"/>
      <c r="C70" s="172"/>
      <c r="D70" s="160"/>
      <c r="E70" s="173"/>
      <c r="F70" s="170"/>
      <c r="G70" s="164">
        <f>Таблица13456913194[Кол-во по Счету]*Таблица13456913194[Цена за единицу]</f>
        <v>0</v>
      </c>
      <c r="H70" s="164"/>
      <c r="I70" s="165"/>
      <c r="J70" s="165"/>
      <c r="K70" s="165"/>
      <c r="L70" s="167"/>
      <c r="M70" s="163"/>
      <c r="N70" s="167"/>
      <c r="O70" s="166"/>
      <c r="P70" s="167">
        <f>Таблица13456913194[Дата оплаты]+Таблица13456913194[Срок поставки дней]+1</f>
        <v>1</v>
      </c>
      <c r="Q70" s="167"/>
      <c r="R70" s="163"/>
      <c r="S70" s="143"/>
      <c r="T70" s="143"/>
      <c r="U70" s="143"/>
      <c r="V70" s="143"/>
      <c r="W70" s="143"/>
    </row>
    <row r="71" spans="1:23" x14ac:dyDescent="0.25">
      <c r="A71" s="163">
        <v>69</v>
      </c>
      <c r="B71" s="160"/>
      <c r="C71" s="172"/>
      <c r="D71" s="160"/>
      <c r="E71" s="173"/>
      <c r="F71" s="161"/>
      <c r="G71" s="164">
        <f>Таблица13456913194[Кол-во по Счету]*Таблица13456913194[Цена за единицу]</f>
        <v>0</v>
      </c>
      <c r="H71" s="164"/>
      <c r="I71" s="165"/>
      <c r="J71" s="165"/>
      <c r="K71" s="165"/>
      <c r="L71" s="167"/>
      <c r="M71" s="163"/>
      <c r="N71" s="167"/>
      <c r="O71" s="166"/>
      <c r="P71" s="167">
        <f>Таблица13456913194[Дата оплаты]+Таблица13456913194[Срок поставки дней]+1</f>
        <v>1</v>
      </c>
      <c r="Q71" s="167"/>
      <c r="R71" s="163"/>
      <c r="S71" s="143"/>
      <c r="T71" s="143"/>
      <c r="U71" s="143"/>
      <c r="V71" s="143"/>
      <c r="W71" s="143"/>
    </row>
    <row r="72" spans="1:23" x14ac:dyDescent="0.25">
      <c r="A72" s="163">
        <v>70</v>
      </c>
      <c r="B72" s="160"/>
      <c r="C72" s="172"/>
      <c r="D72" s="160"/>
      <c r="E72" s="173"/>
      <c r="F72" s="170"/>
      <c r="G72" s="164">
        <f>Таблица13456913194[Кол-во по Счету]*Таблица13456913194[Цена за единицу]</f>
        <v>0</v>
      </c>
      <c r="H72" s="164"/>
      <c r="I72" s="165"/>
      <c r="J72" s="165"/>
      <c r="K72" s="165"/>
      <c r="L72" s="167"/>
      <c r="M72" s="163"/>
      <c r="N72" s="167"/>
      <c r="O72" s="166"/>
      <c r="P72" s="167">
        <f>Таблица13456913194[Дата оплаты]+Таблица13456913194[Срок поставки дней]+1</f>
        <v>1</v>
      </c>
      <c r="Q72" s="167"/>
      <c r="R72" s="163"/>
      <c r="S72" s="143"/>
      <c r="T72" s="143"/>
      <c r="U72" s="143"/>
      <c r="V72" s="143"/>
      <c r="W72" s="143"/>
    </row>
    <row r="73" spans="1:23" x14ac:dyDescent="0.25">
      <c r="A73" s="163">
        <v>71</v>
      </c>
      <c r="B73" s="160"/>
      <c r="C73" s="172"/>
      <c r="D73" s="160"/>
      <c r="E73" s="173"/>
      <c r="F73" s="170"/>
      <c r="G73" s="164">
        <f>Таблица13456913194[Кол-во по Счету]*Таблица13456913194[Цена за единицу]</f>
        <v>0</v>
      </c>
      <c r="H73" s="164"/>
      <c r="I73" s="165"/>
      <c r="J73" s="165"/>
      <c r="K73" s="165"/>
      <c r="L73" s="167"/>
      <c r="M73" s="163"/>
      <c r="N73" s="167"/>
      <c r="O73" s="166"/>
      <c r="P73" s="167">
        <f>Таблица13456913194[Дата оплаты]+Таблица13456913194[Срок поставки дней]+1</f>
        <v>1</v>
      </c>
      <c r="Q73" s="167"/>
      <c r="R73" s="163"/>
      <c r="S73" s="143"/>
      <c r="T73" s="143"/>
      <c r="U73" s="143"/>
      <c r="V73" s="143"/>
      <c r="W73" s="143"/>
    </row>
    <row r="74" spans="1:23" x14ac:dyDescent="0.25">
      <c r="A74" s="163">
        <v>72</v>
      </c>
      <c r="B74" s="160"/>
      <c r="C74" s="172"/>
      <c r="D74" s="160"/>
      <c r="E74" s="173"/>
      <c r="F74" s="170"/>
      <c r="G74" s="164">
        <f>Таблица13456913194[Кол-во по Счету]*Таблица13456913194[Цена за единицу]</f>
        <v>0</v>
      </c>
      <c r="H74" s="164"/>
      <c r="I74" s="165"/>
      <c r="J74" s="165"/>
      <c r="K74" s="165"/>
      <c r="L74" s="167"/>
      <c r="M74" s="163"/>
      <c r="N74" s="167"/>
      <c r="O74" s="166"/>
      <c r="P74" s="167">
        <f>Таблица13456913194[Дата оплаты]+Таблица13456913194[Срок поставки дней]+1</f>
        <v>1</v>
      </c>
      <c r="Q74" s="167"/>
      <c r="R74" s="163"/>
      <c r="S74" s="143"/>
      <c r="T74" s="143"/>
      <c r="U74" s="143"/>
      <c r="V74" s="143"/>
      <c r="W74" s="143"/>
    </row>
    <row r="75" spans="1:23" x14ac:dyDescent="0.25">
      <c r="A75" s="163">
        <v>73</v>
      </c>
      <c r="B75" s="160"/>
      <c r="C75" s="172"/>
      <c r="D75" s="160"/>
      <c r="E75" s="173"/>
      <c r="F75" s="170"/>
      <c r="G75" s="164">
        <f>Таблица13456913194[Кол-во по Счету]*Таблица13456913194[Цена за единицу]</f>
        <v>0</v>
      </c>
      <c r="H75" s="164"/>
      <c r="I75" s="165"/>
      <c r="J75" s="165"/>
      <c r="K75" s="165"/>
      <c r="L75" s="167"/>
      <c r="M75" s="163"/>
      <c r="N75" s="167"/>
      <c r="O75" s="166"/>
      <c r="P75" s="167">
        <f>Таблица13456913194[Дата оплаты]+Таблица13456913194[Срок поставки дней]+1</f>
        <v>1</v>
      </c>
      <c r="Q75" s="167"/>
      <c r="R75" s="163"/>
      <c r="S75" s="143"/>
      <c r="T75" s="143"/>
      <c r="U75" s="143"/>
      <c r="V75" s="143"/>
      <c r="W75" s="143"/>
    </row>
    <row r="76" spans="1:23" x14ac:dyDescent="0.25">
      <c r="A76" s="163">
        <v>74</v>
      </c>
      <c r="B76" s="160"/>
      <c r="C76" s="172"/>
      <c r="D76" s="160"/>
      <c r="E76" s="173"/>
      <c r="F76" s="170"/>
      <c r="G76" s="164">
        <f>Таблица13456913194[Кол-во по Счету]*Таблица13456913194[Цена за единицу]</f>
        <v>0</v>
      </c>
      <c r="H76" s="164"/>
      <c r="I76" s="165"/>
      <c r="J76" s="165"/>
      <c r="K76" s="165"/>
      <c r="L76" s="167"/>
      <c r="M76" s="163"/>
      <c r="N76" s="167"/>
      <c r="O76" s="166"/>
      <c r="P76" s="167">
        <f>Таблица13456913194[Дата оплаты]+Таблица13456913194[Срок поставки дней]+1</f>
        <v>1</v>
      </c>
      <c r="Q76" s="167"/>
      <c r="R76" s="163"/>
      <c r="S76" s="143"/>
      <c r="T76" s="143"/>
      <c r="U76" s="143"/>
      <c r="V76" s="143"/>
      <c r="W76" s="143"/>
    </row>
    <row r="77" spans="1:23" x14ac:dyDescent="0.25">
      <c r="A77" s="163">
        <v>75</v>
      </c>
      <c r="B77" s="160"/>
      <c r="C77" s="172"/>
      <c r="D77" s="160"/>
      <c r="E77" s="173"/>
      <c r="F77" s="170"/>
      <c r="G77" s="164">
        <f>Таблица13456913194[Кол-во по Счету]*Таблица13456913194[Цена за единицу]</f>
        <v>0</v>
      </c>
      <c r="H77" s="164"/>
      <c r="I77" s="165"/>
      <c r="J77" s="165"/>
      <c r="K77" s="165"/>
      <c r="L77" s="167"/>
      <c r="M77" s="163"/>
      <c r="N77" s="167"/>
      <c r="O77" s="166"/>
      <c r="P77" s="167">
        <f>Таблица13456913194[Дата оплаты]+Таблица13456913194[Срок поставки дней]+1</f>
        <v>1</v>
      </c>
      <c r="Q77" s="167"/>
      <c r="R77" s="163"/>
      <c r="S77" s="143"/>
      <c r="T77" s="143"/>
      <c r="U77" s="143"/>
      <c r="V77" s="143"/>
      <c r="W77" s="143"/>
    </row>
    <row r="78" spans="1:23" x14ac:dyDescent="0.25">
      <c r="A78" s="163">
        <v>76</v>
      </c>
      <c r="B78" s="160"/>
      <c r="C78" s="172"/>
      <c r="D78" s="160"/>
      <c r="E78" s="173"/>
      <c r="F78" s="170"/>
      <c r="G78" s="164">
        <f>Таблица13456913194[Кол-во по Счету]*Таблица13456913194[Цена за единицу]</f>
        <v>0</v>
      </c>
      <c r="H78" s="164"/>
      <c r="I78" s="165"/>
      <c r="J78" s="165"/>
      <c r="K78" s="165"/>
      <c r="L78" s="167"/>
      <c r="M78" s="163"/>
      <c r="N78" s="167"/>
      <c r="O78" s="166"/>
      <c r="P78" s="167">
        <f>Таблица13456913194[Дата оплаты]+Таблица13456913194[Срок поставки дней]+1</f>
        <v>1</v>
      </c>
      <c r="Q78" s="167"/>
      <c r="R78" s="163"/>
      <c r="S78" s="143"/>
      <c r="T78" s="143"/>
      <c r="U78" s="143"/>
      <c r="V78" s="143"/>
      <c r="W78" s="143"/>
    </row>
    <row r="79" spans="1:23" x14ac:dyDescent="0.25">
      <c r="A79" s="163">
        <v>77</v>
      </c>
      <c r="B79" s="160"/>
      <c r="C79" s="172"/>
      <c r="D79" s="160"/>
      <c r="E79" s="173"/>
      <c r="F79" s="161"/>
      <c r="G79" s="164">
        <f>Таблица13456913194[Кол-во по Счету]*Таблица13456913194[Цена за единицу]</f>
        <v>0</v>
      </c>
      <c r="H79" s="164"/>
      <c r="I79" s="165"/>
      <c r="J79" s="165"/>
      <c r="K79" s="165"/>
      <c r="L79" s="167"/>
      <c r="M79" s="163"/>
      <c r="N79" s="167"/>
      <c r="O79" s="166"/>
      <c r="P79" s="167">
        <f>Таблица13456913194[Дата оплаты]+Таблица13456913194[Срок поставки дней]+1</f>
        <v>1</v>
      </c>
      <c r="Q79" s="167"/>
      <c r="R79" s="163"/>
      <c r="S79" s="143"/>
      <c r="T79" s="143"/>
      <c r="U79" s="143"/>
      <c r="V79" s="143"/>
      <c r="W79" s="143"/>
    </row>
    <row r="80" spans="1:23" x14ac:dyDescent="0.25">
      <c r="A80" s="163">
        <v>78</v>
      </c>
      <c r="B80" s="160"/>
      <c r="C80" s="172"/>
      <c r="D80" s="160"/>
      <c r="E80" s="173"/>
      <c r="F80" s="161"/>
      <c r="G80" s="164">
        <f>Таблица13456913194[Кол-во по Счету]*Таблица13456913194[Цена за единицу]</f>
        <v>0</v>
      </c>
      <c r="H80" s="164"/>
      <c r="I80" s="165"/>
      <c r="J80" s="165"/>
      <c r="K80" s="165"/>
      <c r="L80" s="167"/>
      <c r="M80" s="163"/>
      <c r="N80" s="167"/>
      <c r="O80" s="166"/>
      <c r="P80" s="167">
        <f>Таблица13456913194[Дата оплаты]+Таблица13456913194[Срок поставки дней]+1</f>
        <v>1</v>
      </c>
      <c r="Q80" s="167"/>
      <c r="R80" s="163"/>
      <c r="S80" s="143"/>
      <c r="T80" s="143"/>
      <c r="U80" s="143"/>
      <c r="V80" s="143"/>
      <c r="W80" s="143"/>
    </row>
    <row r="81" spans="1:23" x14ac:dyDescent="0.25">
      <c r="A81" s="163">
        <v>79</v>
      </c>
      <c r="B81" s="160"/>
      <c r="C81" s="172"/>
      <c r="D81" s="160"/>
      <c r="E81" s="173"/>
      <c r="F81" s="161"/>
      <c r="G81" s="164">
        <f>Таблица13456913194[Кол-во по Счету]*Таблица13456913194[Цена за единицу]</f>
        <v>0</v>
      </c>
      <c r="H81" s="164"/>
      <c r="I81" s="165"/>
      <c r="J81" s="165"/>
      <c r="K81" s="165"/>
      <c r="L81" s="167"/>
      <c r="M81" s="163"/>
      <c r="N81" s="167"/>
      <c r="O81" s="166"/>
      <c r="P81" s="167">
        <f>Таблица13456913194[Дата оплаты]+Таблица13456913194[Срок поставки дней]+1</f>
        <v>1</v>
      </c>
      <c r="Q81" s="167"/>
      <c r="R81" s="163"/>
      <c r="S81" s="143"/>
      <c r="T81" s="143"/>
      <c r="U81" s="143"/>
      <c r="V81" s="143"/>
      <c r="W81" s="143"/>
    </row>
    <row r="82" spans="1:23" x14ac:dyDescent="0.25">
      <c r="A82" s="163">
        <v>80</v>
      </c>
      <c r="B82" s="160"/>
      <c r="C82" s="172"/>
      <c r="D82" s="160"/>
      <c r="E82" s="173"/>
      <c r="F82" s="161"/>
      <c r="G82" s="164">
        <f>Таблица13456913194[Кол-во по Счету]*Таблица13456913194[Цена за единицу]</f>
        <v>0</v>
      </c>
      <c r="H82" s="164"/>
      <c r="I82" s="165"/>
      <c r="J82" s="165"/>
      <c r="K82" s="165"/>
      <c r="L82" s="167"/>
      <c r="M82" s="163"/>
      <c r="N82" s="167"/>
      <c r="O82" s="166"/>
      <c r="P82" s="167">
        <f>Таблица13456913194[Дата оплаты]+Таблица13456913194[Срок поставки дней]+1</f>
        <v>1</v>
      </c>
      <c r="Q82" s="167"/>
      <c r="R82" s="163"/>
      <c r="S82" s="143"/>
      <c r="T82" s="143"/>
      <c r="U82" s="143"/>
      <c r="V82" s="143"/>
      <c r="W82" s="143"/>
    </row>
    <row r="83" spans="1:23" x14ac:dyDescent="0.25">
      <c r="A83" s="163">
        <v>81</v>
      </c>
      <c r="B83" s="160"/>
      <c r="C83" s="172"/>
      <c r="D83" s="160"/>
      <c r="E83" s="173"/>
      <c r="F83" s="161"/>
      <c r="G83" s="164">
        <f>Таблица13456913194[Кол-во по Счету]*Таблица13456913194[Цена за единицу]</f>
        <v>0</v>
      </c>
      <c r="H83" s="164"/>
      <c r="I83" s="165"/>
      <c r="J83" s="165"/>
      <c r="K83" s="165"/>
      <c r="L83" s="167"/>
      <c r="M83" s="163"/>
      <c r="N83" s="167"/>
      <c r="O83" s="166"/>
      <c r="P83" s="167">
        <f>Таблица13456913194[Дата оплаты]+Таблица13456913194[Срок поставки дней]+1</f>
        <v>1</v>
      </c>
      <c r="Q83" s="167"/>
      <c r="R83" s="163"/>
      <c r="S83" s="143"/>
      <c r="T83" s="143"/>
      <c r="U83" s="143"/>
      <c r="V83" s="143"/>
      <c r="W83" s="143"/>
    </row>
    <row r="84" spans="1:23" x14ac:dyDescent="0.25">
      <c r="A84" s="163">
        <v>82</v>
      </c>
      <c r="B84" s="160"/>
      <c r="C84" s="172"/>
      <c r="D84" s="160"/>
      <c r="E84" s="173"/>
      <c r="F84" s="161"/>
      <c r="G84" s="164">
        <f>Таблица13456913194[Кол-во по Счету]*Таблица13456913194[Цена за единицу]</f>
        <v>0</v>
      </c>
      <c r="H84" s="164"/>
      <c r="I84" s="165"/>
      <c r="J84" s="165"/>
      <c r="K84" s="165"/>
      <c r="L84" s="167"/>
      <c r="M84" s="163"/>
      <c r="N84" s="167"/>
      <c r="O84" s="166"/>
      <c r="P84" s="167">
        <f>Таблица13456913194[Дата оплаты]+Таблица13456913194[Срок поставки дней]+1</f>
        <v>1</v>
      </c>
      <c r="Q84" s="167"/>
      <c r="R84" s="163"/>
      <c r="S84" s="143"/>
      <c r="T84" s="143"/>
      <c r="U84" s="143"/>
      <c r="V84" s="143"/>
      <c r="W84" s="143"/>
    </row>
    <row r="85" spans="1:23" x14ac:dyDescent="0.25">
      <c r="A85" s="163">
        <v>83</v>
      </c>
      <c r="B85" s="160"/>
      <c r="C85" s="172"/>
      <c r="D85" s="160"/>
      <c r="E85" s="173"/>
      <c r="F85" s="161"/>
      <c r="G85" s="164">
        <f>Таблица13456913194[Кол-во по Счету]*Таблица13456913194[Цена за единицу]</f>
        <v>0</v>
      </c>
      <c r="H85" s="164"/>
      <c r="I85" s="165"/>
      <c r="J85" s="165"/>
      <c r="K85" s="165"/>
      <c r="L85" s="167"/>
      <c r="M85" s="163"/>
      <c r="N85" s="167"/>
      <c r="O85" s="166"/>
      <c r="P85" s="167">
        <f>Таблица13456913194[Дата оплаты]+Таблица13456913194[Срок поставки дней]+1</f>
        <v>1</v>
      </c>
      <c r="Q85" s="167"/>
      <c r="R85" s="163"/>
      <c r="S85" s="143"/>
      <c r="T85" s="143"/>
      <c r="U85" s="143"/>
      <c r="V85" s="143"/>
      <c r="W85" s="143"/>
    </row>
    <row r="86" spans="1:23" x14ac:dyDescent="0.25">
      <c r="A86" s="163">
        <v>84</v>
      </c>
      <c r="B86" s="160"/>
      <c r="C86" s="172"/>
      <c r="D86" s="160"/>
      <c r="E86" s="173"/>
      <c r="F86" s="161"/>
      <c r="G86" s="164">
        <f>Таблица13456913194[Кол-во по Счету]*Таблица13456913194[Цена за единицу]</f>
        <v>0</v>
      </c>
      <c r="H86" s="164"/>
      <c r="I86" s="165"/>
      <c r="J86" s="165"/>
      <c r="K86" s="165"/>
      <c r="L86" s="167"/>
      <c r="M86" s="163"/>
      <c r="N86" s="167"/>
      <c r="O86" s="166"/>
      <c r="P86" s="167">
        <f>Таблица13456913194[Дата оплаты]+Таблица13456913194[Срок поставки дней]+1</f>
        <v>1</v>
      </c>
      <c r="Q86" s="167"/>
      <c r="R86" s="163"/>
      <c r="S86" s="143"/>
      <c r="T86" s="143"/>
      <c r="U86" s="143"/>
      <c r="V86" s="143"/>
      <c r="W86" s="143"/>
    </row>
    <row r="87" spans="1:23" x14ac:dyDescent="0.25">
      <c r="A87" s="163">
        <v>85</v>
      </c>
      <c r="B87" s="160"/>
      <c r="C87" s="172"/>
      <c r="D87" s="160"/>
      <c r="E87" s="173"/>
      <c r="F87" s="161"/>
      <c r="G87" s="164">
        <f>Таблица13456913194[Кол-во по Счету]*Таблица13456913194[Цена за единицу]</f>
        <v>0</v>
      </c>
      <c r="H87" s="164"/>
      <c r="I87" s="165"/>
      <c r="J87" s="165"/>
      <c r="K87" s="165"/>
      <c r="L87" s="167"/>
      <c r="M87" s="163"/>
      <c r="N87" s="167"/>
      <c r="O87" s="166"/>
      <c r="P87" s="167">
        <f>Таблица13456913194[Дата оплаты]+Таблица13456913194[Срок поставки дней]+1</f>
        <v>1</v>
      </c>
      <c r="Q87" s="167"/>
      <c r="R87" s="163"/>
      <c r="S87" s="143"/>
      <c r="T87" s="143"/>
      <c r="U87" s="143"/>
      <c r="V87" s="143"/>
      <c r="W87" s="143"/>
    </row>
    <row r="88" spans="1:23" x14ac:dyDescent="0.25">
      <c r="A88" s="163">
        <v>86</v>
      </c>
      <c r="B88" s="160"/>
      <c r="C88" s="172"/>
      <c r="D88" s="160"/>
      <c r="E88" s="173"/>
      <c r="F88" s="161"/>
      <c r="G88" s="164">
        <f>Таблица13456913194[Кол-во по Счету]*Таблица13456913194[Цена за единицу]</f>
        <v>0</v>
      </c>
      <c r="H88" s="164"/>
      <c r="I88" s="165"/>
      <c r="J88" s="165"/>
      <c r="K88" s="165"/>
      <c r="L88" s="167"/>
      <c r="M88" s="163"/>
      <c r="N88" s="167"/>
      <c r="O88" s="166"/>
      <c r="P88" s="167">
        <f>Таблица13456913194[Дата оплаты]+Таблица13456913194[Срок поставки дней]+1</f>
        <v>1</v>
      </c>
      <c r="Q88" s="167"/>
      <c r="R88" s="163"/>
      <c r="S88" s="143"/>
      <c r="T88" s="143"/>
      <c r="U88" s="143"/>
      <c r="V88" s="143"/>
      <c r="W88" s="143"/>
    </row>
    <row r="89" spans="1:23" x14ac:dyDescent="0.25">
      <c r="A89" s="163">
        <v>87</v>
      </c>
      <c r="B89" s="163"/>
      <c r="C89" s="163"/>
      <c r="D89" s="163"/>
      <c r="E89" s="163"/>
      <c r="F89" s="164"/>
      <c r="G89" s="164">
        <f>Таблица13456913194[Кол-во по Счету]*Таблица13456913194[Цена за единицу]</f>
        <v>0</v>
      </c>
      <c r="H89" s="164"/>
      <c r="I89" s="165"/>
      <c r="J89" s="165"/>
      <c r="K89" s="165"/>
      <c r="L89" s="167"/>
      <c r="M89" s="163"/>
      <c r="N89" s="167"/>
      <c r="O89" s="166"/>
      <c r="P89" s="167">
        <f>Таблица13456913194[Дата оплаты]+Таблица13456913194[Срок поставки дней]+1</f>
        <v>1</v>
      </c>
      <c r="Q89" s="167"/>
      <c r="R89" s="163"/>
      <c r="S89" s="143"/>
      <c r="T89" s="143"/>
      <c r="U89" s="143"/>
      <c r="V89" s="143"/>
      <c r="W89" s="143"/>
    </row>
    <row r="90" spans="1:23" x14ac:dyDescent="0.25">
      <c r="A90" s="163">
        <v>88</v>
      </c>
      <c r="B90" s="163"/>
      <c r="C90" s="163"/>
      <c r="D90" s="163"/>
      <c r="E90" s="163"/>
      <c r="F90" s="164"/>
      <c r="G90" s="164">
        <f>Таблица13456913194[Кол-во по Счету]*Таблица13456913194[Цена за единицу]</f>
        <v>0</v>
      </c>
      <c r="H90" s="164"/>
      <c r="I90" s="165"/>
      <c r="J90" s="165"/>
      <c r="K90" s="165"/>
      <c r="L90" s="167"/>
      <c r="M90" s="163"/>
      <c r="N90" s="167"/>
      <c r="O90" s="166"/>
      <c r="P90" s="167">
        <f>Таблица13456913194[Дата оплаты]+Таблица13456913194[Срок поставки дней]+1</f>
        <v>1</v>
      </c>
      <c r="Q90" s="167"/>
      <c r="R90" s="163"/>
      <c r="S90" s="143"/>
      <c r="T90" s="143"/>
      <c r="U90" s="143"/>
      <c r="V90" s="143"/>
      <c r="W90" s="143"/>
    </row>
    <row r="91" spans="1:23" x14ac:dyDescent="0.25">
      <c r="A91" s="163">
        <v>89</v>
      </c>
      <c r="B91" s="163"/>
      <c r="C91" s="163"/>
      <c r="D91" s="163"/>
      <c r="E91" s="163"/>
      <c r="F91" s="164"/>
      <c r="G91" s="164">
        <f>Таблица13456913194[Кол-во по Счету]*Таблица13456913194[Цена за единицу]</f>
        <v>0</v>
      </c>
      <c r="H91" s="164"/>
      <c r="I91" s="165"/>
      <c r="J91" s="165"/>
      <c r="K91" s="165"/>
      <c r="L91" s="167"/>
      <c r="M91" s="163"/>
      <c r="N91" s="167"/>
      <c r="O91" s="166"/>
      <c r="P91" s="167">
        <f>Таблица13456913194[Дата оплаты]+Таблица13456913194[Срок поставки дней]+1</f>
        <v>1</v>
      </c>
      <c r="Q91" s="167"/>
      <c r="R91" s="163"/>
      <c r="S91" s="143"/>
      <c r="T91" s="143"/>
      <c r="U91" s="143"/>
      <c r="V91" s="143"/>
      <c r="W91" s="143"/>
    </row>
    <row r="92" spans="1:23" x14ac:dyDescent="0.25">
      <c r="A92" s="163">
        <v>90</v>
      </c>
      <c r="B92" s="163"/>
      <c r="C92" s="163"/>
      <c r="D92" s="163"/>
      <c r="E92" s="163"/>
      <c r="F92" s="164"/>
      <c r="G92" s="164">
        <f>Таблица13456913194[Кол-во по Счету]*Таблица13456913194[Цена за единицу]</f>
        <v>0</v>
      </c>
      <c r="H92" s="164"/>
      <c r="I92" s="165"/>
      <c r="J92" s="165"/>
      <c r="K92" s="165"/>
      <c r="L92" s="167"/>
      <c r="M92" s="163"/>
      <c r="N92" s="167"/>
      <c r="O92" s="166"/>
      <c r="P92" s="167">
        <f>Таблица13456913194[Дата оплаты]+Таблица13456913194[Срок поставки дней]+1</f>
        <v>1</v>
      </c>
      <c r="Q92" s="167"/>
      <c r="R92" s="163"/>
      <c r="S92" s="143"/>
      <c r="T92" s="143"/>
      <c r="U92" s="143"/>
      <c r="V92" s="143"/>
      <c r="W92" s="143"/>
    </row>
    <row r="93" spans="1:23" x14ac:dyDescent="0.25">
      <c r="A93" s="163">
        <v>91</v>
      </c>
      <c r="B93" s="163"/>
      <c r="C93" s="163"/>
      <c r="D93" s="163"/>
      <c r="E93" s="163"/>
      <c r="F93" s="164"/>
      <c r="G93" s="164">
        <f>Таблица13456913194[Кол-во по Счету]*Таблица13456913194[Цена за единицу]</f>
        <v>0</v>
      </c>
      <c r="H93" s="164"/>
      <c r="I93" s="165"/>
      <c r="J93" s="165"/>
      <c r="K93" s="165"/>
      <c r="L93" s="167"/>
      <c r="M93" s="163"/>
      <c r="N93" s="167"/>
      <c r="O93" s="166"/>
      <c r="P93" s="167">
        <f>Таблица13456913194[Дата оплаты]+Таблица13456913194[Срок поставки дней]+1</f>
        <v>1</v>
      </c>
      <c r="Q93" s="167"/>
      <c r="R93" s="163"/>
      <c r="S93" s="143"/>
      <c r="T93" s="143"/>
      <c r="U93" s="143"/>
      <c r="V93" s="143"/>
      <c r="W93" s="143"/>
    </row>
    <row r="94" spans="1:23" x14ac:dyDescent="0.25">
      <c r="A94" s="163">
        <v>92</v>
      </c>
      <c r="B94" s="163"/>
      <c r="C94" s="163"/>
      <c r="D94" s="163"/>
      <c r="E94" s="163"/>
      <c r="F94" s="164"/>
      <c r="G94" s="164">
        <f>Таблица13456913194[Кол-во по Счету]*Таблица13456913194[Цена за единицу]</f>
        <v>0</v>
      </c>
      <c r="H94" s="164"/>
      <c r="I94" s="165"/>
      <c r="J94" s="165"/>
      <c r="K94" s="165"/>
      <c r="L94" s="167"/>
      <c r="M94" s="163"/>
      <c r="N94" s="167"/>
      <c r="O94" s="166"/>
      <c r="P94" s="167">
        <f>Таблица13456913194[Дата оплаты]+Таблица13456913194[Срок поставки дней]+1</f>
        <v>1</v>
      </c>
      <c r="Q94" s="167"/>
      <c r="R94" s="163"/>
      <c r="S94" s="143"/>
      <c r="T94" s="143"/>
      <c r="U94" s="143"/>
      <c r="V94" s="143"/>
      <c r="W94" s="143"/>
    </row>
    <row r="95" spans="1:23" x14ac:dyDescent="0.25">
      <c r="A95" s="163">
        <v>93</v>
      </c>
      <c r="B95" s="163"/>
      <c r="C95" s="163"/>
      <c r="D95" s="163"/>
      <c r="E95" s="163"/>
      <c r="F95" s="164"/>
      <c r="G95" s="164">
        <f>Таблица13456913194[Кол-во по Счету]*Таблица13456913194[Цена за единицу]</f>
        <v>0</v>
      </c>
      <c r="H95" s="164"/>
      <c r="I95" s="165"/>
      <c r="J95" s="165"/>
      <c r="K95" s="165"/>
      <c r="L95" s="167"/>
      <c r="M95" s="163"/>
      <c r="N95" s="167"/>
      <c r="O95" s="166"/>
      <c r="P95" s="167">
        <f>Таблица13456913194[Дата оплаты]+Таблица13456913194[Срок поставки дней]+1</f>
        <v>1</v>
      </c>
      <c r="Q95" s="167"/>
      <c r="R95" s="163"/>
      <c r="S95" s="143"/>
      <c r="T95" s="143"/>
      <c r="U95" s="143"/>
      <c r="V95" s="143"/>
      <c r="W95" s="143"/>
    </row>
    <row r="96" spans="1:23" x14ac:dyDescent="0.25">
      <c r="A96" s="163">
        <v>94</v>
      </c>
      <c r="B96" s="163"/>
      <c r="C96" s="163"/>
      <c r="D96" s="163"/>
      <c r="E96" s="163"/>
      <c r="F96" s="164"/>
      <c r="G96" s="164">
        <f>Таблица13456913194[Кол-во по Счету]*Таблица13456913194[Цена за единицу]</f>
        <v>0</v>
      </c>
      <c r="H96" s="164"/>
      <c r="I96" s="165"/>
      <c r="J96" s="165"/>
      <c r="K96" s="165"/>
      <c r="L96" s="167"/>
      <c r="M96" s="163"/>
      <c r="N96" s="167"/>
      <c r="O96" s="166"/>
      <c r="P96" s="167">
        <f>Таблица13456913194[Дата оплаты]+Таблица13456913194[Срок поставки дней]+1</f>
        <v>1</v>
      </c>
      <c r="Q96" s="167"/>
      <c r="R96" s="163"/>
      <c r="S96" s="143"/>
      <c r="T96" s="143"/>
      <c r="U96" s="143"/>
      <c r="V96" s="143"/>
      <c r="W96" s="143"/>
    </row>
    <row r="97" spans="1:23" x14ac:dyDescent="0.25">
      <c r="A97" s="163">
        <v>95</v>
      </c>
      <c r="B97" s="163"/>
      <c r="C97" s="163"/>
      <c r="D97" s="163"/>
      <c r="E97" s="163"/>
      <c r="F97" s="164"/>
      <c r="G97" s="164">
        <f>Таблица13456913194[Кол-во по Счету]*Таблица13456913194[Цена за единицу]</f>
        <v>0</v>
      </c>
      <c r="H97" s="164"/>
      <c r="I97" s="165"/>
      <c r="J97" s="165"/>
      <c r="K97" s="165"/>
      <c r="L97" s="167"/>
      <c r="M97" s="163"/>
      <c r="N97" s="167"/>
      <c r="O97" s="166"/>
      <c r="P97" s="167">
        <f>Таблица13456913194[Дата оплаты]+Таблица13456913194[Срок поставки дней]+1</f>
        <v>1</v>
      </c>
      <c r="Q97" s="167"/>
      <c r="R97" s="163"/>
      <c r="S97" s="143"/>
      <c r="T97" s="143"/>
      <c r="U97" s="143"/>
      <c r="V97" s="143"/>
      <c r="W97" s="143"/>
    </row>
    <row r="98" spans="1:23" x14ac:dyDescent="0.25">
      <c r="A98" s="163">
        <v>96</v>
      </c>
      <c r="B98" s="163"/>
      <c r="C98" s="163"/>
      <c r="D98" s="163"/>
      <c r="E98" s="163"/>
      <c r="F98" s="164"/>
      <c r="G98" s="164">
        <f>Таблица13456913194[Кол-во по Счету]*Таблица13456913194[Цена за единицу]</f>
        <v>0</v>
      </c>
      <c r="H98" s="164"/>
      <c r="I98" s="165"/>
      <c r="J98" s="165"/>
      <c r="K98" s="165"/>
      <c r="L98" s="167"/>
      <c r="M98" s="163"/>
      <c r="N98" s="167"/>
      <c r="O98" s="166"/>
      <c r="P98" s="167">
        <f>Таблица13456913194[Дата оплаты]+Таблица13456913194[Срок поставки дней]+1</f>
        <v>1</v>
      </c>
      <c r="Q98" s="167"/>
      <c r="R98" s="163"/>
      <c r="S98" s="143"/>
      <c r="T98" s="143"/>
      <c r="U98" s="143"/>
      <c r="V98" s="143"/>
      <c r="W98" s="143"/>
    </row>
    <row r="99" spans="1:23" x14ac:dyDescent="0.25">
      <c r="A99" s="163">
        <v>97</v>
      </c>
      <c r="B99" s="163"/>
      <c r="C99" s="163"/>
      <c r="D99" s="163"/>
      <c r="E99" s="163"/>
      <c r="F99" s="164"/>
      <c r="G99" s="164">
        <f>Таблица13456913194[Кол-во по Счету]*Таблица13456913194[Цена за единицу]</f>
        <v>0</v>
      </c>
      <c r="H99" s="164"/>
      <c r="I99" s="165"/>
      <c r="J99" s="165"/>
      <c r="K99" s="165"/>
      <c r="L99" s="167"/>
      <c r="M99" s="163"/>
      <c r="N99" s="167"/>
      <c r="O99" s="166"/>
      <c r="P99" s="167">
        <f>Таблица13456913194[Дата оплаты]+Таблица13456913194[Срок поставки дней]+1</f>
        <v>1</v>
      </c>
      <c r="Q99" s="167"/>
      <c r="R99" s="163"/>
      <c r="S99" s="143"/>
      <c r="T99" s="143"/>
      <c r="U99" s="143"/>
      <c r="V99" s="143"/>
      <c r="W99" s="143"/>
    </row>
    <row r="100" spans="1:23" x14ac:dyDescent="0.25">
      <c r="A100" s="163">
        <v>98</v>
      </c>
      <c r="B100" s="163"/>
      <c r="C100" s="163"/>
      <c r="D100" s="163"/>
      <c r="E100" s="163"/>
      <c r="F100" s="164"/>
      <c r="G100" s="164">
        <f>Таблица13456913194[Кол-во по Счету]*Таблица13456913194[Цена за единицу]</f>
        <v>0</v>
      </c>
      <c r="H100" s="164"/>
      <c r="I100" s="165"/>
      <c r="J100" s="165"/>
      <c r="K100" s="165"/>
      <c r="L100" s="167"/>
      <c r="M100" s="163"/>
      <c r="N100" s="167"/>
      <c r="O100" s="166"/>
      <c r="P100" s="167">
        <f>Таблица13456913194[Дата оплаты]+Таблица13456913194[Срок поставки дней]+1</f>
        <v>1</v>
      </c>
      <c r="Q100" s="167"/>
      <c r="R100" s="163"/>
      <c r="S100" s="143"/>
      <c r="T100" s="143"/>
      <c r="U100" s="143"/>
      <c r="V100" s="143"/>
      <c r="W100" s="143"/>
    </row>
    <row r="101" spans="1:23" x14ac:dyDescent="0.25">
      <c r="A101" s="163">
        <v>99</v>
      </c>
      <c r="B101" s="163"/>
      <c r="C101" s="163"/>
      <c r="D101" s="163"/>
      <c r="E101" s="163"/>
      <c r="F101" s="164"/>
      <c r="G101" s="164">
        <f>Таблица13456913194[Кол-во по Счету]*Таблица13456913194[Цена за единицу]</f>
        <v>0</v>
      </c>
      <c r="H101" s="164"/>
      <c r="I101" s="165"/>
      <c r="J101" s="165"/>
      <c r="K101" s="165"/>
      <c r="L101" s="167"/>
      <c r="M101" s="163"/>
      <c r="N101" s="167"/>
      <c r="O101" s="166"/>
      <c r="P101" s="167">
        <f>Таблица13456913194[Дата оплаты]+Таблица13456913194[Срок поставки дней]+1</f>
        <v>1</v>
      </c>
      <c r="Q101" s="167"/>
      <c r="R101" s="163"/>
      <c r="S101" s="143"/>
      <c r="T101" s="143"/>
      <c r="U101" s="143"/>
      <c r="V101" s="143"/>
      <c r="W101" s="143"/>
    </row>
    <row r="102" spans="1:23" x14ac:dyDescent="0.25">
      <c r="A102" s="163">
        <v>100</v>
      </c>
      <c r="B102" s="163"/>
      <c r="C102" s="163"/>
      <c r="D102" s="163"/>
      <c r="E102" s="163"/>
      <c r="F102" s="164"/>
      <c r="G102" s="164">
        <f>Таблица13456913194[Кол-во по Счету]*Таблица13456913194[Цена за единицу]</f>
        <v>0</v>
      </c>
      <c r="H102" s="164"/>
      <c r="I102" s="165"/>
      <c r="J102" s="165"/>
      <c r="K102" s="165"/>
      <c r="L102" s="167"/>
      <c r="M102" s="163"/>
      <c r="N102" s="167"/>
      <c r="O102" s="166"/>
      <c r="P102" s="167">
        <f>Таблица13456913194[Дата оплаты]+Таблица13456913194[Срок поставки дней]+1</f>
        <v>1</v>
      </c>
      <c r="Q102" s="167"/>
      <c r="R102" s="163"/>
      <c r="S102" s="143"/>
      <c r="T102" s="143"/>
      <c r="U102" s="143"/>
      <c r="V102" s="143"/>
      <c r="W102" s="143"/>
    </row>
    <row r="103" spans="1:23" x14ac:dyDescent="0.25">
      <c r="A103" s="163">
        <v>101</v>
      </c>
      <c r="B103" s="163"/>
      <c r="C103" s="163"/>
      <c r="D103" s="163"/>
      <c r="E103" s="163"/>
      <c r="F103" s="164"/>
      <c r="G103" s="164">
        <f>Таблица13456913194[Кол-во по Счету]*Таблица13456913194[Цена за единицу]</f>
        <v>0</v>
      </c>
      <c r="H103" s="164"/>
      <c r="I103" s="165"/>
      <c r="J103" s="165"/>
      <c r="K103" s="165"/>
      <c r="L103" s="167"/>
      <c r="M103" s="163"/>
      <c r="N103" s="167"/>
      <c r="O103" s="166"/>
      <c r="P103" s="167">
        <f>Таблица13456913194[Дата оплаты]+Таблица13456913194[Срок поставки дней]+1</f>
        <v>1</v>
      </c>
      <c r="Q103" s="167"/>
      <c r="R103" s="163"/>
      <c r="S103" s="143"/>
      <c r="T103" s="143"/>
      <c r="U103" s="143"/>
      <c r="V103" s="143"/>
      <c r="W103" s="143"/>
    </row>
    <row r="104" spans="1:23" x14ac:dyDescent="0.25">
      <c r="A104" s="163">
        <v>102</v>
      </c>
      <c r="B104" s="163"/>
      <c r="C104" s="163"/>
      <c r="D104" s="163"/>
      <c r="E104" s="163"/>
      <c r="F104" s="164"/>
      <c r="G104" s="164">
        <f>Таблица13456913194[Кол-во по Счету]*Таблица13456913194[Цена за единицу]</f>
        <v>0</v>
      </c>
      <c r="H104" s="164"/>
      <c r="I104" s="165"/>
      <c r="J104" s="165"/>
      <c r="K104" s="165"/>
      <c r="L104" s="167"/>
      <c r="M104" s="163"/>
      <c r="N104" s="167"/>
      <c r="O104" s="166"/>
      <c r="P104" s="167">
        <f>Таблица13456913194[Дата оплаты]+Таблица13456913194[Срок поставки дней]+1</f>
        <v>1</v>
      </c>
      <c r="Q104" s="167"/>
      <c r="R104" s="163"/>
      <c r="S104" s="143"/>
      <c r="T104" s="143"/>
      <c r="U104" s="143"/>
      <c r="V104" s="143"/>
      <c r="W104" s="143"/>
    </row>
    <row r="105" spans="1:23" x14ac:dyDescent="0.25">
      <c r="A105" s="163">
        <v>103</v>
      </c>
      <c r="B105" s="163"/>
      <c r="C105" s="163"/>
      <c r="D105" s="163"/>
      <c r="E105" s="163"/>
      <c r="F105" s="164"/>
      <c r="G105" s="164">
        <f>Таблица13456913194[Кол-во по Счету]*Таблица13456913194[Цена за единицу]</f>
        <v>0</v>
      </c>
      <c r="H105" s="164"/>
      <c r="I105" s="165"/>
      <c r="J105" s="165"/>
      <c r="K105" s="165"/>
      <c r="L105" s="167"/>
      <c r="M105" s="163"/>
      <c r="N105" s="167"/>
      <c r="O105" s="166"/>
      <c r="P105" s="167">
        <f>Таблица13456913194[Дата оплаты]+Таблица13456913194[Срок поставки дней]+1</f>
        <v>1</v>
      </c>
      <c r="Q105" s="167"/>
      <c r="R105" s="163"/>
      <c r="S105" s="143"/>
      <c r="T105" s="143"/>
      <c r="U105" s="143"/>
      <c r="V105" s="143"/>
      <c r="W105" s="143"/>
    </row>
    <row r="106" spans="1:23" x14ac:dyDescent="0.25">
      <c r="A106" s="163">
        <v>104</v>
      </c>
      <c r="B106" s="163"/>
      <c r="C106" s="163"/>
      <c r="D106" s="163"/>
      <c r="E106" s="163"/>
      <c r="F106" s="164"/>
      <c r="G106" s="164">
        <f>Таблица13456913194[Кол-во по Счету]*Таблица13456913194[Цена за единицу]</f>
        <v>0</v>
      </c>
      <c r="H106" s="164"/>
      <c r="I106" s="165"/>
      <c r="J106" s="165"/>
      <c r="K106" s="165"/>
      <c r="L106" s="167"/>
      <c r="M106" s="163"/>
      <c r="N106" s="167"/>
      <c r="O106" s="166"/>
      <c r="P106" s="167">
        <f>Таблица13456913194[Дата оплаты]+Таблица13456913194[Срок поставки дней]+1</f>
        <v>1</v>
      </c>
      <c r="Q106" s="167"/>
      <c r="R106" s="163"/>
      <c r="S106" s="143"/>
      <c r="T106" s="143"/>
      <c r="U106" s="143"/>
      <c r="V106" s="143"/>
      <c r="W106" s="143"/>
    </row>
    <row r="107" spans="1:23" x14ac:dyDescent="0.25">
      <c r="A107" s="163">
        <v>105</v>
      </c>
      <c r="B107" s="163"/>
      <c r="C107" s="163"/>
      <c r="D107" s="163"/>
      <c r="E107" s="163"/>
      <c r="F107" s="164"/>
      <c r="G107" s="164">
        <f>Таблица13456913194[Кол-во по Счету]*Таблица13456913194[Цена за единицу]</f>
        <v>0</v>
      </c>
      <c r="H107" s="164"/>
      <c r="I107" s="165"/>
      <c r="J107" s="165"/>
      <c r="K107" s="165"/>
      <c r="L107" s="167"/>
      <c r="M107" s="163"/>
      <c r="N107" s="167"/>
      <c r="O107" s="166"/>
      <c r="P107" s="167">
        <f>Таблица13456913194[Дата оплаты]+Таблица13456913194[Срок поставки дней]+1</f>
        <v>1</v>
      </c>
      <c r="Q107" s="167"/>
      <c r="R107" s="163"/>
      <c r="S107" s="143"/>
      <c r="T107" s="143"/>
      <c r="U107" s="143"/>
      <c r="V107" s="143"/>
      <c r="W107" s="143"/>
    </row>
    <row r="108" spans="1:23" x14ac:dyDescent="0.25">
      <c r="A108" s="163">
        <v>106</v>
      </c>
      <c r="B108" s="163"/>
      <c r="C108" s="163"/>
      <c r="D108" s="163"/>
      <c r="E108" s="163"/>
      <c r="F108" s="164"/>
      <c r="G108" s="164">
        <f>Таблица13456913194[Кол-во по Счету]*Таблица13456913194[Цена за единицу]</f>
        <v>0</v>
      </c>
      <c r="H108" s="164"/>
      <c r="I108" s="165"/>
      <c r="J108" s="165"/>
      <c r="K108" s="165"/>
      <c r="L108" s="167"/>
      <c r="M108" s="163"/>
      <c r="N108" s="167"/>
      <c r="O108" s="166"/>
      <c r="P108" s="167">
        <f>Таблица13456913194[Дата оплаты]+Таблица13456913194[Срок поставки дней]+1</f>
        <v>1</v>
      </c>
      <c r="Q108" s="167"/>
      <c r="R108" s="163"/>
      <c r="S108" s="143"/>
      <c r="T108" s="143"/>
      <c r="U108" s="143"/>
      <c r="V108" s="143"/>
      <c r="W108" s="143"/>
    </row>
    <row r="109" spans="1:23" x14ac:dyDescent="0.25">
      <c r="A109" s="163">
        <v>107</v>
      </c>
      <c r="B109" s="163"/>
      <c r="C109" s="163"/>
      <c r="D109" s="163"/>
      <c r="E109" s="163"/>
      <c r="F109" s="164"/>
      <c r="G109" s="164">
        <f>Таблица13456913194[Кол-во по Счету]*Таблица13456913194[Цена за единицу]</f>
        <v>0</v>
      </c>
      <c r="H109" s="164"/>
      <c r="I109" s="165"/>
      <c r="J109" s="165"/>
      <c r="K109" s="165"/>
      <c r="L109" s="167"/>
      <c r="M109" s="163"/>
      <c r="N109" s="167"/>
      <c r="O109" s="166"/>
      <c r="P109" s="167">
        <f>Таблица13456913194[Дата оплаты]+Таблица13456913194[Срок поставки дней]+1</f>
        <v>1</v>
      </c>
      <c r="Q109" s="167"/>
      <c r="R109" s="163"/>
      <c r="S109" s="143"/>
      <c r="T109" s="143"/>
      <c r="U109" s="143"/>
      <c r="V109" s="143"/>
      <c r="W109" s="143"/>
    </row>
    <row r="110" spans="1:23" x14ac:dyDescent="0.25">
      <c r="A110" s="163">
        <v>108</v>
      </c>
      <c r="B110" s="163"/>
      <c r="C110" s="163"/>
      <c r="D110" s="163"/>
      <c r="E110" s="163"/>
      <c r="F110" s="164"/>
      <c r="G110" s="164">
        <f>Таблица13456913194[Кол-во по Счету]*Таблица13456913194[Цена за единицу]</f>
        <v>0</v>
      </c>
      <c r="H110" s="164"/>
      <c r="I110" s="165"/>
      <c r="J110" s="165"/>
      <c r="K110" s="165"/>
      <c r="L110" s="167"/>
      <c r="M110" s="163"/>
      <c r="N110" s="167"/>
      <c r="O110" s="166"/>
      <c r="P110" s="167">
        <f>Таблица13456913194[Дата оплаты]+Таблица13456913194[Срок поставки дней]+1</f>
        <v>1</v>
      </c>
      <c r="Q110" s="167"/>
      <c r="R110" s="163"/>
      <c r="S110" s="143"/>
      <c r="T110" s="143"/>
      <c r="U110" s="143"/>
      <c r="V110" s="143"/>
      <c r="W110" s="143"/>
    </row>
    <row r="111" spans="1:23" x14ac:dyDescent="0.25">
      <c r="A111" s="163">
        <v>109</v>
      </c>
      <c r="B111" s="163"/>
      <c r="C111" s="163"/>
      <c r="D111" s="163"/>
      <c r="E111" s="163"/>
      <c r="F111" s="164"/>
      <c r="G111" s="164">
        <f>Таблица13456913194[Кол-во по Счету]*Таблица13456913194[Цена за единицу]</f>
        <v>0</v>
      </c>
      <c r="H111" s="164"/>
      <c r="I111" s="165"/>
      <c r="J111" s="165"/>
      <c r="K111" s="165"/>
      <c r="L111" s="167"/>
      <c r="M111" s="163"/>
      <c r="N111" s="167"/>
      <c r="O111" s="166"/>
      <c r="P111" s="167">
        <f>Таблица13456913194[Дата оплаты]+Таблица13456913194[Срок поставки дней]+1</f>
        <v>1</v>
      </c>
      <c r="Q111" s="167"/>
      <c r="R111" s="163"/>
      <c r="S111" s="143"/>
      <c r="T111" s="143"/>
      <c r="U111" s="143"/>
      <c r="V111" s="143"/>
      <c r="W111" s="143"/>
    </row>
    <row r="112" spans="1:23" x14ac:dyDescent="0.25">
      <c r="A112" s="163">
        <v>110</v>
      </c>
      <c r="B112" s="163"/>
      <c r="C112" s="163"/>
      <c r="D112" s="163"/>
      <c r="E112" s="163"/>
      <c r="F112" s="164"/>
      <c r="G112" s="164">
        <f>Таблица13456913194[Кол-во по Счету]*Таблица13456913194[Цена за единицу]</f>
        <v>0</v>
      </c>
      <c r="H112" s="164"/>
      <c r="I112" s="165"/>
      <c r="J112" s="165"/>
      <c r="K112" s="165"/>
      <c r="L112" s="167"/>
      <c r="M112" s="163"/>
      <c r="N112" s="167"/>
      <c r="O112" s="166"/>
      <c r="P112" s="167">
        <f>Таблица13456913194[Дата оплаты]+Таблица13456913194[Срок поставки дней]+1</f>
        <v>1</v>
      </c>
      <c r="Q112" s="167"/>
      <c r="R112" s="163"/>
      <c r="S112" s="143"/>
      <c r="T112" s="143"/>
      <c r="U112" s="143"/>
      <c r="V112" s="143"/>
      <c r="W112" s="143"/>
    </row>
    <row r="113" spans="1:23" x14ac:dyDescent="0.25">
      <c r="A113" s="163">
        <v>111</v>
      </c>
      <c r="B113" s="163"/>
      <c r="C113" s="163"/>
      <c r="D113" s="163"/>
      <c r="E113" s="163"/>
      <c r="F113" s="164"/>
      <c r="G113" s="164">
        <f>Таблица13456913194[Кол-во по Счету]*Таблица13456913194[Цена за единицу]</f>
        <v>0</v>
      </c>
      <c r="H113" s="164"/>
      <c r="I113" s="165"/>
      <c r="J113" s="165"/>
      <c r="K113" s="165"/>
      <c r="L113" s="167"/>
      <c r="M113" s="163"/>
      <c r="N113" s="167"/>
      <c r="O113" s="166"/>
      <c r="P113" s="167">
        <f>Таблица13456913194[Дата оплаты]+Таблица13456913194[Срок поставки дней]+1</f>
        <v>1</v>
      </c>
      <c r="Q113" s="167"/>
      <c r="R113" s="163"/>
      <c r="S113" s="143"/>
      <c r="T113" s="143"/>
      <c r="U113" s="143"/>
      <c r="V113" s="143"/>
      <c r="W113" s="143"/>
    </row>
    <row r="114" spans="1:23" x14ac:dyDescent="0.25">
      <c r="A114" s="163">
        <v>112</v>
      </c>
      <c r="B114" s="163"/>
      <c r="C114" s="163"/>
      <c r="D114" s="163"/>
      <c r="E114" s="163"/>
      <c r="F114" s="164"/>
      <c r="G114" s="164">
        <f>Таблица13456913194[Кол-во по Счету]*Таблица13456913194[Цена за единицу]</f>
        <v>0</v>
      </c>
      <c r="H114" s="164"/>
      <c r="I114" s="165"/>
      <c r="J114" s="165"/>
      <c r="K114" s="165"/>
      <c r="L114" s="167"/>
      <c r="M114" s="163"/>
      <c r="N114" s="167"/>
      <c r="O114" s="166"/>
      <c r="P114" s="167">
        <f>Таблица13456913194[Дата оплаты]+Таблица13456913194[Срок поставки дней]+1</f>
        <v>1</v>
      </c>
      <c r="Q114" s="167"/>
      <c r="R114" s="163"/>
      <c r="S114" s="143"/>
      <c r="T114" s="143"/>
      <c r="U114" s="143"/>
      <c r="V114" s="143"/>
      <c r="W114" s="143"/>
    </row>
    <row r="115" spans="1:23" x14ac:dyDescent="0.25">
      <c r="A115" s="163">
        <v>113</v>
      </c>
      <c r="B115" s="163"/>
      <c r="C115" s="163"/>
      <c r="D115" s="163"/>
      <c r="E115" s="163"/>
      <c r="F115" s="164"/>
      <c r="G115" s="164">
        <f>Таблица13456913194[Кол-во по Счету]*Таблица13456913194[Цена за единицу]</f>
        <v>0</v>
      </c>
      <c r="H115" s="164"/>
      <c r="I115" s="165"/>
      <c r="J115" s="165"/>
      <c r="K115" s="165"/>
      <c r="L115" s="167"/>
      <c r="M115" s="163"/>
      <c r="N115" s="167"/>
      <c r="O115" s="166"/>
      <c r="P115" s="167">
        <f>Таблица13456913194[Дата оплаты]+Таблица13456913194[Срок поставки дней]+1</f>
        <v>1</v>
      </c>
      <c r="Q115" s="167"/>
      <c r="R115" s="163"/>
      <c r="S115" s="143"/>
      <c r="T115" s="143"/>
      <c r="U115" s="143"/>
      <c r="V115" s="143"/>
      <c r="W115" s="143"/>
    </row>
    <row r="116" spans="1:23" x14ac:dyDescent="0.25">
      <c r="A116" s="163">
        <v>114</v>
      </c>
      <c r="B116" s="163"/>
      <c r="C116" s="163"/>
      <c r="D116" s="163"/>
      <c r="E116" s="163"/>
      <c r="F116" s="164"/>
      <c r="G116" s="164">
        <f>Таблица13456913194[Кол-во по Счету]*Таблица13456913194[Цена за единицу]</f>
        <v>0</v>
      </c>
      <c r="H116" s="164"/>
      <c r="I116" s="165"/>
      <c r="J116" s="165"/>
      <c r="K116" s="165"/>
      <c r="L116" s="167"/>
      <c r="M116" s="163"/>
      <c r="N116" s="167"/>
      <c r="O116" s="166"/>
      <c r="P116" s="167">
        <f>Таблица13456913194[Дата оплаты]+Таблица13456913194[Срок поставки дней]+1</f>
        <v>1</v>
      </c>
      <c r="Q116" s="167"/>
      <c r="R116" s="163"/>
      <c r="S116" s="143"/>
      <c r="T116" s="143"/>
      <c r="U116" s="143"/>
      <c r="V116" s="143"/>
      <c r="W116" s="143"/>
    </row>
    <row r="117" spans="1:23" x14ac:dyDescent="0.25">
      <c r="A117" s="163">
        <v>115</v>
      </c>
      <c r="B117" s="163"/>
      <c r="C117" s="163"/>
      <c r="D117" s="163"/>
      <c r="E117" s="163"/>
      <c r="F117" s="164"/>
      <c r="G117" s="164">
        <f>Таблица13456913194[Кол-во по Счету]*Таблица13456913194[Цена за единицу]</f>
        <v>0</v>
      </c>
      <c r="H117" s="164"/>
      <c r="I117" s="165"/>
      <c r="J117" s="165"/>
      <c r="K117" s="165"/>
      <c r="L117" s="167"/>
      <c r="M117" s="163"/>
      <c r="N117" s="167"/>
      <c r="O117" s="166"/>
      <c r="P117" s="167">
        <f>Таблица13456913194[Дата оплаты]+Таблица13456913194[Срок поставки дней]+1</f>
        <v>1</v>
      </c>
      <c r="Q117" s="167"/>
      <c r="R117" s="163"/>
      <c r="S117" s="143"/>
      <c r="T117" s="143"/>
      <c r="U117" s="143"/>
      <c r="V117" s="143"/>
      <c r="W117" s="143"/>
    </row>
    <row r="118" spans="1:23" x14ac:dyDescent="0.25">
      <c r="A118" s="163">
        <v>116</v>
      </c>
      <c r="B118" s="163"/>
      <c r="C118" s="163"/>
      <c r="D118" s="163"/>
      <c r="E118" s="163"/>
      <c r="F118" s="164"/>
      <c r="G118" s="164">
        <f>Таблица13456913194[Кол-во по Счету]*Таблица13456913194[Цена за единицу]</f>
        <v>0</v>
      </c>
      <c r="H118" s="164"/>
      <c r="I118" s="165"/>
      <c r="J118" s="165"/>
      <c r="K118" s="165"/>
      <c r="L118" s="167"/>
      <c r="M118" s="163"/>
      <c r="N118" s="167"/>
      <c r="O118" s="166"/>
      <c r="P118" s="167">
        <f>Таблица13456913194[Дата оплаты]+Таблица13456913194[Срок поставки дней]+1</f>
        <v>1</v>
      </c>
      <c r="Q118" s="167"/>
      <c r="R118" s="163"/>
      <c r="S118" s="143"/>
      <c r="T118" s="143"/>
      <c r="U118" s="143"/>
      <c r="V118" s="143"/>
      <c r="W118" s="143"/>
    </row>
    <row r="119" spans="1:23" x14ac:dyDescent="0.25">
      <c r="A119" s="163">
        <v>117</v>
      </c>
      <c r="B119" s="163"/>
      <c r="C119" s="163"/>
      <c r="D119" s="163"/>
      <c r="E119" s="163"/>
      <c r="F119" s="164"/>
      <c r="G119" s="164">
        <f>Таблица13456913194[Кол-во по Счету]*Таблица13456913194[Цена за единицу]</f>
        <v>0</v>
      </c>
      <c r="H119" s="164"/>
      <c r="I119" s="165"/>
      <c r="J119" s="165"/>
      <c r="K119" s="165"/>
      <c r="L119" s="167"/>
      <c r="M119" s="163"/>
      <c r="N119" s="167"/>
      <c r="O119" s="166"/>
      <c r="P119" s="167">
        <f>Таблица13456913194[Дата оплаты]+Таблица13456913194[Срок поставки дней]+1</f>
        <v>1</v>
      </c>
      <c r="Q119" s="167"/>
      <c r="R119" s="163"/>
      <c r="S119" s="143"/>
      <c r="T119" s="143"/>
      <c r="U119" s="143"/>
      <c r="V119" s="143"/>
      <c r="W119" s="143"/>
    </row>
    <row r="120" spans="1:23" x14ac:dyDescent="0.25">
      <c r="A120" s="163">
        <v>118</v>
      </c>
      <c r="B120" s="163"/>
      <c r="C120" s="163"/>
      <c r="D120" s="163"/>
      <c r="E120" s="163"/>
      <c r="F120" s="164"/>
      <c r="G120" s="164">
        <f>Таблица13456913194[Кол-во по Счету]*Таблица13456913194[Цена за единицу]</f>
        <v>0</v>
      </c>
      <c r="H120" s="164"/>
      <c r="I120" s="165"/>
      <c r="J120" s="165"/>
      <c r="K120" s="165"/>
      <c r="L120" s="167"/>
      <c r="M120" s="163"/>
      <c r="N120" s="167"/>
      <c r="O120" s="166"/>
      <c r="P120" s="167">
        <f>Таблица13456913194[Дата оплаты]+Таблица13456913194[Срок поставки дней]+1</f>
        <v>1</v>
      </c>
      <c r="Q120" s="167"/>
      <c r="R120" s="163"/>
      <c r="S120" s="143"/>
      <c r="T120" s="143"/>
      <c r="U120" s="143"/>
      <c r="V120" s="143"/>
      <c r="W120" s="143"/>
    </row>
    <row r="121" spans="1:23" x14ac:dyDescent="0.25">
      <c r="A121" s="163">
        <v>119</v>
      </c>
      <c r="B121" s="163"/>
      <c r="C121" s="163"/>
      <c r="D121" s="163"/>
      <c r="E121" s="163"/>
      <c r="F121" s="164"/>
      <c r="G121" s="164">
        <f>Таблица13456913194[Кол-во по Счету]*Таблица13456913194[Цена за единицу]</f>
        <v>0</v>
      </c>
      <c r="H121" s="164"/>
      <c r="I121" s="165"/>
      <c r="J121" s="165"/>
      <c r="K121" s="165"/>
      <c r="L121" s="167"/>
      <c r="M121" s="163"/>
      <c r="N121" s="167"/>
      <c r="O121" s="166"/>
      <c r="P121" s="167">
        <f>Таблица13456913194[Дата оплаты]+Таблица13456913194[Срок поставки дней]+1</f>
        <v>1</v>
      </c>
      <c r="Q121" s="167"/>
      <c r="R121" s="163"/>
      <c r="S121" s="143"/>
      <c r="T121" s="143"/>
      <c r="U121" s="143"/>
      <c r="V121" s="143"/>
      <c r="W121" s="143"/>
    </row>
    <row r="122" spans="1:23" x14ac:dyDescent="0.25">
      <c r="A122" s="163">
        <v>120</v>
      </c>
      <c r="B122" s="163"/>
      <c r="C122" s="163"/>
      <c r="D122" s="163"/>
      <c r="E122" s="163"/>
      <c r="F122" s="164"/>
      <c r="G122" s="164">
        <f>Таблица13456913194[Кол-во по Счету]*Таблица13456913194[Цена за единицу]</f>
        <v>0</v>
      </c>
      <c r="H122" s="164"/>
      <c r="I122" s="165"/>
      <c r="J122" s="165"/>
      <c r="K122" s="165"/>
      <c r="L122" s="167"/>
      <c r="M122" s="163"/>
      <c r="N122" s="167"/>
      <c r="O122" s="166"/>
      <c r="P122" s="167">
        <f>Таблица13456913194[Дата оплаты]+Таблица13456913194[Срок поставки дней]+1</f>
        <v>1</v>
      </c>
      <c r="Q122" s="167"/>
      <c r="R122" s="163"/>
      <c r="S122" s="143"/>
      <c r="T122" s="143"/>
      <c r="U122" s="143"/>
      <c r="V122" s="143"/>
      <c r="W122" s="143"/>
    </row>
    <row r="123" spans="1:23" x14ac:dyDescent="0.25">
      <c r="A123" s="163">
        <v>121</v>
      </c>
      <c r="B123" s="163"/>
      <c r="C123" s="163"/>
      <c r="D123" s="163"/>
      <c r="E123" s="163"/>
      <c r="F123" s="164"/>
      <c r="G123" s="164">
        <f>Таблица13456913194[Кол-во по Счету]*Таблица13456913194[Цена за единицу]</f>
        <v>0</v>
      </c>
      <c r="H123" s="164"/>
      <c r="I123" s="165"/>
      <c r="J123" s="165"/>
      <c r="K123" s="165"/>
      <c r="L123" s="167"/>
      <c r="M123" s="163"/>
      <c r="N123" s="167"/>
      <c r="O123" s="166"/>
      <c r="P123" s="167">
        <f>Таблица13456913194[Дата оплаты]+Таблица13456913194[Срок поставки дней]+1</f>
        <v>1</v>
      </c>
      <c r="Q123" s="167"/>
      <c r="R123" s="163"/>
      <c r="S123" s="143"/>
      <c r="T123" s="143"/>
      <c r="U123" s="143"/>
      <c r="V123" s="143"/>
      <c r="W123" s="143"/>
    </row>
    <row r="124" spans="1:23" x14ac:dyDescent="0.25">
      <c r="A124" s="163">
        <v>122</v>
      </c>
      <c r="B124" s="163"/>
      <c r="C124" s="163"/>
      <c r="D124" s="163"/>
      <c r="E124" s="163"/>
      <c r="F124" s="164"/>
      <c r="G124" s="164">
        <f>Таблица13456913194[Кол-во по Счету]*Таблица13456913194[Цена за единицу]</f>
        <v>0</v>
      </c>
      <c r="H124" s="164"/>
      <c r="I124" s="165"/>
      <c r="J124" s="165"/>
      <c r="K124" s="165"/>
      <c r="L124" s="167"/>
      <c r="M124" s="163"/>
      <c r="N124" s="167"/>
      <c r="O124" s="166"/>
      <c r="P124" s="167">
        <f>Таблица13456913194[Дата оплаты]+Таблица13456913194[Срок поставки дней]+1</f>
        <v>1</v>
      </c>
      <c r="Q124" s="167"/>
      <c r="R124" s="163"/>
      <c r="S124" s="143"/>
      <c r="T124" s="143"/>
      <c r="U124" s="143"/>
      <c r="V124" s="143"/>
      <c r="W124" s="143"/>
    </row>
    <row r="125" spans="1:23" x14ac:dyDescent="0.25">
      <c r="A125" s="163">
        <v>123</v>
      </c>
      <c r="B125" s="163"/>
      <c r="C125" s="163"/>
      <c r="D125" s="163"/>
      <c r="E125" s="163"/>
      <c r="F125" s="164"/>
      <c r="G125" s="164">
        <f>Таблица13456913194[Кол-во по Счету]*Таблица13456913194[Цена за единицу]</f>
        <v>0</v>
      </c>
      <c r="H125" s="164"/>
      <c r="I125" s="165"/>
      <c r="J125" s="165"/>
      <c r="K125" s="165"/>
      <c r="L125" s="167"/>
      <c r="M125" s="163"/>
      <c r="N125" s="167"/>
      <c r="O125" s="166"/>
      <c r="P125" s="167">
        <f>Таблица13456913194[Дата оплаты]+Таблица13456913194[Срок поставки дней]+1</f>
        <v>1</v>
      </c>
      <c r="Q125" s="167"/>
      <c r="R125" s="163"/>
      <c r="S125" s="143"/>
      <c r="T125" s="143"/>
      <c r="U125" s="143"/>
      <c r="V125" s="143"/>
      <c r="W125" s="143"/>
    </row>
    <row r="126" spans="1:23" x14ac:dyDescent="0.25">
      <c r="A126" s="163">
        <v>124</v>
      </c>
      <c r="B126" s="163"/>
      <c r="C126" s="163"/>
      <c r="D126" s="163"/>
      <c r="E126" s="163"/>
      <c r="F126" s="164"/>
      <c r="G126" s="164">
        <f>Таблица13456913194[Кол-во по Счету]*Таблица13456913194[Цена за единицу]</f>
        <v>0</v>
      </c>
      <c r="H126" s="164"/>
      <c r="I126" s="165"/>
      <c r="J126" s="165"/>
      <c r="K126" s="165"/>
      <c r="L126" s="167"/>
      <c r="M126" s="163"/>
      <c r="N126" s="167"/>
      <c r="O126" s="166"/>
      <c r="P126" s="167">
        <f>Таблица13456913194[Дата оплаты]+Таблица13456913194[Срок поставки дней]+1</f>
        <v>1</v>
      </c>
      <c r="Q126" s="167"/>
      <c r="R126" s="163"/>
      <c r="S126" s="143"/>
      <c r="T126" s="143"/>
      <c r="U126" s="143"/>
      <c r="V126" s="143"/>
      <c r="W126" s="143"/>
    </row>
    <row r="127" spans="1:23" x14ac:dyDescent="0.25">
      <c r="A127" s="163">
        <v>125</v>
      </c>
      <c r="B127" s="163"/>
      <c r="C127" s="163"/>
      <c r="D127" s="163"/>
      <c r="E127" s="163"/>
      <c r="F127" s="164"/>
      <c r="G127" s="164">
        <f>Таблица13456913194[Кол-во по Счету]*Таблица13456913194[Цена за единицу]</f>
        <v>0</v>
      </c>
      <c r="H127" s="164"/>
      <c r="I127" s="165"/>
      <c r="J127" s="165"/>
      <c r="K127" s="165"/>
      <c r="L127" s="167"/>
      <c r="M127" s="163"/>
      <c r="N127" s="167"/>
      <c r="O127" s="166"/>
      <c r="P127" s="167">
        <f>Таблица13456913194[Дата оплаты]+Таблица13456913194[Срок поставки дней]+1</f>
        <v>1</v>
      </c>
      <c r="Q127" s="167"/>
      <c r="R127" s="163"/>
      <c r="S127" s="143"/>
      <c r="T127" s="143"/>
      <c r="U127" s="143"/>
      <c r="V127" s="143"/>
      <c r="W127" s="143"/>
    </row>
    <row r="128" spans="1:23" x14ac:dyDescent="0.25">
      <c r="A128" s="163">
        <v>126</v>
      </c>
      <c r="B128" s="163"/>
      <c r="C128" s="163"/>
      <c r="D128" s="163"/>
      <c r="E128" s="163"/>
      <c r="F128" s="164"/>
      <c r="G128" s="164">
        <f>Таблица13456913194[Кол-во по Счету]*Таблица13456913194[Цена за единицу]</f>
        <v>0</v>
      </c>
      <c r="H128" s="164"/>
      <c r="I128" s="165"/>
      <c r="J128" s="165"/>
      <c r="K128" s="165"/>
      <c r="L128" s="167"/>
      <c r="M128" s="163"/>
      <c r="N128" s="167"/>
      <c r="O128" s="166"/>
      <c r="P128" s="167">
        <f>Таблица13456913194[Дата оплаты]+Таблица13456913194[Срок поставки дней]+1</f>
        <v>1</v>
      </c>
      <c r="Q128" s="167"/>
      <c r="R128" s="163"/>
      <c r="S128" s="143"/>
      <c r="T128" s="143"/>
      <c r="U128" s="143"/>
      <c r="V128" s="143"/>
      <c r="W128" s="143"/>
    </row>
    <row r="129" spans="1:23" x14ac:dyDescent="0.25">
      <c r="A129" s="163">
        <v>127</v>
      </c>
      <c r="B129" s="117"/>
      <c r="C129" s="117"/>
      <c r="D129" s="117"/>
      <c r="E129" s="117"/>
      <c r="F129" s="118"/>
      <c r="G129" s="118">
        <f>Таблица13456913194[Кол-во по Счету]*Таблица13456913194[Цена за единицу]</f>
        <v>0</v>
      </c>
      <c r="H129" s="118"/>
      <c r="I129" s="119"/>
      <c r="J129" s="119"/>
      <c r="K129" s="119"/>
      <c r="L129" s="149"/>
      <c r="M129" s="117"/>
      <c r="N129" s="149"/>
      <c r="O129" s="120"/>
      <c r="P129" s="116">
        <f>Таблица13456913194[Дата оплаты]+Таблица13456913194[Срок поставки дней]+1</f>
        <v>1</v>
      </c>
      <c r="Q129" s="149"/>
      <c r="R129" s="117"/>
      <c r="S129" s="143"/>
      <c r="T129" s="143"/>
      <c r="U129" s="143"/>
      <c r="V129" s="143"/>
      <c r="W129" s="143"/>
    </row>
    <row r="130" spans="1:23" x14ac:dyDescent="0.25">
      <c r="A130" s="163">
        <v>128</v>
      </c>
      <c r="B130" s="117"/>
      <c r="C130" s="117"/>
      <c r="D130" s="117"/>
      <c r="E130" s="117"/>
      <c r="F130" s="118"/>
      <c r="G130" s="118">
        <f>Таблица13456913194[Кол-во по Счету]*Таблица13456913194[Цена за единицу]</f>
        <v>0</v>
      </c>
      <c r="H130" s="118"/>
      <c r="I130" s="119"/>
      <c r="J130" s="119"/>
      <c r="K130" s="119"/>
      <c r="L130" s="149"/>
      <c r="M130" s="117"/>
      <c r="N130" s="149"/>
      <c r="O130" s="120"/>
      <c r="P130" s="116">
        <f>Таблица13456913194[Дата оплаты]+Таблица13456913194[Срок поставки дней]+1</f>
        <v>1</v>
      </c>
      <c r="Q130" s="149"/>
      <c r="R130" s="117"/>
      <c r="S130" s="143"/>
      <c r="T130" s="143"/>
      <c r="U130" s="143"/>
      <c r="V130" s="143"/>
      <c r="W130" s="143"/>
    </row>
    <row r="131" spans="1:23" x14ac:dyDescent="0.25">
      <c r="A131" s="163">
        <v>129</v>
      </c>
      <c r="B131" s="117"/>
      <c r="C131" s="117"/>
      <c r="D131" s="117"/>
      <c r="E131" s="117"/>
      <c r="F131" s="118"/>
      <c r="G131" s="118">
        <f>Таблица13456913194[Кол-во по Счету]*Таблица13456913194[Цена за единицу]</f>
        <v>0</v>
      </c>
      <c r="H131" s="118"/>
      <c r="I131" s="119"/>
      <c r="J131" s="119"/>
      <c r="K131" s="119"/>
      <c r="L131" s="149"/>
      <c r="M131" s="117"/>
      <c r="N131" s="149"/>
      <c r="O131" s="120"/>
      <c r="P131" s="116">
        <f>Таблица13456913194[Дата оплаты]+Таблица13456913194[Срок поставки дней]+1</f>
        <v>1</v>
      </c>
      <c r="Q131" s="149"/>
      <c r="R131" s="117"/>
      <c r="S131" s="143"/>
      <c r="T131" s="143"/>
      <c r="U131" s="143"/>
      <c r="V131" s="143"/>
      <c r="W131" s="143"/>
    </row>
    <row r="132" spans="1:23" x14ac:dyDescent="0.25">
      <c r="A132" s="163">
        <v>130</v>
      </c>
      <c r="B132" s="117"/>
      <c r="C132" s="117"/>
      <c r="D132" s="117"/>
      <c r="E132" s="117"/>
      <c r="F132" s="118"/>
      <c r="G132" s="118">
        <f>Таблица13456913194[Кол-во по Счету]*Таблица13456913194[Цена за единицу]</f>
        <v>0</v>
      </c>
      <c r="H132" s="118"/>
      <c r="I132" s="119"/>
      <c r="J132" s="119"/>
      <c r="K132" s="119"/>
      <c r="L132" s="149"/>
      <c r="M132" s="117"/>
      <c r="N132" s="149"/>
      <c r="O132" s="120"/>
      <c r="P132" s="116">
        <f>Таблица13456913194[Дата оплаты]+Таблица13456913194[Срок поставки дней]+1</f>
        <v>1</v>
      </c>
      <c r="Q132" s="149"/>
      <c r="R132" s="117"/>
      <c r="S132" s="143"/>
      <c r="T132" s="143"/>
      <c r="U132" s="143"/>
      <c r="V132" s="143"/>
      <c r="W132" s="143"/>
    </row>
    <row r="133" spans="1:23" x14ac:dyDescent="0.25">
      <c r="A133" s="163">
        <v>131</v>
      </c>
      <c r="B133" s="117"/>
      <c r="C133" s="117"/>
      <c r="D133" s="117"/>
      <c r="E133" s="117"/>
      <c r="F133" s="118"/>
      <c r="G133" s="118">
        <f>Таблица13456913194[Кол-во по Счету]*Таблица13456913194[Цена за единицу]</f>
        <v>0</v>
      </c>
      <c r="H133" s="118"/>
      <c r="I133" s="119"/>
      <c r="J133" s="119"/>
      <c r="K133" s="119"/>
      <c r="L133" s="149"/>
      <c r="M133" s="117"/>
      <c r="N133" s="149"/>
      <c r="O133" s="120"/>
      <c r="P133" s="116">
        <f>Таблица13456913194[Дата оплаты]+Таблица13456913194[Срок поставки дней]+1</f>
        <v>1</v>
      </c>
      <c r="Q133" s="149"/>
      <c r="R133" s="117"/>
      <c r="S133" s="143"/>
      <c r="T133" s="143"/>
      <c r="U133" s="143"/>
      <c r="V133" s="143"/>
      <c r="W133" s="143"/>
    </row>
    <row r="134" spans="1:23" x14ac:dyDescent="0.25">
      <c r="A134" s="163">
        <v>132</v>
      </c>
      <c r="B134" s="117"/>
      <c r="C134" s="117"/>
      <c r="D134" s="117"/>
      <c r="E134" s="117"/>
      <c r="F134" s="118"/>
      <c r="G134" s="118">
        <f>Таблица13456913194[Кол-во по Счету]*Таблица13456913194[Цена за единицу]</f>
        <v>0</v>
      </c>
      <c r="H134" s="118"/>
      <c r="I134" s="119"/>
      <c r="J134" s="119"/>
      <c r="K134" s="119"/>
      <c r="L134" s="149"/>
      <c r="M134" s="117"/>
      <c r="N134" s="149"/>
      <c r="O134" s="120"/>
      <c r="P134" s="116">
        <f>Таблица13456913194[Дата оплаты]+Таблица13456913194[Срок поставки дней]+1</f>
        <v>1</v>
      </c>
      <c r="Q134" s="149"/>
      <c r="R134" s="117"/>
      <c r="S134" s="143"/>
      <c r="T134" s="143"/>
      <c r="U134" s="143"/>
      <c r="V134" s="143"/>
      <c r="W134" s="143"/>
    </row>
    <row r="135" spans="1:23" x14ac:dyDescent="0.25">
      <c r="A135" s="163">
        <v>133</v>
      </c>
      <c r="B135" s="117"/>
      <c r="C135" s="117"/>
      <c r="D135" s="117"/>
      <c r="E135" s="117"/>
      <c r="F135" s="118"/>
      <c r="G135" s="118">
        <f>Таблица13456913194[Кол-во по Счету]*Таблица13456913194[Цена за единицу]</f>
        <v>0</v>
      </c>
      <c r="H135" s="118"/>
      <c r="I135" s="119"/>
      <c r="J135" s="119"/>
      <c r="K135" s="119"/>
      <c r="L135" s="149"/>
      <c r="M135" s="117"/>
      <c r="N135" s="149"/>
      <c r="O135" s="120"/>
      <c r="P135" s="116">
        <f>Таблица13456913194[Дата оплаты]+Таблица13456913194[Срок поставки дней]+1</f>
        <v>1</v>
      </c>
      <c r="Q135" s="149"/>
      <c r="R135" s="117"/>
      <c r="S135" s="143"/>
      <c r="T135" s="143"/>
      <c r="U135" s="143"/>
      <c r="V135" s="143"/>
      <c r="W135" s="143"/>
    </row>
    <row r="136" spans="1:23" x14ac:dyDescent="0.25">
      <c r="A136" s="163">
        <v>134</v>
      </c>
      <c r="B136" s="117"/>
      <c r="C136" s="117"/>
      <c r="D136" s="117"/>
      <c r="E136" s="117"/>
      <c r="F136" s="118"/>
      <c r="G136" s="118">
        <f>Таблица13456913194[Кол-во по Счету]*Таблица13456913194[Цена за единицу]</f>
        <v>0</v>
      </c>
      <c r="H136" s="118"/>
      <c r="I136" s="119"/>
      <c r="J136" s="119"/>
      <c r="K136" s="119"/>
      <c r="L136" s="149"/>
      <c r="M136" s="117"/>
      <c r="N136" s="149"/>
      <c r="O136" s="120"/>
      <c r="P136" s="116">
        <f>Таблица13456913194[Дата оплаты]+Таблица13456913194[Срок поставки дней]+1</f>
        <v>1</v>
      </c>
      <c r="Q136" s="149"/>
      <c r="R136" s="117"/>
      <c r="S136" s="143"/>
      <c r="T136" s="143"/>
      <c r="U136" s="143"/>
      <c r="V136" s="143"/>
      <c r="W136" s="143"/>
    </row>
    <row r="137" spans="1:23" x14ac:dyDescent="0.25">
      <c r="A137" s="163">
        <v>135</v>
      </c>
      <c r="B137" s="117"/>
      <c r="C137" s="117"/>
      <c r="D137" s="117"/>
      <c r="E137" s="117"/>
      <c r="F137" s="118"/>
      <c r="G137" s="118">
        <f>Таблица13456913194[Кол-во по Счету]*Таблица13456913194[Цена за единицу]</f>
        <v>0</v>
      </c>
      <c r="H137" s="118"/>
      <c r="I137" s="119"/>
      <c r="J137" s="119"/>
      <c r="K137" s="119"/>
      <c r="L137" s="149"/>
      <c r="M137" s="117"/>
      <c r="N137" s="149"/>
      <c r="O137" s="120"/>
      <c r="P137" s="116">
        <f>Таблица13456913194[Дата оплаты]+Таблица13456913194[Срок поставки дней]+1</f>
        <v>1</v>
      </c>
      <c r="Q137" s="149"/>
      <c r="R137" s="117"/>
      <c r="S137" s="143"/>
      <c r="T137" s="143"/>
      <c r="U137" s="143"/>
      <c r="V137" s="143"/>
      <c r="W137" s="143"/>
    </row>
    <row r="138" spans="1:23" x14ac:dyDescent="0.25">
      <c r="A138" s="163">
        <v>136</v>
      </c>
      <c r="B138" s="117"/>
      <c r="C138" s="117"/>
      <c r="D138" s="117"/>
      <c r="E138" s="117"/>
      <c r="F138" s="118"/>
      <c r="G138" s="118">
        <f>Таблица13456913194[Кол-во по Счету]*Таблица13456913194[Цена за единицу]</f>
        <v>0</v>
      </c>
      <c r="H138" s="118"/>
      <c r="I138" s="119"/>
      <c r="J138" s="119"/>
      <c r="K138" s="119"/>
      <c r="L138" s="149"/>
      <c r="M138" s="117"/>
      <c r="N138" s="149"/>
      <c r="O138" s="120"/>
      <c r="P138" s="116">
        <f>Таблица13456913194[Дата оплаты]+Таблица13456913194[Срок поставки дней]+1</f>
        <v>1</v>
      </c>
      <c r="Q138" s="149"/>
      <c r="R138" s="117"/>
      <c r="S138" s="143"/>
      <c r="T138" s="143"/>
      <c r="U138" s="143"/>
      <c r="V138" s="143"/>
      <c r="W138" s="143"/>
    </row>
    <row r="139" spans="1:23" x14ac:dyDescent="0.25">
      <c r="A139" s="163">
        <v>137</v>
      </c>
      <c r="B139" s="117"/>
      <c r="C139" s="117"/>
      <c r="D139" s="117"/>
      <c r="E139" s="117"/>
      <c r="F139" s="118"/>
      <c r="G139" s="118">
        <f>Таблица13456913194[Кол-во по Счету]*Таблица13456913194[Цена за единицу]</f>
        <v>0</v>
      </c>
      <c r="H139" s="118"/>
      <c r="I139" s="119"/>
      <c r="J139" s="119"/>
      <c r="K139" s="119"/>
      <c r="L139" s="149"/>
      <c r="M139" s="117"/>
      <c r="N139" s="149"/>
      <c r="O139" s="120"/>
      <c r="P139" s="116">
        <f>Таблица13456913194[Дата оплаты]+Таблица13456913194[Срок поставки дней]+1</f>
        <v>1</v>
      </c>
      <c r="Q139" s="149"/>
      <c r="R139" s="117"/>
      <c r="S139" s="143"/>
      <c r="T139" s="143"/>
      <c r="U139" s="143"/>
      <c r="V139" s="143"/>
      <c r="W139" s="143"/>
    </row>
    <row r="140" spans="1:23" x14ac:dyDescent="0.25">
      <c r="A140" s="163">
        <v>138</v>
      </c>
      <c r="B140" s="117"/>
      <c r="C140" s="117"/>
      <c r="D140" s="117"/>
      <c r="E140" s="117"/>
      <c r="F140" s="118"/>
      <c r="G140" s="118">
        <f>Таблица13456913194[Кол-во по Счету]*Таблица13456913194[Цена за единицу]</f>
        <v>0</v>
      </c>
      <c r="H140" s="118"/>
      <c r="I140" s="119"/>
      <c r="J140" s="119"/>
      <c r="K140" s="119"/>
      <c r="L140" s="149"/>
      <c r="M140" s="117"/>
      <c r="N140" s="149"/>
      <c r="O140" s="120"/>
      <c r="P140" s="116">
        <f>Таблица13456913194[Дата оплаты]+Таблица13456913194[Срок поставки дней]+1</f>
        <v>1</v>
      </c>
      <c r="Q140" s="149"/>
      <c r="R140" s="117"/>
      <c r="S140" s="143"/>
      <c r="T140" s="143"/>
      <c r="U140" s="143"/>
      <c r="V140" s="143"/>
      <c r="W140" s="143"/>
    </row>
    <row r="141" spans="1:23" x14ac:dyDescent="0.25">
      <c r="A141" s="163">
        <v>139</v>
      </c>
      <c r="B141" s="117"/>
      <c r="C141" s="117"/>
      <c r="D141" s="117"/>
      <c r="E141" s="117"/>
      <c r="F141" s="118"/>
      <c r="G141" s="118">
        <f>Таблица13456913194[Кол-во по Счету]*Таблица13456913194[Цена за единицу]</f>
        <v>0</v>
      </c>
      <c r="H141" s="118"/>
      <c r="I141" s="119"/>
      <c r="J141" s="119"/>
      <c r="K141" s="119"/>
      <c r="L141" s="149"/>
      <c r="M141" s="117"/>
      <c r="N141" s="149"/>
      <c r="O141" s="120"/>
      <c r="P141" s="116">
        <f>Таблица13456913194[Дата оплаты]+Таблица13456913194[Срок поставки дней]+1</f>
        <v>1</v>
      </c>
      <c r="Q141" s="149"/>
      <c r="R141" s="117"/>
      <c r="S141" s="143"/>
      <c r="T141" s="143"/>
      <c r="U141" s="143"/>
      <c r="V141" s="143"/>
      <c r="W141" s="143"/>
    </row>
    <row r="142" spans="1:23" x14ac:dyDescent="0.25">
      <c r="A142" s="163">
        <v>140</v>
      </c>
      <c r="B142" s="117"/>
      <c r="C142" s="117"/>
      <c r="D142" s="117"/>
      <c r="E142" s="117"/>
      <c r="F142" s="118"/>
      <c r="G142" s="118">
        <f>Таблица13456913194[Кол-во по Счету]*Таблица13456913194[Цена за единицу]</f>
        <v>0</v>
      </c>
      <c r="H142" s="118"/>
      <c r="I142" s="119"/>
      <c r="J142" s="119"/>
      <c r="K142" s="119"/>
      <c r="L142" s="149"/>
      <c r="M142" s="117"/>
      <c r="N142" s="149"/>
      <c r="O142" s="120"/>
      <c r="P142" s="116">
        <f>Таблица13456913194[Дата оплаты]+Таблица13456913194[Срок поставки дней]+1</f>
        <v>1</v>
      </c>
      <c r="Q142" s="149"/>
      <c r="R142" s="117"/>
      <c r="S142" s="143"/>
      <c r="T142" s="143"/>
      <c r="U142" s="143"/>
      <c r="V142" s="143"/>
      <c r="W142" s="143"/>
    </row>
    <row r="143" spans="1:23" x14ac:dyDescent="0.25">
      <c r="A143" s="163">
        <v>141</v>
      </c>
      <c r="B143" s="117"/>
      <c r="C143" s="117"/>
      <c r="D143" s="117"/>
      <c r="E143" s="117"/>
      <c r="F143" s="118"/>
      <c r="G143" s="118">
        <f>Таблица13456913194[Кол-во по Счету]*Таблица13456913194[Цена за единицу]</f>
        <v>0</v>
      </c>
      <c r="H143" s="118"/>
      <c r="I143" s="119"/>
      <c r="J143" s="119"/>
      <c r="K143" s="119"/>
      <c r="L143" s="149"/>
      <c r="M143" s="117"/>
      <c r="N143" s="149"/>
      <c r="O143" s="120"/>
      <c r="P143" s="116">
        <f>Таблица13456913194[Дата оплаты]+Таблица13456913194[Срок поставки дней]+1</f>
        <v>1</v>
      </c>
      <c r="Q143" s="149"/>
      <c r="R143" s="117"/>
      <c r="S143" s="143"/>
      <c r="T143" s="143"/>
      <c r="U143" s="143"/>
      <c r="V143" s="143"/>
      <c r="W143" s="143"/>
    </row>
    <row r="144" spans="1:23" x14ac:dyDescent="0.25">
      <c r="A144" s="163">
        <v>142</v>
      </c>
      <c r="B144" s="117"/>
      <c r="C144" s="117"/>
      <c r="D144" s="117"/>
      <c r="E144" s="117"/>
      <c r="F144" s="118"/>
      <c r="G144" s="118">
        <f>Таблица13456913194[Кол-во по Счету]*Таблица13456913194[Цена за единицу]</f>
        <v>0</v>
      </c>
      <c r="H144" s="118"/>
      <c r="I144" s="119"/>
      <c r="J144" s="119"/>
      <c r="K144" s="119"/>
      <c r="L144" s="149"/>
      <c r="M144" s="117"/>
      <c r="N144" s="149"/>
      <c r="O144" s="120"/>
      <c r="P144" s="116">
        <f>Таблица13456913194[Дата оплаты]+Таблица13456913194[Срок поставки дней]+1</f>
        <v>1</v>
      </c>
      <c r="Q144" s="149"/>
      <c r="R144" s="117"/>
      <c r="S144" s="143"/>
      <c r="T144" s="143"/>
      <c r="U144" s="143"/>
      <c r="V144" s="143"/>
      <c r="W144" s="143"/>
    </row>
    <row r="145" spans="1:23" x14ac:dyDescent="0.25">
      <c r="A145" s="163">
        <v>143</v>
      </c>
      <c r="B145" s="117"/>
      <c r="C145" s="117"/>
      <c r="D145" s="117"/>
      <c r="E145" s="117"/>
      <c r="F145" s="118"/>
      <c r="G145" s="118">
        <f>Таблица13456913194[Кол-во по Счету]*Таблица13456913194[Цена за единицу]</f>
        <v>0</v>
      </c>
      <c r="H145" s="118"/>
      <c r="I145" s="119"/>
      <c r="J145" s="119"/>
      <c r="K145" s="119"/>
      <c r="L145" s="149"/>
      <c r="M145" s="117"/>
      <c r="N145" s="149"/>
      <c r="O145" s="120"/>
      <c r="P145" s="116">
        <f>Таблица13456913194[Дата оплаты]+Таблица13456913194[Срок поставки дней]+1</f>
        <v>1</v>
      </c>
      <c r="Q145" s="149"/>
      <c r="R145" s="117"/>
      <c r="S145" s="143"/>
      <c r="T145" s="143"/>
      <c r="U145" s="143"/>
      <c r="V145" s="143"/>
      <c r="W145" s="143"/>
    </row>
    <row r="146" spans="1:23" x14ac:dyDescent="0.25">
      <c r="A146" s="163">
        <v>144</v>
      </c>
      <c r="B146" s="117"/>
      <c r="C146" s="117"/>
      <c r="D146" s="117"/>
      <c r="E146" s="117"/>
      <c r="F146" s="118"/>
      <c r="G146" s="118">
        <f>Таблица13456913194[Кол-во по Счету]*Таблица13456913194[Цена за единицу]</f>
        <v>0</v>
      </c>
      <c r="H146" s="118"/>
      <c r="I146" s="119"/>
      <c r="J146" s="119"/>
      <c r="K146" s="119"/>
      <c r="L146" s="149"/>
      <c r="M146" s="117"/>
      <c r="N146" s="149"/>
      <c r="O146" s="120"/>
      <c r="P146" s="116">
        <f>Таблица13456913194[Дата оплаты]+Таблица13456913194[Срок поставки дней]+1</f>
        <v>1</v>
      </c>
      <c r="Q146" s="149"/>
      <c r="R146" s="117"/>
      <c r="S146" s="143"/>
      <c r="T146" s="143"/>
      <c r="U146" s="143"/>
      <c r="V146" s="143"/>
      <c r="W146" s="143"/>
    </row>
    <row r="147" spans="1:23" x14ac:dyDescent="0.25">
      <c r="A147" s="163">
        <v>145</v>
      </c>
      <c r="B147" s="117"/>
      <c r="C147" s="117"/>
      <c r="D147" s="117"/>
      <c r="E147" s="117"/>
      <c r="F147" s="118"/>
      <c r="G147" s="118">
        <f>Таблица13456913194[Кол-во по Счету]*Таблица13456913194[Цена за единицу]</f>
        <v>0</v>
      </c>
      <c r="H147" s="118"/>
      <c r="I147" s="119"/>
      <c r="J147" s="119"/>
      <c r="K147" s="119"/>
      <c r="L147" s="149"/>
      <c r="M147" s="117"/>
      <c r="N147" s="149"/>
      <c r="O147" s="120"/>
      <c r="P147" s="116">
        <f>Таблица13456913194[Дата оплаты]+Таблица13456913194[Срок поставки дней]+1</f>
        <v>1</v>
      </c>
      <c r="Q147" s="149"/>
      <c r="R147" s="117"/>
      <c r="S147" s="143"/>
      <c r="T147" s="143"/>
      <c r="U147" s="143"/>
      <c r="V147" s="143"/>
      <c r="W147" s="143"/>
    </row>
    <row r="148" spans="1:23" x14ac:dyDescent="0.25">
      <c r="A148" s="163">
        <v>146</v>
      </c>
      <c r="B148" s="117"/>
      <c r="C148" s="117"/>
      <c r="D148" s="117"/>
      <c r="E148" s="117"/>
      <c r="F148" s="118"/>
      <c r="G148" s="118">
        <f>Таблица13456913194[Кол-во по Счету]*Таблица13456913194[Цена за единицу]</f>
        <v>0</v>
      </c>
      <c r="H148" s="118"/>
      <c r="I148" s="119"/>
      <c r="J148" s="119"/>
      <c r="K148" s="119"/>
      <c r="L148" s="149"/>
      <c r="M148" s="117"/>
      <c r="N148" s="149"/>
      <c r="O148" s="120"/>
      <c r="P148" s="116">
        <f>Таблица13456913194[Дата оплаты]+Таблица13456913194[Срок поставки дней]+1</f>
        <v>1</v>
      </c>
      <c r="Q148" s="149"/>
      <c r="R148" s="117"/>
      <c r="S148" s="143"/>
      <c r="T148" s="143"/>
      <c r="U148" s="143"/>
      <c r="V148" s="143"/>
      <c r="W148" s="143"/>
    </row>
    <row r="149" spans="1:23" x14ac:dyDescent="0.25">
      <c r="A149" s="163">
        <v>147</v>
      </c>
      <c r="B149" s="117"/>
      <c r="C149" s="117"/>
      <c r="D149" s="117"/>
      <c r="E149" s="117"/>
      <c r="F149" s="118"/>
      <c r="G149" s="118">
        <f>Таблица13456913194[Кол-во по Счету]*Таблица13456913194[Цена за единицу]</f>
        <v>0</v>
      </c>
      <c r="H149" s="118"/>
      <c r="I149" s="119"/>
      <c r="J149" s="119"/>
      <c r="K149" s="119"/>
      <c r="L149" s="149"/>
      <c r="M149" s="117"/>
      <c r="N149" s="149"/>
      <c r="O149" s="120"/>
      <c r="P149" s="116">
        <f>Таблица13456913194[Дата оплаты]+Таблица13456913194[Срок поставки дней]+1</f>
        <v>1</v>
      </c>
      <c r="Q149" s="149"/>
      <c r="R149" s="117"/>
      <c r="S149" s="143"/>
      <c r="T149" s="143"/>
      <c r="U149" s="143"/>
      <c r="V149" s="143"/>
      <c r="W149" s="143"/>
    </row>
    <row r="150" spans="1:23" x14ac:dyDescent="0.25">
      <c r="A150" s="163">
        <v>148</v>
      </c>
      <c r="B150" s="117"/>
      <c r="C150" s="117"/>
      <c r="D150" s="117"/>
      <c r="E150" s="117"/>
      <c r="F150" s="118"/>
      <c r="G150" s="118">
        <f>Таблица13456913194[Кол-во по Счету]*Таблица13456913194[Цена за единицу]</f>
        <v>0</v>
      </c>
      <c r="H150" s="118"/>
      <c r="I150" s="119"/>
      <c r="J150" s="119"/>
      <c r="K150" s="119"/>
      <c r="L150" s="149"/>
      <c r="M150" s="117"/>
      <c r="N150" s="149"/>
      <c r="O150" s="120"/>
      <c r="P150" s="116">
        <f>Таблица13456913194[Дата оплаты]+Таблица13456913194[Срок поставки дней]+1</f>
        <v>1</v>
      </c>
      <c r="Q150" s="149"/>
      <c r="R150" s="117"/>
      <c r="S150" s="143"/>
      <c r="T150" s="143"/>
      <c r="U150" s="143"/>
      <c r="V150" s="143"/>
      <c r="W150" s="143"/>
    </row>
    <row r="151" spans="1:23" x14ac:dyDescent="0.25">
      <c r="A151" s="163">
        <v>149</v>
      </c>
      <c r="B151" s="117"/>
      <c r="C151" s="117"/>
      <c r="D151" s="117"/>
      <c r="E151" s="117"/>
      <c r="F151" s="118"/>
      <c r="G151" s="118">
        <f>Таблица13456913194[Кол-во по Счету]*Таблица13456913194[Цена за единицу]</f>
        <v>0</v>
      </c>
      <c r="H151" s="118"/>
      <c r="I151" s="119"/>
      <c r="J151" s="119"/>
      <c r="K151" s="119"/>
      <c r="L151" s="149"/>
      <c r="M151" s="117"/>
      <c r="N151" s="149"/>
      <c r="O151" s="120"/>
      <c r="P151" s="116">
        <f>Таблица13456913194[Дата оплаты]+Таблица13456913194[Срок поставки дней]+1</f>
        <v>1</v>
      </c>
      <c r="Q151" s="149"/>
      <c r="R151" s="117"/>
      <c r="S151" s="143"/>
      <c r="T151" s="143"/>
      <c r="U151" s="143"/>
      <c r="V151" s="143"/>
      <c r="W151" s="143"/>
    </row>
    <row r="152" spans="1:23" x14ac:dyDescent="0.25">
      <c r="A152" s="163">
        <v>150</v>
      </c>
      <c r="B152" s="117"/>
      <c r="C152" s="117"/>
      <c r="D152" s="117"/>
      <c r="E152" s="117"/>
      <c r="F152" s="118"/>
      <c r="G152" s="118">
        <f>Таблица13456913194[Кол-во по Счету]*Таблица13456913194[Цена за единицу]</f>
        <v>0</v>
      </c>
      <c r="H152" s="118"/>
      <c r="I152" s="119"/>
      <c r="J152" s="119"/>
      <c r="K152" s="119"/>
      <c r="L152" s="149"/>
      <c r="M152" s="117"/>
      <c r="N152" s="149"/>
      <c r="O152" s="120"/>
      <c r="P152" s="116">
        <f>Таблица13456913194[Дата оплаты]+Таблица13456913194[Срок поставки дней]+1</f>
        <v>1</v>
      </c>
      <c r="Q152" s="149"/>
      <c r="R152" s="117"/>
      <c r="S152" s="143"/>
      <c r="T152" s="143"/>
      <c r="U152" s="143"/>
      <c r="V152" s="143"/>
      <c r="W152" s="143"/>
    </row>
    <row r="153" spans="1:23" x14ac:dyDescent="0.25">
      <c r="A153" s="163">
        <v>151</v>
      </c>
      <c r="B153" s="117"/>
      <c r="C153" s="117"/>
      <c r="D153" s="117"/>
      <c r="E153" s="117"/>
      <c r="F153" s="118"/>
      <c r="G153" s="118">
        <f>Таблица13456913194[Кол-во по Счету]*Таблица13456913194[Цена за единицу]</f>
        <v>0</v>
      </c>
      <c r="H153" s="118"/>
      <c r="I153" s="119"/>
      <c r="J153" s="119"/>
      <c r="K153" s="119"/>
      <c r="L153" s="149"/>
      <c r="M153" s="117"/>
      <c r="N153" s="149"/>
      <c r="O153" s="120"/>
      <c r="P153" s="116">
        <f>Таблица13456913194[Дата оплаты]+Таблица13456913194[Срок поставки дней]+1</f>
        <v>1</v>
      </c>
      <c r="Q153" s="149"/>
      <c r="R153" s="117"/>
      <c r="S153" s="143"/>
      <c r="T153" s="143"/>
      <c r="U153" s="143"/>
      <c r="V153" s="143"/>
      <c r="W153" s="143"/>
    </row>
    <row r="154" spans="1:23" x14ac:dyDescent="0.25">
      <c r="A154" s="163">
        <v>152</v>
      </c>
      <c r="B154" s="117"/>
      <c r="C154" s="117"/>
      <c r="D154" s="117"/>
      <c r="E154" s="117"/>
      <c r="F154" s="118"/>
      <c r="G154" s="118">
        <f>Таблица13456913194[Кол-во по Счету]*Таблица13456913194[Цена за единицу]</f>
        <v>0</v>
      </c>
      <c r="H154" s="118"/>
      <c r="I154" s="119"/>
      <c r="J154" s="119"/>
      <c r="K154" s="119"/>
      <c r="L154" s="149"/>
      <c r="M154" s="117"/>
      <c r="N154" s="149"/>
      <c r="O154" s="120"/>
      <c r="P154" s="116">
        <f>Таблица13456913194[Дата оплаты]+Таблица13456913194[Срок поставки дней]+1</f>
        <v>1</v>
      </c>
      <c r="Q154" s="149"/>
      <c r="R154" s="117"/>
      <c r="S154" s="143"/>
      <c r="T154" s="143"/>
      <c r="U154" s="143"/>
      <c r="V154" s="143"/>
      <c r="W154" s="143"/>
    </row>
    <row r="155" spans="1:23" x14ac:dyDescent="0.25">
      <c r="A155" s="163">
        <v>153</v>
      </c>
      <c r="B155" s="117"/>
      <c r="C155" s="117"/>
      <c r="D155" s="117"/>
      <c r="E155" s="117"/>
      <c r="F155" s="118"/>
      <c r="G155" s="118">
        <f>Таблица13456913194[Кол-во по Счету]*Таблица13456913194[Цена за единицу]</f>
        <v>0</v>
      </c>
      <c r="H155" s="118"/>
      <c r="I155" s="119"/>
      <c r="J155" s="119"/>
      <c r="K155" s="119"/>
      <c r="L155" s="149"/>
      <c r="M155" s="117"/>
      <c r="N155" s="149"/>
      <c r="O155" s="120"/>
      <c r="P155" s="116">
        <f>Таблица13456913194[Дата оплаты]+Таблица13456913194[Срок поставки дней]+1</f>
        <v>1</v>
      </c>
      <c r="Q155" s="149"/>
      <c r="R155" s="117"/>
      <c r="S155" s="143"/>
      <c r="T155" s="143"/>
      <c r="U155" s="143"/>
      <c r="V155" s="143"/>
      <c r="W155" s="143"/>
    </row>
    <row r="156" spans="1:23" x14ac:dyDescent="0.25">
      <c r="A156" s="163">
        <v>154</v>
      </c>
      <c r="B156" s="117"/>
      <c r="C156" s="117"/>
      <c r="D156" s="117"/>
      <c r="E156" s="117"/>
      <c r="F156" s="118"/>
      <c r="G156" s="118">
        <f>Таблица13456913194[Кол-во по Счету]*Таблица13456913194[Цена за единицу]</f>
        <v>0</v>
      </c>
      <c r="H156" s="118"/>
      <c r="I156" s="119"/>
      <c r="J156" s="119"/>
      <c r="K156" s="119"/>
      <c r="L156" s="149"/>
      <c r="M156" s="117"/>
      <c r="N156" s="149"/>
      <c r="O156" s="120"/>
      <c r="P156" s="116">
        <f>Таблица13456913194[Дата оплаты]+Таблица13456913194[Срок поставки дней]+1</f>
        <v>1</v>
      </c>
      <c r="Q156" s="149"/>
      <c r="R156" s="117"/>
      <c r="S156" s="143"/>
      <c r="T156" s="143"/>
      <c r="U156" s="143"/>
      <c r="V156" s="143"/>
      <c r="W156" s="143"/>
    </row>
    <row r="157" spans="1:23" x14ac:dyDescent="0.25">
      <c r="A157" s="163">
        <v>155</v>
      </c>
      <c r="B157" s="117"/>
      <c r="C157" s="117"/>
      <c r="D157" s="117"/>
      <c r="E157" s="117"/>
      <c r="F157" s="118"/>
      <c r="G157" s="118">
        <f>Таблица13456913194[Кол-во по Счету]*Таблица13456913194[Цена за единицу]</f>
        <v>0</v>
      </c>
      <c r="H157" s="118"/>
      <c r="I157" s="119"/>
      <c r="J157" s="119"/>
      <c r="K157" s="119"/>
      <c r="L157" s="149"/>
      <c r="M157" s="117"/>
      <c r="N157" s="149"/>
      <c r="O157" s="120"/>
      <c r="P157" s="116">
        <f>Таблица13456913194[Дата оплаты]+Таблица13456913194[Срок поставки дней]+1</f>
        <v>1</v>
      </c>
      <c r="Q157" s="149"/>
      <c r="R157" s="117"/>
      <c r="S157" s="143"/>
      <c r="T157" s="143"/>
      <c r="U157" s="143"/>
      <c r="V157" s="143"/>
      <c r="W157" s="143"/>
    </row>
    <row r="158" spans="1:23" x14ac:dyDescent="0.25">
      <c r="A158" s="163">
        <v>156</v>
      </c>
      <c r="B158" s="117"/>
      <c r="C158" s="117"/>
      <c r="D158" s="117"/>
      <c r="E158" s="117"/>
      <c r="F158" s="118"/>
      <c r="G158" s="118">
        <f>Таблица13456913194[Кол-во по Счету]*Таблица13456913194[Цена за единицу]</f>
        <v>0</v>
      </c>
      <c r="H158" s="118"/>
      <c r="I158" s="119"/>
      <c r="J158" s="119"/>
      <c r="K158" s="119"/>
      <c r="L158" s="149"/>
      <c r="M158" s="117"/>
      <c r="N158" s="149"/>
      <c r="O158" s="120"/>
      <c r="P158" s="116">
        <f>Таблица13456913194[Дата оплаты]+Таблица13456913194[Срок поставки дней]+1</f>
        <v>1</v>
      </c>
      <c r="Q158" s="149"/>
      <c r="R158" s="117"/>
      <c r="S158" s="143"/>
      <c r="T158" s="143"/>
      <c r="U158" s="143"/>
      <c r="V158" s="143"/>
      <c r="W158" s="143"/>
    </row>
    <row r="159" spans="1:23" x14ac:dyDescent="0.25">
      <c r="A159" s="163">
        <v>157</v>
      </c>
      <c r="B159" s="117"/>
      <c r="C159" s="117"/>
      <c r="D159" s="117"/>
      <c r="E159" s="117"/>
      <c r="F159" s="118"/>
      <c r="G159" s="118">
        <f>Таблица13456913194[Кол-во по Счету]*Таблица13456913194[Цена за единицу]</f>
        <v>0</v>
      </c>
      <c r="H159" s="118"/>
      <c r="I159" s="119"/>
      <c r="J159" s="119"/>
      <c r="K159" s="119"/>
      <c r="L159" s="149"/>
      <c r="M159" s="117"/>
      <c r="N159" s="149"/>
      <c r="O159" s="120"/>
      <c r="P159" s="116">
        <f>Таблица13456913194[Дата оплаты]+Таблица13456913194[Срок поставки дней]+1</f>
        <v>1</v>
      </c>
      <c r="Q159" s="149"/>
      <c r="R159" s="117"/>
      <c r="S159" s="143"/>
      <c r="T159" s="143"/>
      <c r="U159" s="143"/>
      <c r="V159" s="143"/>
      <c r="W159" s="143"/>
    </row>
    <row r="160" spans="1:23" x14ac:dyDescent="0.25">
      <c r="A160" s="163">
        <v>158</v>
      </c>
      <c r="B160" s="117"/>
      <c r="C160" s="117"/>
      <c r="D160" s="117"/>
      <c r="E160" s="117"/>
      <c r="F160" s="118"/>
      <c r="G160" s="118">
        <f>Таблица13456913194[Кол-во по Счету]*Таблица13456913194[Цена за единицу]</f>
        <v>0</v>
      </c>
      <c r="H160" s="118"/>
      <c r="I160" s="119"/>
      <c r="J160" s="119"/>
      <c r="K160" s="119"/>
      <c r="L160" s="149"/>
      <c r="M160" s="117"/>
      <c r="N160" s="149"/>
      <c r="O160" s="120"/>
      <c r="P160" s="116">
        <f>Таблица13456913194[Дата оплаты]+Таблица13456913194[Срок поставки дней]+1</f>
        <v>1</v>
      </c>
      <c r="Q160" s="149"/>
      <c r="R160" s="117"/>
      <c r="S160" s="143"/>
      <c r="T160" s="143"/>
      <c r="U160" s="143"/>
      <c r="V160" s="143"/>
      <c r="W160" s="143"/>
    </row>
    <row r="161" spans="1:23" x14ac:dyDescent="0.25">
      <c r="A161" s="163">
        <v>159</v>
      </c>
      <c r="B161" s="117"/>
      <c r="C161" s="117"/>
      <c r="D161" s="117"/>
      <c r="E161" s="117"/>
      <c r="F161" s="118"/>
      <c r="G161" s="118">
        <f>Таблица13456913194[Кол-во по Счету]*Таблица13456913194[Цена за единицу]</f>
        <v>0</v>
      </c>
      <c r="H161" s="118"/>
      <c r="I161" s="119"/>
      <c r="J161" s="119"/>
      <c r="K161" s="119"/>
      <c r="L161" s="149"/>
      <c r="M161" s="117"/>
      <c r="N161" s="149"/>
      <c r="O161" s="120"/>
      <c r="P161" s="116">
        <f>Таблица13456913194[Дата оплаты]+Таблица13456913194[Срок поставки дней]+1</f>
        <v>1</v>
      </c>
      <c r="Q161" s="149"/>
      <c r="R161" s="117"/>
      <c r="S161" s="143"/>
      <c r="T161" s="143"/>
      <c r="U161" s="143"/>
      <c r="V161" s="143"/>
      <c r="W161" s="143"/>
    </row>
    <row r="162" spans="1:23" x14ac:dyDescent="0.25">
      <c r="A162" s="163">
        <v>160</v>
      </c>
      <c r="B162" s="117"/>
      <c r="C162" s="117"/>
      <c r="D162" s="117"/>
      <c r="E162" s="117"/>
      <c r="F162" s="118"/>
      <c r="G162" s="118">
        <f>Таблица13456913194[Кол-во по Счету]*Таблица13456913194[Цена за единицу]</f>
        <v>0</v>
      </c>
      <c r="H162" s="118"/>
      <c r="I162" s="119"/>
      <c r="J162" s="119"/>
      <c r="K162" s="119"/>
      <c r="L162" s="149"/>
      <c r="M162" s="117"/>
      <c r="N162" s="149"/>
      <c r="O162" s="120"/>
      <c r="P162" s="116">
        <f>Таблица13456913194[Дата оплаты]+Таблица13456913194[Срок поставки дней]+1</f>
        <v>1</v>
      </c>
      <c r="Q162" s="149"/>
      <c r="R162" s="117"/>
      <c r="S162" s="143"/>
      <c r="T162" s="143"/>
      <c r="U162" s="143"/>
      <c r="V162" s="143"/>
      <c r="W162" s="143"/>
    </row>
    <row r="163" spans="1:23" x14ac:dyDescent="0.25">
      <c r="A163" s="163">
        <v>161</v>
      </c>
      <c r="B163" s="117"/>
      <c r="C163" s="117"/>
      <c r="D163" s="117"/>
      <c r="E163" s="117"/>
      <c r="F163" s="118"/>
      <c r="G163" s="118">
        <f>Таблица13456913194[Кол-во по Счету]*Таблица13456913194[Цена за единицу]</f>
        <v>0</v>
      </c>
      <c r="H163" s="118"/>
      <c r="I163" s="119"/>
      <c r="J163" s="119"/>
      <c r="K163" s="119"/>
      <c r="L163" s="149"/>
      <c r="M163" s="117"/>
      <c r="N163" s="149"/>
      <c r="O163" s="120"/>
      <c r="P163" s="116">
        <f>Таблица13456913194[Дата оплаты]+Таблица13456913194[Срок поставки дней]+1</f>
        <v>1</v>
      </c>
      <c r="Q163" s="149"/>
      <c r="R163" s="117"/>
      <c r="S163" s="143"/>
      <c r="T163" s="143"/>
      <c r="U163" s="143"/>
      <c r="V163" s="143"/>
      <c r="W163" s="143"/>
    </row>
    <row r="164" spans="1:23" x14ac:dyDescent="0.25">
      <c r="A164" s="163">
        <v>162</v>
      </c>
      <c r="B164" s="117"/>
      <c r="C164" s="117"/>
      <c r="D164" s="117"/>
      <c r="E164" s="117"/>
      <c r="F164" s="118"/>
      <c r="G164" s="118">
        <f>Таблица13456913194[Кол-во по Счету]*Таблица13456913194[Цена за единицу]</f>
        <v>0</v>
      </c>
      <c r="H164" s="118"/>
      <c r="I164" s="119"/>
      <c r="J164" s="119"/>
      <c r="K164" s="119"/>
      <c r="L164" s="149"/>
      <c r="M164" s="117"/>
      <c r="N164" s="149"/>
      <c r="O164" s="120"/>
      <c r="P164" s="116">
        <f>Таблица13456913194[Дата оплаты]+Таблица13456913194[Срок поставки дней]+1</f>
        <v>1</v>
      </c>
      <c r="Q164" s="149"/>
      <c r="R164" s="117"/>
      <c r="S164" s="143"/>
      <c r="T164" s="143"/>
      <c r="U164" s="143"/>
      <c r="V164" s="143"/>
      <c r="W164" s="143"/>
    </row>
    <row r="165" spans="1:23" x14ac:dyDescent="0.25">
      <c r="A165" s="163">
        <v>163</v>
      </c>
      <c r="B165" s="117"/>
      <c r="C165" s="117"/>
      <c r="D165" s="117"/>
      <c r="E165" s="117"/>
      <c r="F165" s="118"/>
      <c r="G165" s="118">
        <f>Таблица13456913194[Кол-во по Счету]*Таблица13456913194[Цена за единицу]</f>
        <v>0</v>
      </c>
      <c r="H165" s="118"/>
      <c r="I165" s="119"/>
      <c r="J165" s="119"/>
      <c r="K165" s="119"/>
      <c r="L165" s="149"/>
      <c r="M165" s="117"/>
      <c r="N165" s="149"/>
      <c r="O165" s="120"/>
      <c r="P165" s="116">
        <f>Таблица13456913194[Дата оплаты]+Таблица13456913194[Срок поставки дней]+1</f>
        <v>1</v>
      </c>
      <c r="Q165" s="149"/>
      <c r="R165" s="117"/>
      <c r="S165" s="143"/>
      <c r="T165" s="143"/>
      <c r="U165" s="143"/>
      <c r="V165" s="143"/>
      <c r="W165" s="143"/>
    </row>
    <row r="166" spans="1:23" x14ac:dyDescent="0.25">
      <c r="A166" s="163">
        <v>164</v>
      </c>
      <c r="B166" s="117"/>
      <c r="C166" s="117"/>
      <c r="D166" s="117"/>
      <c r="E166" s="117"/>
      <c r="F166" s="118"/>
      <c r="G166" s="118">
        <f>Таблица13456913194[Кол-во по Счету]*Таблица13456913194[Цена за единицу]</f>
        <v>0</v>
      </c>
      <c r="H166" s="118"/>
      <c r="I166" s="119"/>
      <c r="J166" s="119"/>
      <c r="K166" s="119"/>
      <c r="L166" s="149"/>
      <c r="M166" s="117"/>
      <c r="N166" s="149"/>
      <c r="O166" s="120"/>
      <c r="P166" s="116">
        <f>Таблица13456913194[Дата оплаты]+Таблица13456913194[Срок поставки дней]+1</f>
        <v>1</v>
      </c>
      <c r="Q166" s="149"/>
      <c r="R166" s="117"/>
      <c r="S166" s="143"/>
      <c r="T166" s="143"/>
      <c r="U166" s="143"/>
      <c r="V166" s="143"/>
      <c r="W166" s="143"/>
    </row>
    <row r="167" spans="1:23" x14ac:dyDescent="0.25">
      <c r="A167" s="163">
        <v>165</v>
      </c>
      <c r="B167" s="117"/>
      <c r="C167" s="117"/>
      <c r="D167" s="117"/>
      <c r="E167" s="117"/>
      <c r="F167" s="118"/>
      <c r="G167" s="118">
        <f>Таблица13456913194[Кол-во по Счету]*Таблица13456913194[Цена за единицу]</f>
        <v>0</v>
      </c>
      <c r="H167" s="118"/>
      <c r="I167" s="119"/>
      <c r="J167" s="119"/>
      <c r="K167" s="119"/>
      <c r="L167" s="149"/>
      <c r="M167" s="117"/>
      <c r="N167" s="149"/>
      <c r="O167" s="120"/>
      <c r="P167" s="116">
        <f>Таблица13456913194[Дата оплаты]+Таблица13456913194[Срок поставки дней]+1</f>
        <v>1</v>
      </c>
      <c r="Q167" s="149"/>
      <c r="R167" s="117"/>
      <c r="S167" s="143"/>
      <c r="T167" s="143"/>
      <c r="U167" s="143"/>
      <c r="V167" s="143"/>
      <c r="W167" s="143"/>
    </row>
    <row r="168" spans="1:23" x14ac:dyDescent="0.25">
      <c r="A168" s="163">
        <v>166</v>
      </c>
      <c r="B168" s="117"/>
      <c r="C168" s="117"/>
      <c r="D168" s="117"/>
      <c r="E168" s="117"/>
      <c r="F168" s="118"/>
      <c r="G168" s="118">
        <f>Таблица13456913194[Кол-во по Счету]*Таблица13456913194[Цена за единицу]</f>
        <v>0</v>
      </c>
      <c r="H168" s="118"/>
      <c r="I168" s="119"/>
      <c r="J168" s="119"/>
      <c r="K168" s="119"/>
      <c r="L168" s="149"/>
      <c r="M168" s="117"/>
      <c r="N168" s="149"/>
      <c r="O168" s="120"/>
      <c r="P168" s="116">
        <f>Таблица13456913194[Дата оплаты]+Таблица13456913194[Срок поставки дней]+1</f>
        <v>1</v>
      </c>
      <c r="Q168" s="149"/>
      <c r="R168" s="117"/>
      <c r="S168" s="143"/>
      <c r="T168" s="143"/>
      <c r="U168" s="143"/>
      <c r="V168" s="143"/>
      <c r="W168" s="143"/>
    </row>
    <row r="169" spans="1:23" x14ac:dyDescent="0.25">
      <c r="A169" s="163">
        <v>167</v>
      </c>
      <c r="B169" s="117"/>
      <c r="C169" s="117"/>
      <c r="D169" s="117"/>
      <c r="E169" s="117"/>
      <c r="F169" s="118"/>
      <c r="G169" s="118">
        <f>Таблица13456913194[Кол-во по Счету]*Таблица13456913194[Цена за единицу]</f>
        <v>0</v>
      </c>
      <c r="H169" s="118"/>
      <c r="I169" s="119"/>
      <c r="J169" s="119"/>
      <c r="K169" s="119"/>
      <c r="L169" s="149"/>
      <c r="M169" s="117"/>
      <c r="N169" s="149"/>
      <c r="O169" s="120"/>
      <c r="P169" s="116">
        <f>Таблица13456913194[Дата оплаты]+Таблица13456913194[Срок поставки дней]+1</f>
        <v>1</v>
      </c>
      <c r="Q169" s="149"/>
      <c r="R169" s="117"/>
      <c r="S169" s="143"/>
      <c r="T169" s="143"/>
      <c r="U169" s="143"/>
      <c r="V169" s="143"/>
      <c r="W169" s="143"/>
    </row>
    <row r="170" spans="1:23" x14ac:dyDescent="0.25">
      <c r="A170" s="163">
        <v>168</v>
      </c>
      <c r="B170" s="117"/>
      <c r="C170" s="117"/>
      <c r="D170" s="117"/>
      <c r="E170" s="117"/>
      <c r="F170" s="118"/>
      <c r="G170" s="118">
        <f>Таблица13456913194[Кол-во по Счету]*Таблица13456913194[Цена за единицу]</f>
        <v>0</v>
      </c>
      <c r="H170" s="118"/>
      <c r="I170" s="119"/>
      <c r="J170" s="119"/>
      <c r="K170" s="119"/>
      <c r="L170" s="149"/>
      <c r="M170" s="117"/>
      <c r="N170" s="149"/>
      <c r="O170" s="120"/>
      <c r="P170" s="116">
        <f>Таблица13456913194[Дата оплаты]+Таблица13456913194[Срок поставки дней]+1</f>
        <v>1</v>
      </c>
      <c r="Q170" s="149"/>
      <c r="R170" s="117"/>
      <c r="S170" s="143"/>
      <c r="T170" s="143"/>
      <c r="U170" s="143"/>
      <c r="V170" s="143"/>
      <c r="W170" s="143"/>
    </row>
    <row r="171" spans="1:23" x14ac:dyDescent="0.25">
      <c r="A171" s="163">
        <v>169</v>
      </c>
      <c r="B171" s="117"/>
      <c r="C171" s="117"/>
      <c r="D171" s="117"/>
      <c r="E171" s="117"/>
      <c r="F171" s="118"/>
      <c r="G171" s="118">
        <f>Таблица13456913194[Кол-во по Счету]*Таблица13456913194[Цена за единицу]</f>
        <v>0</v>
      </c>
      <c r="H171" s="118"/>
      <c r="I171" s="119"/>
      <c r="J171" s="119"/>
      <c r="K171" s="119"/>
      <c r="L171" s="149"/>
      <c r="M171" s="117"/>
      <c r="N171" s="149"/>
      <c r="O171" s="120"/>
      <c r="P171" s="116">
        <f>Таблица13456913194[Дата оплаты]+Таблица13456913194[Срок поставки дней]+1</f>
        <v>1</v>
      </c>
      <c r="Q171" s="149"/>
      <c r="R171" s="117"/>
      <c r="S171" s="143"/>
      <c r="T171" s="143"/>
      <c r="U171" s="143"/>
      <c r="V171" s="143"/>
      <c r="W171" s="143"/>
    </row>
    <row r="172" spans="1:23" x14ac:dyDescent="0.25">
      <c r="A172" s="163">
        <v>170</v>
      </c>
      <c r="B172" s="117"/>
      <c r="C172" s="117"/>
      <c r="D172" s="117"/>
      <c r="E172" s="117"/>
      <c r="F172" s="118"/>
      <c r="G172" s="118">
        <f>Таблица13456913194[Кол-во по Счету]*Таблица13456913194[Цена за единицу]</f>
        <v>0</v>
      </c>
      <c r="H172" s="118"/>
      <c r="I172" s="119"/>
      <c r="J172" s="119"/>
      <c r="K172" s="119"/>
      <c r="L172" s="149"/>
      <c r="M172" s="117"/>
      <c r="N172" s="149"/>
      <c r="O172" s="120"/>
      <c r="P172" s="116">
        <f>Таблица13456913194[Дата оплаты]+Таблица13456913194[Срок поставки дней]+1</f>
        <v>1</v>
      </c>
      <c r="Q172" s="149"/>
      <c r="R172" s="117"/>
      <c r="S172" s="143"/>
      <c r="T172" s="143"/>
      <c r="U172" s="143"/>
      <c r="V172" s="143"/>
      <c r="W172" s="143"/>
    </row>
    <row r="173" spans="1:23" x14ac:dyDescent="0.25">
      <c r="A173" s="163">
        <v>171</v>
      </c>
      <c r="B173" s="117"/>
      <c r="C173" s="117"/>
      <c r="D173" s="117"/>
      <c r="E173" s="117"/>
      <c r="F173" s="118"/>
      <c r="G173" s="118">
        <f>Таблица13456913194[Кол-во по Счету]*Таблица13456913194[Цена за единицу]</f>
        <v>0</v>
      </c>
      <c r="H173" s="118"/>
      <c r="I173" s="119"/>
      <c r="J173" s="119"/>
      <c r="K173" s="119"/>
      <c r="L173" s="149"/>
      <c r="M173" s="117"/>
      <c r="N173" s="149"/>
      <c r="O173" s="120"/>
      <c r="P173" s="116">
        <f>Таблица13456913194[Дата оплаты]+Таблица13456913194[Срок поставки дней]+1</f>
        <v>1</v>
      </c>
      <c r="Q173" s="149"/>
      <c r="R173" s="117"/>
      <c r="S173" s="143"/>
      <c r="T173" s="143"/>
      <c r="U173" s="143"/>
      <c r="V173" s="143"/>
      <c r="W173" s="143"/>
    </row>
    <row r="174" spans="1:23" x14ac:dyDescent="0.25">
      <c r="A174" s="163">
        <v>172</v>
      </c>
      <c r="B174" s="117"/>
      <c r="C174" s="117"/>
      <c r="D174" s="117"/>
      <c r="E174" s="117"/>
      <c r="F174" s="118"/>
      <c r="G174" s="118">
        <f>Таблица13456913194[Кол-во по Счету]*Таблица13456913194[Цена за единицу]</f>
        <v>0</v>
      </c>
      <c r="H174" s="118"/>
      <c r="I174" s="119"/>
      <c r="J174" s="119"/>
      <c r="K174" s="119"/>
      <c r="L174" s="149"/>
      <c r="M174" s="117"/>
      <c r="N174" s="149"/>
      <c r="O174" s="120"/>
      <c r="P174" s="116">
        <f>Таблица13456913194[Дата оплаты]+Таблица13456913194[Срок поставки дней]+1</f>
        <v>1</v>
      </c>
      <c r="Q174" s="149"/>
      <c r="R174" s="117"/>
      <c r="S174" s="143"/>
      <c r="T174" s="143"/>
      <c r="U174" s="143"/>
      <c r="V174" s="143"/>
      <c r="W174" s="143"/>
    </row>
    <row r="175" spans="1:23" x14ac:dyDescent="0.25">
      <c r="A175" s="163">
        <v>173</v>
      </c>
      <c r="B175" s="117"/>
      <c r="C175" s="117"/>
      <c r="D175" s="117"/>
      <c r="E175" s="117"/>
      <c r="F175" s="118"/>
      <c r="G175" s="118">
        <f>Таблица13456913194[Кол-во по Счету]*Таблица13456913194[Цена за единицу]</f>
        <v>0</v>
      </c>
      <c r="H175" s="118"/>
      <c r="I175" s="119"/>
      <c r="J175" s="119"/>
      <c r="K175" s="119"/>
      <c r="L175" s="149"/>
      <c r="M175" s="117"/>
      <c r="N175" s="149"/>
      <c r="O175" s="120"/>
      <c r="P175" s="116">
        <f>Таблица13456913194[Дата оплаты]+Таблица13456913194[Срок поставки дней]+1</f>
        <v>1</v>
      </c>
      <c r="Q175" s="149"/>
      <c r="R175" s="117"/>
      <c r="S175" s="143"/>
      <c r="T175" s="143"/>
      <c r="U175" s="143"/>
      <c r="V175" s="143"/>
      <c r="W175" s="143"/>
    </row>
    <row r="176" spans="1:23" x14ac:dyDescent="0.25">
      <c r="A176" s="163">
        <v>174</v>
      </c>
      <c r="B176" s="117"/>
      <c r="C176" s="117"/>
      <c r="D176" s="117"/>
      <c r="E176" s="117"/>
      <c r="F176" s="118"/>
      <c r="G176" s="118">
        <f>Таблица13456913194[Кол-во по Счету]*Таблица13456913194[Цена за единицу]</f>
        <v>0</v>
      </c>
      <c r="H176" s="118"/>
      <c r="I176" s="119"/>
      <c r="J176" s="119"/>
      <c r="K176" s="119"/>
      <c r="L176" s="149"/>
      <c r="M176" s="117"/>
      <c r="N176" s="149"/>
      <c r="O176" s="120"/>
      <c r="P176" s="116">
        <f>Таблица13456913194[Дата оплаты]+Таблица13456913194[Срок поставки дней]+1</f>
        <v>1</v>
      </c>
      <c r="Q176" s="149"/>
      <c r="R176" s="117"/>
      <c r="S176" s="143"/>
      <c r="T176" s="143"/>
      <c r="U176" s="143"/>
      <c r="V176" s="143"/>
      <c r="W176" s="143"/>
    </row>
    <row r="177" spans="1:23" x14ac:dyDescent="0.25">
      <c r="A177" s="163">
        <v>175</v>
      </c>
      <c r="B177" s="117"/>
      <c r="C177" s="117"/>
      <c r="D177" s="117"/>
      <c r="E177" s="117"/>
      <c r="F177" s="118"/>
      <c r="G177" s="118">
        <f>Таблица13456913194[Кол-во по Счету]*Таблица13456913194[Цена за единицу]</f>
        <v>0</v>
      </c>
      <c r="H177" s="118"/>
      <c r="I177" s="119"/>
      <c r="J177" s="119"/>
      <c r="K177" s="119"/>
      <c r="L177" s="149"/>
      <c r="M177" s="117"/>
      <c r="N177" s="149"/>
      <c r="O177" s="120"/>
      <c r="P177" s="116">
        <f>Таблица13456913194[Дата оплаты]+Таблица13456913194[Срок поставки дней]+1</f>
        <v>1</v>
      </c>
      <c r="Q177" s="149"/>
      <c r="R177" s="117"/>
      <c r="S177" s="143"/>
      <c r="T177" s="143"/>
      <c r="U177" s="143"/>
      <c r="V177" s="143"/>
      <c r="W177" s="143"/>
    </row>
    <row r="178" spans="1:23" x14ac:dyDescent="0.25">
      <c r="A178" s="163">
        <v>176</v>
      </c>
      <c r="B178" s="117"/>
      <c r="C178" s="117"/>
      <c r="D178" s="117"/>
      <c r="E178" s="117"/>
      <c r="F178" s="118"/>
      <c r="G178" s="118">
        <f>Таблица13456913194[Кол-во по Счету]*Таблица13456913194[Цена за единицу]</f>
        <v>0</v>
      </c>
      <c r="H178" s="118"/>
      <c r="I178" s="119"/>
      <c r="J178" s="119"/>
      <c r="K178" s="119"/>
      <c r="L178" s="149"/>
      <c r="M178" s="117"/>
      <c r="N178" s="149"/>
      <c r="O178" s="120"/>
      <c r="P178" s="116">
        <f>Таблица13456913194[Дата оплаты]+Таблица13456913194[Срок поставки дней]+1</f>
        <v>1</v>
      </c>
      <c r="Q178" s="149"/>
      <c r="R178" s="117"/>
      <c r="S178" s="143"/>
      <c r="T178" s="143"/>
      <c r="U178" s="143"/>
      <c r="V178" s="143"/>
      <c r="W178" s="143"/>
    </row>
    <row r="179" spans="1:23" x14ac:dyDescent="0.25">
      <c r="A179" s="163">
        <v>177</v>
      </c>
      <c r="B179" s="117"/>
      <c r="C179" s="117"/>
      <c r="D179" s="117"/>
      <c r="E179" s="117"/>
      <c r="F179" s="118"/>
      <c r="G179" s="118">
        <f>Таблица13456913194[Кол-во по Счету]*Таблица13456913194[Цена за единицу]</f>
        <v>0</v>
      </c>
      <c r="H179" s="118"/>
      <c r="I179" s="119"/>
      <c r="J179" s="119"/>
      <c r="K179" s="119"/>
      <c r="L179" s="149"/>
      <c r="M179" s="117"/>
      <c r="N179" s="149"/>
      <c r="O179" s="120"/>
      <c r="P179" s="116">
        <f>Таблица13456913194[Дата оплаты]+Таблица13456913194[Срок поставки дней]+1</f>
        <v>1</v>
      </c>
      <c r="Q179" s="149"/>
      <c r="R179" s="117"/>
      <c r="S179" s="143"/>
      <c r="T179" s="143"/>
      <c r="U179" s="143"/>
      <c r="V179" s="143"/>
      <c r="W179" s="143"/>
    </row>
    <row r="180" spans="1:23" x14ac:dyDescent="0.25">
      <c r="A180" s="163">
        <v>178</v>
      </c>
      <c r="B180" s="117"/>
      <c r="C180" s="117"/>
      <c r="D180" s="117"/>
      <c r="E180" s="117"/>
      <c r="F180" s="118"/>
      <c r="G180" s="118">
        <f>Таблица13456913194[Кол-во по Счету]*Таблица13456913194[Цена за единицу]</f>
        <v>0</v>
      </c>
      <c r="H180" s="118"/>
      <c r="I180" s="119"/>
      <c r="J180" s="119"/>
      <c r="K180" s="119"/>
      <c r="L180" s="149"/>
      <c r="M180" s="117"/>
      <c r="N180" s="149"/>
      <c r="O180" s="120"/>
      <c r="P180" s="116">
        <f>Таблица13456913194[Дата оплаты]+Таблица13456913194[Срок поставки дней]+1</f>
        <v>1</v>
      </c>
      <c r="Q180" s="149"/>
      <c r="R180" s="117"/>
      <c r="S180" s="143"/>
      <c r="T180" s="143"/>
      <c r="U180" s="143"/>
      <c r="V180" s="143"/>
      <c r="W180" s="143"/>
    </row>
    <row r="181" spans="1:23" x14ac:dyDescent="0.25">
      <c r="A181" s="163">
        <v>179</v>
      </c>
      <c r="B181" s="117"/>
      <c r="C181" s="117"/>
      <c r="D181" s="117"/>
      <c r="E181" s="117"/>
      <c r="F181" s="118"/>
      <c r="G181" s="118">
        <f>Таблица13456913194[Кол-во по Счету]*Таблица13456913194[Цена за единицу]</f>
        <v>0</v>
      </c>
      <c r="H181" s="118"/>
      <c r="I181" s="119"/>
      <c r="J181" s="119"/>
      <c r="K181" s="119"/>
      <c r="L181" s="149"/>
      <c r="M181" s="117"/>
      <c r="N181" s="149"/>
      <c r="O181" s="120"/>
      <c r="P181" s="116">
        <f>Таблица13456913194[Дата оплаты]+Таблица13456913194[Срок поставки дней]+1</f>
        <v>1</v>
      </c>
      <c r="Q181" s="149"/>
      <c r="R181" s="117"/>
      <c r="S181" s="143"/>
      <c r="T181" s="143"/>
      <c r="U181" s="143"/>
      <c r="V181" s="143"/>
      <c r="W181" s="143"/>
    </row>
    <row r="182" spans="1:23" x14ac:dyDescent="0.25">
      <c r="A182" s="163">
        <v>180</v>
      </c>
      <c r="B182" s="117"/>
      <c r="C182" s="117"/>
      <c r="D182" s="117"/>
      <c r="E182" s="117"/>
      <c r="F182" s="118"/>
      <c r="G182" s="118">
        <f>Таблица13456913194[Кол-во по Счету]*Таблица13456913194[Цена за единицу]</f>
        <v>0</v>
      </c>
      <c r="H182" s="118"/>
      <c r="I182" s="119"/>
      <c r="J182" s="119"/>
      <c r="K182" s="119"/>
      <c r="L182" s="149"/>
      <c r="M182" s="117"/>
      <c r="N182" s="149"/>
      <c r="O182" s="120"/>
      <c r="P182" s="116">
        <f>Таблица13456913194[Дата оплаты]+Таблица13456913194[Срок поставки дней]+1</f>
        <v>1</v>
      </c>
      <c r="Q182" s="149"/>
      <c r="R182" s="117"/>
      <c r="S182" s="143"/>
      <c r="T182" s="143"/>
      <c r="U182" s="143"/>
      <c r="V182" s="143"/>
      <c r="W182" s="143"/>
    </row>
    <row r="183" spans="1:23" x14ac:dyDescent="0.25">
      <c r="A183" s="163">
        <v>181</v>
      </c>
      <c r="B183" s="117"/>
      <c r="C183" s="117"/>
      <c r="D183" s="117"/>
      <c r="E183" s="117"/>
      <c r="F183" s="118"/>
      <c r="G183" s="118">
        <f>Таблица13456913194[Кол-во по Счету]*Таблица13456913194[Цена за единицу]</f>
        <v>0</v>
      </c>
      <c r="H183" s="118"/>
      <c r="I183" s="119"/>
      <c r="J183" s="119"/>
      <c r="K183" s="119"/>
      <c r="L183" s="149"/>
      <c r="M183" s="117"/>
      <c r="N183" s="149"/>
      <c r="O183" s="120"/>
      <c r="P183" s="116">
        <f>Таблица13456913194[Дата оплаты]+Таблица13456913194[Срок поставки дней]+1</f>
        <v>1</v>
      </c>
      <c r="Q183" s="149"/>
      <c r="R183" s="117"/>
      <c r="S183" s="143"/>
      <c r="T183" s="143"/>
      <c r="U183" s="143"/>
      <c r="V183" s="143"/>
      <c r="W183" s="143"/>
    </row>
    <row r="184" spans="1:23" x14ac:dyDescent="0.25">
      <c r="A184" s="163">
        <v>182</v>
      </c>
      <c r="B184" s="117"/>
      <c r="C184" s="117"/>
      <c r="D184" s="117"/>
      <c r="E184" s="117"/>
      <c r="F184" s="118"/>
      <c r="G184" s="118">
        <f>Таблица13456913194[Кол-во по Счету]*Таблица13456913194[Цена за единицу]</f>
        <v>0</v>
      </c>
      <c r="H184" s="118"/>
      <c r="I184" s="119"/>
      <c r="J184" s="119"/>
      <c r="K184" s="119"/>
      <c r="L184" s="149"/>
      <c r="M184" s="117"/>
      <c r="N184" s="149"/>
      <c r="O184" s="120"/>
      <c r="P184" s="116">
        <f>Таблица13456913194[Дата оплаты]+Таблица13456913194[Срок поставки дней]+1</f>
        <v>1</v>
      </c>
      <c r="Q184" s="149"/>
      <c r="R184" s="117"/>
      <c r="S184" s="143"/>
      <c r="T184" s="143"/>
      <c r="U184" s="143"/>
      <c r="V184" s="143"/>
      <c r="W184" s="143"/>
    </row>
    <row r="185" spans="1:23" x14ac:dyDescent="0.25">
      <c r="A185" s="163">
        <v>183</v>
      </c>
      <c r="B185" s="117"/>
      <c r="C185" s="117"/>
      <c r="D185" s="117"/>
      <c r="E185" s="117"/>
      <c r="F185" s="118"/>
      <c r="G185" s="118">
        <f>Таблица13456913194[Кол-во по Счету]*Таблица13456913194[Цена за единицу]</f>
        <v>0</v>
      </c>
      <c r="H185" s="118"/>
      <c r="I185" s="119"/>
      <c r="J185" s="119"/>
      <c r="K185" s="119"/>
      <c r="L185" s="149"/>
      <c r="M185" s="117"/>
      <c r="N185" s="149"/>
      <c r="O185" s="120"/>
      <c r="P185" s="116">
        <f>Таблица13456913194[Дата оплаты]+Таблица13456913194[Срок поставки дней]+1</f>
        <v>1</v>
      </c>
      <c r="Q185" s="149"/>
      <c r="R185" s="117"/>
      <c r="S185" s="143"/>
      <c r="T185" s="143"/>
      <c r="U185" s="143"/>
      <c r="V185" s="143"/>
      <c r="W185" s="143"/>
    </row>
    <row r="186" spans="1:23" x14ac:dyDescent="0.25">
      <c r="A186" s="163">
        <v>184</v>
      </c>
      <c r="B186" s="117"/>
      <c r="C186" s="117"/>
      <c r="D186" s="117"/>
      <c r="E186" s="117"/>
      <c r="F186" s="118"/>
      <c r="G186" s="118">
        <f>Таблица13456913194[Кол-во по Счету]*Таблица13456913194[Цена за единицу]</f>
        <v>0</v>
      </c>
      <c r="H186" s="118"/>
      <c r="I186" s="119"/>
      <c r="J186" s="119"/>
      <c r="K186" s="119"/>
      <c r="L186" s="149"/>
      <c r="M186" s="117"/>
      <c r="N186" s="149"/>
      <c r="O186" s="120"/>
      <c r="P186" s="116">
        <f>Таблица13456913194[Дата оплаты]+Таблица13456913194[Срок поставки дней]+1</f>
        <v>1</v>
      </c>
      <c r="Q186" s="149"/>
      <c r="R186" s="117"/>
      <c r="S186" s="143"/>
      <c r="T186" s="143"/>
      <c r="U186" s="143"/>
      <c r="V186" s="143"/>
      <c r="W186" s="143"/>
    </row>
    <row r="187" spans="1:23" x14ac:dyDescent="0.25">
      <c r="A187" s="163">
        <v>185</v>
      </c>
      <c r="B187" s="117"/>
      <c r="C187" s="117"/>
      <c r="D187" s="117"/>
      <c r="E187" s="117"/>
      <c r="F187" s="118"/>
      <c r="G187" s="118">
        <f>Таблица13456913194[Кол-во по Счету]*Таблица13456913194[Цена за единицу]</f>
        <v>0</v>
      </c>
      <c r="H187" s="118"/>
      <c r="I187" s="119"/>
      <c r="J187" s="119"/>
      <c r="K187" s="119"/>
      <c r="L187" s="149"/>
      <c r="M187" s="117"/>
      <c r="N187" s="149"/>
      <c r="O187" s="120"/>
      <c r="P187" s="116">
        <f>Таблица13456913194[Дата оплаты]+Таблица13456913194[Срок поставки дней]+1</f>
        <v>1</v>
      </c>
      <c r="Q187" s="149"/>
      <c r="R187" s="117"/>
      <c r="S187" s="143"/>
      <c r="T187" s="143"/>
      <c r="U187" s="143"/>
      <c r="V187" s="143"/>
      <c r="W187" s="143"/>
    </row>
    <row r="188" spans="1:23" x14ac:dyDescent="0.25">
      <c r="A188" s="163">
        <v>186</v>
      </c>
      <c r="B188" s="117"/>
      <c r="C188" s="117"/>
      <c r="D188" s="117"/>
      <c r="E188" s="117"/>
      <c r="F188" s="118"/>
      <c r="G188" s="118">
        <f>Таблица13456913194[Кол-во по Счету]*Таблица13456913194[Цена за единицу]</f>
        <v>0</v>
      </c>
      <c r="H188" s="118"/>
      <c r="I188" s="119"/>
      <c r="J188" s="119"/>
      <c r="K188" s="119"/>
      <c r="L188" s="149"/>
      <c r="M188" s="117"/>
      <c r="N188" s="149"/>
      <c r="O188" s="120"/>
      <c r="P188" s="116">
        <f>Таблица13456913194[Дата оплаты]+Таблица13456913194[Срок поставки дней]+1</f>
        <v>1</v>
      </c>
      <c r="Q188" s="149"/>
      <c r="R188" s="117"/>
      <c r="S188" s="143"/>
      <c r="T188" s="143"/>
      <c r="U188" s="143"/>
      <c r="V188" s="143"/>
      <c r="W188" s="143"/>
    </row>
    <row r="189" spans="1:23" x14ac:dyDescent="0.25">
      <c r="A189" s="163">
        <v>187</v>
      </c>
      <c r="B189" s="117"/>
      <c r="C189" s="117"/>
      <c r="D189" s="117"/>
      <c r="E189" s="117"/>
      <c r="F189" s="118"/>
      <c r="G189" s="118">
        <f>Таблица13456913194[Кол-во по Счету]*Таблица13456913194[Цена за единицу]</f>
        <v>0</v>
      </c>
      <c r="H189" s="118"/>
      <c r="I189" s="119"/>
      <c r="J189" s="119"/>
      <c r="K189" s="119"/>
      <c r="L189" s="149"/>
      <c r="M189" s="117"/>
      <c r="N189" s="149"/>
      <c r="O189" s="120"/>
      <c r="P189" s="116">
        <f>Таблица13456913194[Дата оплаты]+Таблица13456913194[Срок поставки дней]+1</f>
        <v>1</v>
      </c>
      <c r="Q189" s="149"/>
      <c r="R189" s="117"/>
      <c r="S189" s="143"/>
      <c r="T189" s="143"/>
      <c r="U189" s="143"/>
      <c r="V189" s="143"/>
      <c r="W189" s="143"/>
    </row>
    <row r="190" spans="1:23" x14ac:dyDescent="0.25">
      <c r="A190" s="163">
        <v>188</v>
      </c>
      <c r="B190" s="117"/>
      <c r="C190" s="117"/>
      <c r="D190" s="117"/>
      <c r="E190" s="117"/>
      <c r="F190" s="118"/>
      <c r="G190" s="118">
        <f>Таблица13456913194[Кол-во по Счету]*Таблица13456913194[Цена за единицу]</f>
        <v>0</v>
      </c>
      <c r="H190" s="118"/>
      <c r="I190" s="119"/>
      <c r="J190" s="119"/>
      <c r="K190" s="119"/>
      <c r="L190" s="149"/>
      <c r="M190" s="117"/>
      <c r="N190" s="149"/>
      <c r="O190" s="120"/>
      <c r="P190" s="116">
        <f>Таблица13456913194[Дата оплаты]+Таблица13456913194[Срок поставки дней]+1</f>
        <v>1</v>
      </c>
      <c r="Q190" s="149"/>
      <c r="R190" s="117"/>
      <c r="S190" s="143"/>
      <c r="T190" s="143"/>
      <c r="U190" s="143"/>
      <c r="V190" s="143"/>
      <c r="W190" s="143"/>
    </row>
    <row r="191" spans="1:23" x14ac:dyDescent="0.25">
      <c r="A191" s="163">
        <v>189</v>
      </c>
      <c r="B191" s="117"/>
      <c r="C191" s="117"/>
      <c r="D191" s="117"/>
      <c r="E191" s="117"/>
      <c r="F191" s="118"/>
      <c r="G191" s="118">
        <f>Таблица13456913194[Кол-во по Счету]*Таблица13456913194[Цена за единицу]</f>
        <v>0</v>
      </c>
      <c r="H191" s="118"/>
      <c r="I191" s="119"/>
      <c r="J191" s="119"/>
      <c r="K191" s="119"/>
      <c r="L191" s="149"/>
      <c r="M191" s="117"/>
      <c r="N191" s="149"/>
      <c r="O191" s="120"/>
      <c r="P191" s="116">
        <f>Таблица13456913194[Дата оплаты]+Таблица13456913194[Срок поставки дней]+1</f>
        <v>1</v>
      </c>
      <c r="Q191" s="149"/>
      <c r="R191" s="117"/>
      <c r="S191" s="143"/>
      <c r="T191" s="143"/>
      <c r="U191" s="143"/>
      <c r="V191" s="143"/>
      <c r="W191" s="143"/>
    </row>
    <row r="192" spans="1:23" x14ac:dyDescent="0.25">
      <c r="A192" s="163">
        <v>190</v>
      </c>
      <c r="B192" s="117"/>
      <c r="C192" s="117"/>
      <c r="D192" s="117"/>
      <c r="E192" s="117"/>
      <c r="F192" s="118"/>
      <c r="G192" s="118">
        <f>Таблица13456913194[Кол-во по Счету]*Таблица13456913194[Цена за единицу]</f>
        <v>0</v>
      </c>
      <c r="H192" s="118"/>
      <c r="I192" s="119"/>
      <c r="J192" s="119"/>
      <c r="K192" s="119"/>
      <c r="L192" s="149"/>
      <c r="M192" s="117"/>
      <c r="N192" s="149"/>
      <c r="O192" s="120"/>
      <c r="P192" s="116">
        <f>Таблица13456913194[Дата оплаты]+Таблица13456913194[Срок поставки дней]+1</f>
        <v>1</v>
      </c>
      <c r="Q192" s="149"/>
      <c r="R192" s="117"/>
      <c r="S192" s="143"/>
      <c r="T192" s="143"/>
      <c r="U192" s="143"/>
      <c r="V192" s="143"/>
      <c r="W192" s="143"/>
    </row>
    <row r="193" spans="1:23" x14ac:dyDescent="0.25">
      <c r="A193" s="163">
        <v>191</v>
      </c>
      <c r="B193" s="117"/>
      <c r="C193" s="117"/>
      <c r="D193" s="117"/>
      <c r="E193" s="117"/>
      <c r="F193" s="118"/>
      <c r="G193" s="118">
        <f>Таблица13456913194[Кол-во по Счету]*Таблица13456913194[Цена за единицу]</f>
        <v>0</v>
      </c>
      <c r="H193" s="118"/>
      <c r="I193" s="119"/>
      <c r="J193" s="119"/>
      <c r="K193" s="119"/>
      <c r="L193" s="149"/>
      <c r="M193" s="117"/>
      <c r="N193" s="149"/>
      <c r="O193" s="120"/>
      <c r="P193" s="116">
        <f>Таблица13456913194[Дата оплаты]+Таблица13456913194[Срок поставки дней]+1</f>
        <v>1</v>
      </c>
      <c r="Q193" s="149"/>
      <c r="R193" s="117"/>
      <c r="S193" s="143"/>
      <c r="T193" s="143"/>
      <c r="U193" s="143"/>
      <c r="V193" s="143"/>
      <c r="W193" s="143"/>
    </row>
    <row r="194" spans="1:23" x14ac:dyDescent="0.25">
      <c r="A194" s="163">
        <v>192</v>
      </c>
      <c r="B194" s="117"/>
      <c r="C194" s="117"/>
      <c r="D194" s="117"/>
      <c r="E194" s="117"/>
      <c r="F194" s="118"/>
      <c r="G194" s="118">
        <f>Таблица13456913194[Кол-во по Счету]*Таблица13456913194[Цена за единицу]</f>
        <v>0</v>
      </c>
      <c r="H194" s="118"/>
      <c r="I194" s="119"/>
      <c r="J194" s="119"/>
      <c r="K194" s="119"/>
      <c r="L194" s="149"/>
      <c r="M194" s="117"/>
      <c r="N194" s="149"/>
      <c r="O194" s="120"/>
      <c r="P194" s="116">
        <f>Таблица13456913194[Дата оплаты]+Таблица13456913194[Срок поставки дней]+1</f>
        <v>1</v>
      </c>
      <c r="Q194" s="149"/>
      <c r="R194" s="117"/>
      <c r="S194" s="143"/>
      <c r="T194" s="143"/>
      <c r="U194" s="143"/>
      <c r="V194" s="143"/>
      <c r="W194" s="143"/>
    </row>
    <row r="195" spans="1:23" x14ac:dyDescent="0.25">
      <c r="A195" s="163">
        <v>193</v>
      </c>
      <c r="B195" s="117"/>
      <c r="C195" s="117"/>
      <c r="D195" s="117"/>
      <c r="E195" s="117"/>
      <c r="F195" s="118"/>
      <c r="G195" s="118">
        <f>Таблица13456913194[Кол-во по Счету]*Таблица13456913194[Цена за единицу]</f>
        <v>0</v>
      </c>
      <c r="H195" s="118"/>
      <c r="I195" s="119"/>
      <c r="J195" s="119"/>
      <c r="K195" s="119"/>
      <c r="L195" s="149"/>
      <c r="M195" s="117"/>
      <c r="N195" s="149"/>
      <c r="O195" s="120"/>
      <c r="P195" s="116">
        <f>Таблица13456913194[Дата оплаты]+Таблица13456913194[Срок поставки дней]+1</f>
        <v>1</v>
      </c>
      <c r="Q195" s="149"/>
      <c r="R195" s="117"/>
      <c r="S195" s="143"/>
      <c r="T195" s="143"/>
      <c r="U195" s="143"/>
      <c r="V195" s="143"/>
      <c r="W195" s="143"/>
    </row>
    <row r="196" spans="1:23" x14ac:dyDescent="0.25">
      <c r="A196" s="163">
        <v>194</v>
      </c>
      <c r="B196" s="117"/>
      <c r="C196" s="117"/>
      <c r="D196" s="117"/>
      <c r="E196" s="117"/>
      <c r="F196" s="118"/>
      <c r="G196" s="118">
        <f>Таблица13456913194[Кол-во по Счету]*Таблица13456913194[Цена за единицу]</f>
        <v>0</v>
      </c>
      <c r="H196" s="118"/>
      <c r="I196" s="119"/>
      <c r="J196" s="119"/>
      <c r="K196" s="119"/>
      <c r="L196" s="149"/>
      <c r="M196" s="117"/>
      <c r="N196" s="149"/>
      <c r="O196" s="120"/>
      <c r="P196" s="116">
        <f>Таблица13456913194[Дата оплаты]+Таблица13456913194[Срок поставки дней]+1</f>
        <v>1</v>
      </c>
      <c r="Q196" s="149"/>
      <c r="R196" s="117"/>
      <c r="S196" s="143"/>
      <c r="T196" s="143"/>
      <c r="U196" s="143"/>
      <c r="V196" s="143"/>
      <c r="W196" s="143"/>
    </row>
    <row r="197" spans="1:23" x14ac:dyDescent="0.25">
      <c r="A197" s="163">
        <v>195</v>
      </c>
      <c r="B197" s="117"/>
      <c r="C197" s="117"/>
      <c r="D197" s="117"/>
      <c r="E197" s="117"/>
      <c r="F197" s="118"/>
      <c r="G197" s="118">
        <f>Таблица13456913194[Кол-во по Счету]*Таблица13456913194[Цена за единицу]</f>
        <v>0</v>
      </c>
      <c r="H197" s="118"/>
      <c r="I197" s="119"/>
      <c r="J197" s="119"/>
      <c r="K197" s="119"/>
      <c r="L197" s="149"/>
      <c r="M197" s="117"/>
      <c r="N197" s="149"/>
      <c r="O197" s="120"/>
      <c r="P197" s="116">
        <f>Таблица13456913194[Дата оплаты]+Таблица13456913194[Срок поставки дней]+1</f>
        <v>1</v>
      </c>
      <c r="Q197" s="149"/>
      <c r="R197" s="117"/>
      <c r="S197" s="143"/>
      <c r="T197" s="143"/>
      <c r="U197" s="143"/>
      <c r="V197" s="143"/>
      <c r="W197" s="143"/>
    </row>
    <row r="198" spans="1:23" x14ac:dyDescent="0.25">
      <c r="A198" s="163">
        <v>196</v>
      </c>
      <c r="B198" s="117"/>
      <c r="C198" s="117"/>
      <c r="D198" s="117"/>
      <c r="E198" s="117"/>
      <c r="F198" s="118"/>
      <c r="G198" s="118">
        <f>Таблица13456913194[Кол-во по Счету]*Таблица13456913194[Цена за единицу]</f>
        <v>0</v>
      </c>
      <c r="H198" s="118"/>
      <c r="I198" s="119"/>
      <c r="J198" s="119"/>
      <c r="K198" s="119"/>
      <c r="L198" s="149"/>
      <c r="M198" s="117"/>
      <c r="N198" s="149"/>
      <c r="O198" s="120"/>
      <c r="P198" s="116">
        <f>Таблица13456913194[Дата оплаты]+Таблица13456913194[Срок поставки дней]+1</f>
        <v>1</v>
      </c>
      <c r="Q198" s="149"/>
      <c r="R198" s="117"/>
      <c r="S198" s="143"/>
      <c r="T198" s="143"/>
      <c r="U198" s="143"/>
      <c r="V198" s="143"/>
      <c r="W198" s="143"/>
    </row>
    <row r="199" spans="1:23" x14ac:dyDescent="0.25">
      <c r="A199" s="163">
        <v>197</v>
      </c>
      <c r="B199" s="117"/>
      <c r="C199" s="117"/>
      <c r="D199" s="117"/>
      <c r="E199" s="117"/>
      <c r="F199" s="118"/>
      <c r="G199" s="118">
        <f>Таблица13456913194[Кол-во по Счету]*Таблица13456913194[Цена за единицу]</f>
        <v>0</v>
      </c>
      <c r="H199" s="118"/>
      <c r="I199" s="119"/>
      <c r="J199" s="119"/>
      <c r="K199" s="119"/>
      <c r="L199" s="149"/>
      <c r="M199" s="117"/>
      <c r="N199" s="149"/>
      <c r="O199" s="120"/>
      <c r="P199" s="116">
        <f>Таблица13456913194[Дата оплаты]+Таблица13456913194[Срок поставки дней]+1</f>
        <v>1</v>
      </c>
      <c r="Q199" s="149"/>
      <c r="R199" s="117"/>
      <c r="S199" s="143"/>
      <c r="T199" s="143"/>
      <c r="U199" s="143"/>
      <c r="V199" s="143"/>
      <c r="W199" s="143"/>
    </row>
    <row r="200" spans="1:23" x14ac:dyDescent="0.25">
      <c r="A200" s="163">
        <v>198</v>
      </c>
      <c r="B200" s="117"/>
      <c r="C200" s="117"/>
      <c r="D200" s="117"/>
      <c r="E200" s="117"/>
      <c r="F200" s="118"/>
      <c r="G200" s="118">
        <f>Таблица13456913194[Кол-во по Счету]*Таблица13456913194[Цена за единицу]</f>
        <v>0</v>
      </c>
      <c r="H200" s="118"/>
      <c r="I200" s="119"/>
      <c r="J200" s="119"/>
      <c r="K200" s="119"/>
      <c r="L200" s="149"/>
      <c r="M200" s="117"/>
      <c r="N200" s="149"/>
      <c r="O200" s="120"/>
      <c r="P200" s="116">
        <f>Таблица13456913194[Дата оплаты]+Таблица13456913194[Срок поставки дней]+1</f>
        <v>1</v>
      </c>
      <c r="Q200" s="149"/>
      <c r="R200" s="117"/>
      <c r="S200" s="143"/>
      <c r="T200" s="143"/>
      <c r="U200" s="143"/>
      <c r="V200" s="143"/>
      <c r="W200" s="143"/>
    </row>
    <row r="201" spans="1:23" x14ac:dyDescent="0.25">
      <c r="A201" s="163">
        <v>199</v>
      </c>
      <c r="B201" s="117"/>
      <c r="C201" s="117"/>
      <c r="D201" s="117"/>
      <c r="E201" s="117"/>
      <c r="F201" s="118"/>
      <c r="G201" s="118">
        <f>Таблица13456913194[Кол-во по Счету]*Таблица13456913194[Цена за единицу]</f>
        <v>0</v>
      </c>
      <c r="H201" s="118"/>
      <c r="I201" s="119"/>
      <c r="J201" s="119"/>
      <c r="K201" s="119"/>
      <c r="L201" s="149"/>
      <c r="M201" s="117"/>
      <c r="N201" s="149"/>
      <c r="O201" s="120"/>
      <c r="P201" s="116">
        <f>Таблица13456913194[Дата оплаты]+Таблица13456913194[Срок поставки дней]+1</f>
        <v>1</v>
      </c>
      <c r="Q201" s="149"/>
      <c r="R201" s="117"/>
      <c r="S201" s="143"/>
      <c r="T201" s="143"/>
      <c r="U201" s="143"/>
      <c r="V201" s="143"/>
      <c r="W201" s="143"/>
    </row>
    <row r="202" spans="1:23" x14ac:dyDescent="0.25">
      <c r="A202" s="163">
        <v>200</v>
      </c>
      <c r="B202" s="117"/>
      <c r="C202" s="117"/>
      <c r="D202" s="117"/>
      <c r="E202" s="117"/>
      <c r="F202" s="118"/>
      <c r="G202" s="118">
        <f>Таблица13456913194[Кол-во по Счету]*Таблица13456913194[Цена за единицу]</f>
        <v>0</v>
      </c>
      <c r="H202" s="118"/>
      <c r="I202" s="119"/>
      <c r="J202" s="119"/>
      <c r="K202" s="119"/>
      <c r="L202" s="149"/>
      <c r="M202" s="117"/>
      <c r="N202" s="149"/>
      <c r="O202" s="120"/>
      <c r="P202" s="116">
        <f>Таблица13456913194[Дата оплаты]+Таблица13456913194[Срок поставки дней]+1</f>
        <v>1</v>
      </c>
      <c r="Q202" s="149"/>
      <c r="R202" s="117"/>
      <c r="S202" s="143"/>
      <c r="T202" s="143"/>
      <c r="U202" s="143"/>
      <c r="V202" s="143"/>
      <c r="W202" s="143"/>
    </row>
    <row r="203" spans="1:23" x14ac:dyDescent="0.25">
      <c r="A203" s="163">
        <v>201</v>
      </c>
      <c r="B203" s="117"/>
      <c r="C203" s="117"/>
      <c r="D203" s="117"/>
      <c r="E203" s="117"/>
      <c r="F203" s="118"/>
      <c r="G203" s="118">
        <f>Таблица13456913194[Кол-во по Счету]*Таблица13456913194[Цена за единицу]</f>
        <v>0</v>
      </c>
      <c r="H203" s="118"/>
      <c r="I203" s="119"/>
      <c r="J203" s="119"/>
      <c r="K203" s="119"/>
      <c r="L203" s="149"/>
      <c r="M203" s="117"/>
      <c r="N203" s="149"/>
      <c r="O203" s="120"/>
      <c r="P203" s="116">
        <f>Таблица13456913194[Дата оплаты]+Таблица13456913194[Срок поставки дней]+1</f>
        <v>1</v>
      </c>
      <c r="Q203" s="149"/>
      <c r="R203" s="117"/>
      <c r="S203" s="143"/>
      <c r="T203" s="143"/>
      <c r="U203" s="143"/>
      <c r="V203" s="143"/>
      <c r="W203" s="143"/>
    </row>
    <row r="204" spans="1:23" x14ac:dyDescent="0.25">
      <c r="A204" s="163">
        <v>202</v>
      </c>
      <c r="B204" s="117"/>
      <c r="C204" s="117"/>
      <c r="D204" s="117"/>
      <c r="E204" s="117"/>
      <c r="F204" s="118"/>
      <c r="G204" s="118">
        <f>Таблица13456913194[Кол-во по Счету]*Таблица13456913194[Цена за единицу]</f>
        <v>0</v>
      </c>
      <c r="H204" s="118"/>
      <c r="I204" s="119"/>
      <c r="J204" s="119"/>
      <c r="K204" s="119"/>
      <c r="L204" s="149"/>
      <c r="M204" s="117"/>
      <c r="N204" s="149"/>
      <c r="O204" s="120"/>
      <c r="P204" s="116">
        <f>Таблица13456913194[Дата оплаты]+Таблица13456913194[Срок поставки дней]+1</f>
        <v>1</v>
      </c>
      <c r="Q204" s="149"/>
      <c r="R204" s="117"/>
      <c r="S204" s="143"/>
      <c r="T204" s="143"/>
      <c r="U204" s="143"/>
      <c r="V204" s="143"/>
      <c r="W204" s="143"/>
    </row>
    <row r="205" spans="1:23" x14ac:dyDescent="0.25">
      <c r="A205" s="163">
        <v>203</v>
      </c>
      <c r="B205" s="117"/>
      <c r="C205" s="117"/>
      <c r="D205" s="117"/>
      <c r="E205" s="117"/>
      <c r="F205" s="118"/>
      <c r="G205" s="118">
        <f>Таблица13456913194[Кол-во по Счету]*Таблица13456913194[Цена за единицу]</f>
        <v>0</v>
      </c>
      <c r="H205" s="118"/>
      <c r="I205" s="119"/>
      <c r="J205" s="119"/>
      <c r="K205" s="119"/>
      <c r="L205" s="149"/>
      <c r="M205" s="117"/>
      <c r="N205" s="149"/>
      <c r="O205" s="120"/>
      <c r="P205" s="116">
        <f>Таблица13456913194[Дата оплаты]+Таблица13456913194[Срок поставки дней]+1</f>
        <v>1</v>
      </c>
      <c r="Q205" s="149"/>
      <c r="R205" s="117"/>
      <c r="S205" s="143"/>
      <c r="T205" s="143"/>
      <c r="U205" s="143"/>
      <c r="V205" s="143"/>
      <c r="W205" s="143"/>
    </row>
    <row r="206" spans="1:23" x14ac:dyDescent="0.25">
      <c r="A206" s="163">
        <v>204</v>
      </c>
      <c r="B206" s="117"/>
      <c r="C206" s="117"/>
      <c r="D206" s="117"/>
      <c r="E206" s="117"/>
      <c r="F206" s="118"/>
      <c r="G206" s="118">
        <f>Таблица13456913194[Кол-во по Счету]*Таблица13456913194[Цена за единицу]</f>
        <v>0</v>
      </c>
      <c r="H206" s="118"/>
      <c r="I206" s="119"/>
      <c r="J206" s="119"/>
      <c r="K206" s="119"/>
      <c r="L206" s="149"/>
      <c r="M206" s="117"/>
      <c r="N206" s="149"/>
      <c r="O206" s="120"/>
      <c r="P206" s="116">
        <f>Таблица13456913194[Дата оплаты]+Таблица13456913194[Срок поставки дней]+1</f>
        <v>1</v>
      </c>
      <c r="Q206" s="149"/>
      <c r="R206" s="117"/>
      <c r="S206" s="143"/>
      <c r="T206" s="143"/>
      <c r="U206" s="143"/>
      <c r="V206" s="143"/>
      <c r="W206" s="143"/>
    </row>
    <row r="207" spans="1:23" x14ac:dyDescent="0.25">
      <c r="A207" s="163">
        <v>205</v>
      </c>
      <c r="B207" s="117"/>
      <c r="C207" s="117"/>
      <c r="D207" s="117"/>
      <c r="E207" s="117"/>
      <c r="F207" s="118"/>
      <c r="G207" s="118">
        <f>Таблица13456913194[Кол-во по Счету]*Таблица13456913194[Цена за единицу]</f>
        <v>0</v>
      </c>
      <c r="H207" s="118"/>
      <c r="I207" s="119"/>
      <c r="J207" s="119"/>
      <c r="K207" s="119"/>
      <c r="L207" s="149"/>
      <c r="M207" s="117"/>
      <c r="N207" s="149"/>
      <c r="O207" s="120"/>
      <c r="P207" s="116">
        <f>Таблица13456913194[Дата оплаты]+Таблица13456913194[Срок поставки дней]+1</f>
        <v>1</v>
      </c>
      <c r="Q207" s="149"/>
      <c r="R207" s="117"/>
      <c r="S207" s="143"/>
      <c r="T207" s="143"/>
      <c r="U207" s="143"/>
      <c r="V207" s="143"/>
      <c r="W207" s="143"/>
    </row>
    <row r="208" spans="1:23" x14ac:dyDescent="0.25">
      <c r="A208" s="163">
        <v>206</v>
      </c>
      <c r="B208" s="117"/>
      <c r="C208" s="117"/>
      <c r="D208" s="117"/>
      <c r="E208" s="117"/>
      <c r="F208" s="118"/>
      <c r="G208" s="118">
        <f>Таблица13456913194[Кол-во по Счету]*Таблица13456913194[Цена за единицу]</f>
        <v>0</v>
      </c>
      <c r="H208" s="118"/>
      <c r="I208" s="119"/>
      <c r="J208" s="119"/>
      <c r="K208" s="119"/>
      <c r="L208" s="149"/>
      <c r="M208" s="117"/>
      <c r="N208" s="149"/>
      <c r="O208" s="120"/>
      <c r="P208" s="116">
        <f>Таблица13456913194[Дата оплаты]+Таблица13456913194[Срок поставки дней]+1</f>
        <v>1</v>
      </c>
      <c r="Q208" s="149"/>
      <c r="R208" s="117"/>
      <c r="S208" s="143"/>
      <c r="T208" s="143"/>
      <c r="U208" s="143"/>
      <c r="V208" s="143"/>
      <c r="W208" s="143"/>
    </row>
    <row r="209" spans="1:23" x14ac:dyDescent="0.25">
      <c r="A209" s="163">
        <v>207</v>
      </c>
      <c r="B209" s="117"/>
      <c r="C209" s="117"/>
      <c r="D209" s="117"/>
      <c r="E209" s="117"/>
      <c r="F209" s="118"/>
      <c r="G209" s="118">
        <f>Таблица13456913194[Кол-во по Счету]*Таблица13456913194[Цена за единицу]</f>
        <v>0</v>
      </c>
      <c r="H209" s="118"/>
      <c r="I209" s="119"/>
      <c r="J209" s="119"/>
      <c r="K209" s="119"/>
      <c r="L209" s="149"/>
      <c r="M209" s="117"/>
      <c r="N209" s="149"/>
      <c r="O209" s="120"/>
      <c r="P209" s="116">
        <f>Таблица13456913194[Дата оплаты]+Таблица13456913194[Срок поставки дней]+1</f>
        <v>1</v>
      </c>
      <c r="Q209" s="149"/>
      <c r="R209" s="117"/>
      <c r="S209" s="143"/>
      <c r="T209" s="143"/>
      <c r="U209" s="143"/>
      <c r="V209" s="143"/>
      <c r="W209" s="143"/>
    </row>
    <row r="210" spans="1:23" x14ac:dyDescent="0.25">
      <c r="A210" s="163">
        <v>208</v>
      </c>
      <c r="B210" s="117"/>
      <c r="C210" s="117"/>
      <c r="D210" s="117"/>
      <c r="E210" s="117"/>
      <c r="F210" s="118"/>
      <c r="G210" s="118">
        <f>Таблица13456913194[Кол-во по Счету]*Таблица13456913194[Цена за единицу]</f>
        <v>0</v>
      </c>
      <c r="H210" s="118"/>
      <c r="I210" s="119"/>
      <c r="J210" s="119"/>
      <c r="K210" s="119"/>
      <c r="L210" s="149"/>
      <c r="M210" s="117"/>
      <c r="N210" s="149"/>
      <c r="O210" s="120"/>
      <c r="P210" s="116">
        <f>Таблица13456913194[Дата оплаты]+Таблица13456913194[Срок поставки дней]+1</f>
        <v>1</v>
      </c>
      <c r="Q210" s="149"/>
      <c r="R210" s="117"/>
      <c r="S210" s="143"/>
      <c r="T210" s="143"/>
      <c r="U210" s="143"/>
      <c r="V210" s="143"/>
      <c r="W210" s="143"/>
    </row>
    <row r="211" spans="1:23" x14ac:dyDescent="0.25">
      <c r="A211" s="163">
        <v>209</v>
      </c>
      <c r="B211" s="117"/>
      <c r="C211" s="117"/>
      <c r="D211" s="117"/>
      <c r="E211" s="117"/>
      <c r="F211" s="118"/>
      <c r="G211" s="118">
        <f>Таблица13456913194[Кол-во по Счету]*Таблица13456913194[Цена за единицу]</f>
        <v>0</v>
      </c>
      <c r="H211" s="118"/>
      <c r="I211" s="119"/>
      <c r="J211" s="119"/>
      <c r="K211" s="119"/>
      <c r="L211" s="149"/>
      <c r="M211" s="117"/>
      <c r="N211" s="149"/>
      <c r="O211" s="120"/>
      <c r="P211" s="116">
        <f>Таблица13456913194[Дата оплаты]+Таблица13456913194[Срок поставки дней]+1</f>
        <v>1</v>
      </c>
      <c r="Q211" s="149"/>
      <c r="R211" s="117"/>
      <c r="S211" s="143"/>
      <c r="T211" s="143"/>
      <c r="U211" s="143"/>
      <c r="V211" s="143"/>
      <c r="W211" s="143"/>
    </row>
    <row r="212" spans="1:23" x14ac:dyDescent="0.25">
      <c r="A212" s="163">
        <v>210</v>
      </c>
      <c r="B212" s="117"/>
      <c r="C212" s="117"/>
      <c r="D212" s="117"/>
      <c r="E212" s="117"/>
      <c r="F212" s="118"/>
      <c r="G212" s="118">
        <f>Таблица13456913194[Кол-во по Счету]*Таблица13456913194[Цена за единицу]</f>
        <v>0</v>
      </c>
      <c r="H212" s="118"/>
      <c r="I212" s="119"/>
      <c r="J212" s="119"/>
      <c r="K212" s="119"/>
      <c r="L212" s="149"/>
      <c r="M212" s="117"/>
      <c r="N212" s="149"/>
      <c r="O212" s="120"/>
      <c r="P212" s="116">
        <f>Таблица13456913194[Дата оплаты]+Таблица13456913194[Срок поставки дней]+1</f>
        <v>1</v>
      </c>
      <c r="Q212" s="149"/>
      <c r="R212" s="117"/>
      <c r="S212" s="143"/>
      <c r="T212" s="143"/>
      <c r="U212" s="143"/>
      <c r="V212" s="143"/>
      <c r="W212" s="143"/>
    </row>
    <row r="213" spans="1:23" x14ac:dyDescent="0.25">
      <c r="A213" s="163">
        <v>211</v>
      </c>
      <c r="B213" s="117"/>
      <c r="C213" s="117"/>
      <c r="D213" s="117"/>
      <c r="E213" s="117"/>
      <c r="F213" s="118"/>
      <c r="G213" s="118">
        <f>Таблица13456913194[Кол-во по Счету]*Таблица13456913194[Цена за единицу]</f>
        <v>0</v>
      </c>
      <c r="H213" s="118"/>
      <c r="I213" s="119"/>
      <c r="J213" s="119"/>
      <c r="K213" s="119"/>
      <c r="L213" s="149"/>
      <c r="M213" s="117"/>
      <c r="N213" s="149"/>
      <c r="O213" s="120"/>
      <c r="P213" s="116">
        <f>Таблица13456913194[Дата оплаты]+Таблица13456913194[Срок поставки дней]+1</f>
        <v>1</v>
      </c>
      <c r="Q213" s="149"/>
      <c r="R213" s="117"/>
      <c r="S213" s="143"/>
      <c r="T213" s="143"/>
      <c r="U213" s="143"/>
      <c r="V213" s="143"/>
      <c r="W213" s="143"/>
    </row>
    <row r="214" spans="1:23" x14ac:dyDescent="0.25">
      <c r="A214" s="163">
        <v>212</v>
      </c>
      <c r="B214" s="117"/>
      <c r="C214" s="117"/>
      <c r="D214" s="117"/>
      <c r="E214" s="117"/>
      <c r="F214" s="118"/>
      <c r="G214" s="118">
        <f>Таблица13456913194[Кол-во по Счету]*Таблица13456913194[Цена за единицу]</f>
        <v>0</v>
      </c>
      <c r="H214" s="118"/>
      <c r="I214" s="119"/>
      <c r="J214" s="119"/>
      <c r="K214" s="119"/>
      <c r="L214" s="149"/>
      <c r="M214" s="117"/>
      <c r="N214" s="149"/>
      <c r="O214" s="120"/>
      <c r="P214" s="116">
        <f>Таблица13456913194[Дата оплаты]+Таблица13456913194[Срок поставки дней]+1</f>
        <v>1</v>
      </c>
      <c r="Q214" s="149"/>
      <c r="R214" s="117"/>
      <c r="S214" s="143"/>
      <c r="T214" s="143"/>
      <c r="U214" s="143"/>
      <c r="V214" s="143"/>
      <c r="W214" s="143"/>
    </row>
    <row r="215" spans="1:23" x14ac:dyDescent="0.25">
      <c r="A215" s="163">
        <v>213</v>
      </c>
      <c r="B215" s="117"/>
      <c r="C215" s="117"/>
      <c r="D215" s="117"/>
      <c r="E215" s="117"/>
      <c r="F215" s="118"/>
      <c r="G215" s="118">
        <f>Таблица13456913194[Кол-во по Счету]*Таблица13456913194[Цена за единицу]</f>
        <v>0</v>
      </c>
      <c r="H215" s="118"/>
      <c r="I215" s="119"/>
      <c r="J215" s="119"/>
      <c r="K215" s="119"/>
      <c r="L215" s="149"/>
      <c r="M215" s="117"/>
      <c r="N215" s="149"/>
      <c r="O215" s="120"/>
      <c r="P215" s="116">
        <f>Таблица13456913194[Дата оплаты]+Таблица13456913194[Срок поставки дней]+1</f>
        <v>1</v>
      </c>
      <c r="Q215" s="149"/>
      <c r="R215" s="117"/>
      <c r="S215" s="143"/>
      <c r="T215" s="143"/>
      <c r="U215" s="143"/>
      <c r="V215" s="143"/>
      <c r="W215" s="143"/>
    </row>
    <row r="216" spans="1:23" x14ac:dyDescent="0.25">
      <c r="A216" s="163">
        <v>214</v>
      </c>
      <c r="B216" s="117"/>
      <c r="C216" s="117"/>
      <c r="D216" s="117"/>
      <c r="E216" s="117"/>
      <c r="F216" s="118"/>
      <c r="G216" s="118">
        <f>Таблица13456913194[Кол-во по Счету]*Таблица13456913194[Цена за единицу]</f>
        <v>0</v>
      </c>
      <c r="H216" s="118"/>
      <c r="I216" s="119"/>
      <c r="J216" s="119"/>
      <c r="K216" s="119"/>
      <c r="L216" s="149"/>
      <c r="M216" s="117"/>
      <c r="N216" s="149"/>
      <c r="O216" s="120"/>
      <c r="P216" s="116">
        <f>Таблица13456913194[Дата оплаты]+Таблица13456913194[Срок поставки дней]+1</f>
        <v>1</v>
      </c>
      <c r="Q216" s="149"/>
      <c r="R216" s="117"/>
      <c r="S216" s="143"/>
      <c r="T216" s="143"/>
      <c r="U216" s="143"/>
      <c r="V216" s="143"/>
      <c r="W216" s="143"/>
    </row>
    <row r="217" spans="1:23" x14ac:dyDescent="0.25">
      <c r="A217" s="163">
        <v>215</v>
      </c>
      <c r="B217" s="117"/>
      <c r="C217" s="117"/>
      <c r="D217" s="117"/>
      <c r="E217" s="117"/>
      <c r="F217" s="118"/>
      <c r="G217" s="118">
        <f>Таблица13456913194[Кол-во по Счету]*Таблица13456913194[Цена за единицу]</f>
        <v>0</v>
      </c>
      <c r="H217" s="118"/>
      <c r="I217" s="119"/>
      <c r="J217" s="119"/>
      <c r="K217" s="119"/>
      <c r="L217" s="149"/>
      <c r="M217" s="117"/>
      <c r="N217" s="149"/>
      <c r="O217" s="120"/>
      <c r="P217" s="116">
        <f>Таблица13456913194[Дата оплаты]+Таблица13456913194[Срок поставки дней]+1</f>
        <v>1</v>
      </c>
      <c r="Q217" s="149"/>
      <c r="R217" s="117"/>
      <c r="S217" s="143"/>
      <c r="T217" s="143"/>
      <c r="U217" s="143"/>
      <c r="V217" s="143"/>
      <c r="W217" s="143"/>
    </row>
    <row r="218" spans="1:23" x14ac:dyDescent="0.25">
      <c r="A218" s="163">
        <v>216</v>
      </c>
      <c r="B218" s="117"/>
      <c r="C218" s="117"/>
      <c r="D218" s="117"/>
      <c r="E218" s="117"/>
      <c r="F218" s="118"/>
      <c r="G218" s="118">
        <f>Таблица13456913194[Кол-во по Счету]*Таблица13456913194[Цена за единицу]</f>
        <v>0</v>
      </c>
      <c r="H218" s="118"/>
      <c r="I218" s="119"/>
      <c r="J218" s="119"/>
      <c r="K218" s="119"/>
      <c r="L218" s="149"/>
      <c r="M218" s="117"/>
      <c r="N218" s="149"/>
      <c r="O218" s="120"/>
      <c r="P218" s="116">
        <f>Таблица13456913194[Дата оплаты]+Таблица13456913194[Срок поставки дней]+1</f>
        <v>1</v>
      </c>
      <c r="Q218" s="149"/>
      <c r="R218" s="117"/>
      <c r="S218" s="143"/>
      <c r="T218" s="143"/>
      <c r="U218" s="143"/>
      <c r="V218" s="143"/>
      <c r="W218" s="143"/>
    </row>
    <row r="219" spans="1:23" x14ac:dyDescent="0.25">
      <c r="A219" s="163">
        <v>217</v>
      </c>
      <c r="B219" s="117"/>
      <c r="C219" s="117"/>
      <c r="D219" s="117"/>
      <c r="E219" s="117"/>
      <c r="F219" s="118"/>
      <c r="G219" s="118">
        <f>Таблица13456913194[Кол-во по Счету]*Таблица13456913194[Цена за единицу]</f>
        <v>0</v>
      </c>
      <c r="H219" s="118"/>
      <c r="I219" s="119"/>
      <c r="J219" s="119"/>
      <c r="K219" s="119"/>
      <c r="L219" s="149"/>
      <c r="M219" s="117"/>
      <c r="N219" s="149"/>
      <c r="O219" s="120"/>
      <c r="P219" s="116">
        <f>Таблица13456913194[Дата оплаты]+Таблица13456913194[Срок поставки дней]+1</f>
        <v>1</v>
      </c>
      <c r="Q219" s="149"/>
      <c r="R219" s="117"/>
      <c r="S219" s="143"/>
      <c r="T219" s="143"/>
      <c r="U219" s="143"/>
      <c r="V219" s="143"/>
      <c r="W219" s="143"/>
    </row>
    <row r="220" spans="1:23" x14ac:dyDescent="0.25">
      <c r="A220" s="163">
        <v>218</v>
      </c>
      <c r="B220" s="117"/>
      <c r="C220" s="117"/>
      <c r="D220" s="117"/>
      <c r="E220" s="117"/>
      <c r="F220" s="118"/>
      <c r="G220" s="118">
        <f>Таблица13456913194[Кол-во по Счету]*Таблица13456913194[Цена за единицу]</f>
        <v>0</v>
      </c>
      <c r="H220" s="118"/>
      <c r="I220" s="119"/>
      <c r="J220" s="119"/>
      <c r="K220" s="119"/>
      <c r="L220" s="149"/>
      <c r="M220" s="117"/>
      <c r="N220" s="149"/>
      <c r="O220" s="120"/>
      <c r="P220" s="116">
        <f>Таблица13456913194[Дата оплаты]+Таблица13456913194[Срок поставки дней]+1</f>
        <v>1</v>
      </c>
      <c r="Q220" s="149"/>
      <c r="R220" s="117"/>
      <c r="S220" s="143"/>
      <c r="T220" s="143"/>
      <c r="U220" s="143"/>
      <c r="V220" s="143"/>
      <c r="W220" s="143"/>
    </row>
    <row r="221" spans="1:23" x14ac:dyDescent="0.25">
      <c r="A221" s="163">
        <v>219</v>
      </c>
      <c r="B221" s="117"/>
      <c r="C221" s="117"/>
      <c r="D221" s="117"/>
      <c r="E221" s="117"/>
      <c r="F221" s="118"/>
      <c r="G221" s="118">
        <f>Таблица13456913194[Кол-во по Счету]*Таблица13456913194[Цена за единицу]</f>
        <v>0</v>
      </c>
      <c r="H221" s="118"/>
      <c r="I221" s="119"/>
      <c r="J221" s="119"/>
      <c r="K221" s="119"/>
      <c r="L221" s="149"/>
      <c r="M221" s="117"/>
      <c r="N221" s="149"/>
      <c r="O221" s="120"/>
      <c r="P221" s="116">
        <f>Таблица13456913194[Дата оплаты]+Таблица13456913194[Срок поставки дней]+1</f>
        <v>1</v>
      </c>
      <c r="Q221" s="149"/>
      <c r="R221" s="117"/>
      <c r="S221" s="143"/>
      <c r="T221" s="143"/>
      <c r="U221" s="143"/>
      <c r="V221" s="143"/>
      <c r="W221" s="143"/>
    </row>
    <row r="222" spans="1:23" x14ac:dyDescent="0.25">
      <c r="A222" s="163">
        <v>220</v>
      </c>
      <c r="B222" s="117"/>
      <c r="C222" s="117"/>
      <c r="D222" s="117"/>
      <c r="E222" s="117"/>
      <c r="F222" s="118"/>
      <c r="G222" s="118">
        <f>Таблица13456913194[Кол-во по Счету]*Таблица13456913194[Цена за единицу]</f>
        <v>0</v>
      </c>
      <c r="H222" s="118"/>
      <c r="I222" s="119"/>
      <c r="J222" s="119"/>
      <c r="K222" s="119"/>
      <c r="L222" s="149"/>
      <c r="M222" s="117"/>
      <c r="N222" s="149"/>
      <c r="O222" s="120"/>
      <c r="P222" s="116">
        <f>Таблица13456913194[Дата оплаты]+Таблица13456913194[Срок поставки дней]+1</f>
        <v>1</v>
      </c>
      <c r="Q222" s="149"/>
      <c r="R222" s="117"/>
      <c r="S222" s="143"/>
      <c r="T222" s="143"/>
      <c r="U222" s="143"/>
      <c r="V222" s="143"/>
      <c r="W222" s="143"/>
    </row>
    <row r="223" spans="1:23" x14ac:dyDescent="0.25">
      <c r="A223" s="163">
        <v>221</v>
      </c>
      <c r="B223" s="117"/>
      <c r="C223" s="117"/>
      <c r="D223" s="117"/>
      <c r="E223" s="117"/>
      <c r="F223" s="118"/>
      <c r="G223" s="118">
        <f>Таблица13456913194[Кол-во по Счету]*Таблица13456913194[Цена за единицу]</f>
        <v>0</v>
      </c>
      <c r="H223" s="118"/>
      <c r="I223" s="119"/>
      <c r="J223" s="119"/>
      <c r="K223" s="119"/>
      <c r="L223" s="149"/>
      <c r="M223" s="117"/>
      <c r="N223" s="149"/>
      <c r="O223" s="120"/>
      <c r="P223" s="116">
        <f>Таблица13456913194[Дата оплаты]+Таблица13456913194[Срок поставки дней]+1</f>
        <v>1</v>
      </c>
      <c r="Q223" s="149"/>
      <c r="R223" s="117"/>
      <c r="S223" s="143"/>
      <c r="T223" s="143"/>
      <c r="U223" s="143"/>
      <c r="V223" s="143"/>
      <c r="W223" s="143"/>
    </row>
    <row r="224" spans="1:23" x14ac:dyDescent="0.25">
      <c r="A224" s="163">
        <v>222</v>
      </c>
      <c r="B224" s="117"/>
      <c r="C224" s="117"/>
      <c r="D224" s="117"/>
      <c r="E224" s="117"/>
      <c r="F224" s="118"/>
      <c r="G224" s="118">
        <f>Таблица13456913194[Кол-во по Счету]*Таблица13456913194[Цена за единицу]</f>
        <v>0</v>
      </c>
      <c r="H224" s="118"/>
      <c r="I224" s="119"/>
      <c r="J224" s="119"/>
      <c r="K224" s="119"/>
      <c r="L224" s="149"/>
      <c r="M224" s="117"/>
      <c r="N224" s="149"/>
      <c r="O224" s="120"/>
      <c r="P224" s="116">
        <f>Таблица13456913194[Дата оплаты]+Таблица13456913194[Срок поставки дней]+1</f>
        <v>1</v>
      </c>
      <c r="Q224" s="149"/>
      <c r="R224" s="117"/>
      <c r="S224" s="143"/>
      <c r="T224" s="143"/>
      <c r="U224" s="143"/>
      <c r="V224" s="143"/>
      <c r="W224" s="143"/>
    </row>
    <row r="225" spans="1:23" x14ac:dyDescent="0.25">
      <c r="A225" s="163">
        <v>223</v>
      </c>
      <c r="B225" s="117"/>
      <c r="C225" s="117"/>
      <c r="D225" s="117"/>
      <c r="E225" s="117"/>
      <c r="F225" s="118"/>
      <c r="G225" s="118">
        <f>Таблица13456913194[Кол-во по Счету]*Таблица13456913194[Цена за единицу]</f>
        <v>0</v>
      </c>
      <c r="H225" s="118"/>
      <c r="I225" s="119"/>
      <c r="J225" s="119"/>
      <c r="K225" s="119"/>
      <c r="L225" s="149"/>
      <c r="M225" s="117"/>
      <c r="N225" s="149"/>
      <c r="O225" s="120"/>
      <c r="P225" s="116">
        <f>Таблица13456913194[Дата оплаты]+Таблица13456913194[Срок поставки дней]+1</f>
        <v>1</v>
      </c>
      <c r="Q225" s="149"/>
      <c r="R225" s="117"/>
      <c r="S225" s="143"/>
      <c r="T225" s="143"/>
      <c r="U225" s="143"/>
      <c r="V225" s="143"/>
      <c r="W225" s="143"/>
    </row>
    <row r="226" spans="1:23" x14ac:dyDescent="0.25">
      <c r="A226" s="163">
        <v>224</v>
      </c>
      <c r="B226" s="117"/>
      <c r="C226" s="117"/>
      <c r="D226" s="117"/>
      <c r="E226" s="117"/>
      <c r="F226" s="118"/>
      <c r="G226" s="118">
        <f>Таблица13456913194[Кол-во по Счету]*Таблица13456913194[Цена за единицу]</f>
        <v>0</v>
      </c>
      <c r="H226" s="118"/>
      <c r="I226" s="119"/>
      <c r="J226" s="119"/>
      <c r="K226" s="119"/>
      <c r="L226" s="149"/>
      <c r="M226" s="117"/>
      <c r="N226" s="149"/>
      <c r="O226" s="120"/>
      <c r="P226" s="116">
        <f>Таблица13456913194[Дата оплаты]+Таблица13456913194[Срок поставки дней]+1</f>
        <v>1</v>
      </c>
      <c r="Q226" s="149"/>
      <c r="R226" s="117"/>
      <c r="S226" s="143"/>
      <c r="T226" s="143"/>
      <c r="U226" s="143"/>
      <c r="V226" s="143"/>
      <c r="W226" s="143"/>
    </row>
    <row r="227" spans="1:23" x14ac:dyDescent="0.25">
      <c r="A227" s="163">
        <v>225</v>
      </c>
      <c r="B227" s="117"/>
      <c r="C227" s="117"/>
      <c r="D227" s="117"/>
      <c r="E227" s="117"/>
      <c r="F227" s="118"/>
      <c r="G227" s="118">
        <f>Таблица13456913194[Кол-во по Счету]*Таблица13456913194[Цена за единицу]</f>
        <v>0</v>
      </c>
      <c r="H227" s="118"/>
      <c r="I227" s="119"/>
      <c r="J227" s="119"/>
      <c r="K227" s="119"/>
      <c r="L227" s="149"/>
      <c r="M227" s="117"/>
      <c r="N227" s="149"/>
      <c r="O227" s="120"/>
      <c r="P227" s="116">
        <f>Таблица13456913194[Дата оплаты]+Таблица13456913194[Срок поставки дней]+1</f>
        <v>1</v>
      </c>
      <c r="Q227" s="149"/>
      <c r="R227" s="117"/>
      <c r="S227" s="143"/>
      <c r="T227" s="143"/>
      <c r="U227" s="143"/>
      <c r="V227" s="143"/>
      <c r="W227" s="143"/>
    </row>
    <row r="228" spans="1:23" x14ac:dyDescent="0.25">
      <c r="A228" s="163">
        <v>226</v>
      </c>
      <c r="B228" s="117"/>
      <c r="C228" s="117"/>
      <c r="D228" s="117"/>
      <c r="E228" s="117"/>
      <c r="F228" s="118"/>
      <c r="G228" s="118">
        <f>Таблица13456913194[Кол-во по Счету]*Таблица13456913194[Цена за единицу]</f>
        <v>0</v>
      </c>
      <c r="H228" s="118"/>
      <c r="I228" s="119"/>
      <c r="J228" s="119"/>
      <c r="K228" s="119"/>
      <c r="L228" s="149"/>
      <c r="M228" s="117"/>
      <c r="N228" s="149"/>
      <c r="O228" s="120"/>
      <c r="P228" s="116">
        <f>Таблица13456913194[Дата оплаты]+Таблица13456913194[Срок поставки дней]+1</f>
        <v>1</v>
      </c>
      <c r="Q228" s="149"/>
      <c r="R228" s="117"/>
      <c r="S228" s="143"/>
      <c r="T228" s="143"/>
      <c r="U228" s="143"/>
      <c r="V228" s="143"/>
      <c r="W228" s="143"/>
    </row>
    <row r="229" spans="1:23" x14ac:dyDescent="0.25">
      <c r="A229" s="163">
        <v>227</v>
      </c>
      <c r="B229" s="117"/>
      <c r="C229" s="117"/>
      <c r="D229" s="117"/>
      <c r="E229" s="117"/>
      <c r="F229" s="118"/>
      <c r="G229" s="118">
        <f>Таблица13456913194[Кол-во по Счету]*Таблица13456913194[Цена за единицу]</f>
        <v>0</v>
      </c>
      <c r="H229" s="118"/>
      <c r="I229" s="119"/>
      <c r="J229" s="119"/>
      <c r="K229" s="119"/>
      <c r="L229" s="149"/>
      <c r="M229" s="117"/>
      <c r="N229" s="149"/>
      <c r="O229" s="120"/>
      <c r="P229" s="116">
        <f>Таблица13456913194[Дата оплаты]+Таблица13456913194[Срок поставки дней]+1</f>
        <v>1</v>
      </c>
      <c r="Q229" s="149"/>
      <c r="R229" s="117"/>
      <c r="S229" s="143"/>
      <c r="T229" s="143"/>
      <c r="U229" s="143"/>
      <c r="V229" s="143"/>
      <c r="W229" s="143"/>
    </row>
    <row r="230" spans="1:23" x14ac:dyDescent="0.25">
      <c r="A230" s="163">
        <v>228</v>
      </c>
      <c r="B230" s="117"/>
      <c r="C230" s="117"/>
      <c r="D230" s="117"/>
      <c r="E230" s="117"/>
      <c r="F230" s="118"/>
      <c r="G230" s="118">
        <f>Таблица13456913194[Кол-во по Счету]*Таблица13456913194[Цена за единицу]</f>
        <v>0</v>
      </c>
      <c r="H230" s="118"/>
      <c r="I230" s="119"/>
      <c r="J230" s="119"/>
      <c r="K230" s="119"/>
      <c r="L230" s="149"/>
      <c r="M230" s="117"/>
      <c r="N230" s="149"/>
      <c r="O230" s="120"/>
      <c r="P230" s="116">
        <f>Таблица13456913194[Дата оплаты]+Таблица13456913194[Срок поставки дней]+1</f>
        <v>1</v>
      </c>
      <c r="Q230" s="149"/>
      <c r="R230" s="117"/>
      <c r="S230" s="143"/>
      <c r="T230" s="143"/>
      <c r="U230" s="143"/>
      <c r="V230" s="143"/>
      <c r="W230" s="143"/>
    </row>
    <row r="231" spans="1:23" x14ac:dyDescent="0.25">
      <c r="A231" s="163">
        <v>229</v>
      </c>
      <c r="B231" s="117"/>
      <c r="C231" s="117"/>
      <c r="D231" s="117"/>
      <c r="E231" s="117"/>
      <c r="F231" s="118"/>
      <c r="G231" s="118">
        <f>Таблица13456913194[Кол-во по Счету]*Таблица13456913194[Цена за единицу]</f>
        <v>0</v>
      </c>
      <c r="H231" s="118"/>
      <c r="I231" s="119"/>
      <c r="J231" s="119"/>
      <c r="K231" s="119"/>
      <c r="L231" s="149"/>
      <c r="M231" s="117"/>
      <c r="N231" s="149"/>
      <c r="O231" s="120"/>
      <c r="P231" s="116">
        <f>Таблица13456913194[Дата оплаты]+Таблица13456913194[Срок поставки дней]+1</f>
        <v>1</v>
      </c>
      <c r="Q231" s="149"/>
      <c r="R231" s="117"/>
      <c r="S231" s="143"/>
      <c r="T231" s="143"/>
      <c r="U231" s="143"/>
      <c r="V231" s="143"/>
      <c r="W231" s="143"/>
    </row>
    <row r="232" spans="1:23" x14ac:dyDescent="0.25">
      <c r="A232" s="163">
        <v>230</v>
      </c>
      <c r="B232" s="117"/>
      <c r="C232" s="117"/>
      <c r="D232" s="117"/>
      <c r="E232" s="117"/>
      <c r="F232" s="118"/>
      <c r="G232" s="118">
        <f>Таблица13456913194[Кол-во по Счету]*Таблица13456913194[Цена за единицу]</f>
        <v>0</v>
      </c>
      <c r="H232" s="118"/>
      <c r="I232" s="119"/>
      <c r="J232" s="119"/>
      <c r="K232" s="119"/>
      <c r="L232" s="149"/>
      <c r="M232" s="117"/>
      <c r="N232" s="149"/>
      <c r="O232" s="120"/>
      <c r="P232" s="116">
        <f>Таблица13456913194[Дата оплаты]+Таблица13456913194[Срок поставки дней]+1</f>
        <v>1</v>
      </c>
      <c r="Q232" s="149"/>
      <c r="R232" s="117"/>
      <c r="S232" s="143"/>
      <c r="T232" s="143"/>
      <c r="U232" s="143"/>
      <c r="V232" s="143"/>
      <c r="W232" s="143"/>
    </row>
    <row r="233" spans="1:23" x14ac:dyDescent="0.25">
      <c r="A233" s="163">
        <v>231</v>
      </c>
      <c r="B233" s="117"/>
      <c r="C233" s="117"/>
      <c r="D233" s="117"/>
      <c r="E233" s="117"/>
      <c r="F233" s="118"/>
      <c r="G233" s="118">
        <f>Таблица13456913194[Кол-во по Счету]*Таблица13456913194[Цена за единицу]</f>
        <v>0</v>
      </c>
      <c r="H233" s="118"/>
      <c r="I233" s="119"/>
      <c r="J233" s="119"/>
      <c r="K233" s="119"/>
      <c r="L233" s="149"/>
      <c r="M233" s="117"/>
      <c r="N233" s="149"/>
      <c r="O233" s="120"/>
      <c r="P233" s="116">
        <f>Таблица13456913194[Дата оплаты]+Таблица13456913194[Срок поставки дней]+1</f>
        <v>1</v>
      </c>
      <c r="Q233" s="149"/>
      <c r="R233" s="117"/>
      <c r="S233" s="143"/>
      <c r="T233" s="143"/>
      <c r="U233" s="143"/>
      <c r="V233" s="143"/>
      <c r="W233" s="143"/>
    </row>
    <row r="234" spans="1:23" x14ac:dyDescent="0.25">
      <c r="A234" s="163">
        <v>232</v>
      </c>
      <c r="B234" s="117"/>
      <c r="C234" s="117"/>
      <c r="D234" s="117"/>
      <c r="E234" s="117"/>
      <c r="F234" s="118"/>
      <c r="G234" s="118">
        <f>Таблица13456913194[Кол-во по Счету]*Таблица13456913194[Цена за единицу]</f>
        <v>0</v>
      </c>
      <c r="H234" s="118"/>
      <c r="I234" s="119"/>
      <c r="J234" s="119"/>
      <c r="K234" s="119"/>
      <c r="L234" s="149"/>
      <c r="M234" s="117"/>
      <c r="N234" s="149"/>
      <c r="O234" s="120"/>
      <c r="P234" s="116">
        <f>Таблица13456913194[Дата оплаты]+Таблица13456913194[Срок поставки дней]+1</f>
        <v>1</v>
      </c>
      <c r="Q234" s="149"/>
      <c r="R234" s="117"/>
      <c r="S234" s="143"/>
      <c r="T234" s="143"/>
      <c r="U234" s="143"/>
      <c r="V234" s="143"/>
      <c r="W234" s="143"/>
    </row>
    <row r="235" spans="1:23" x14ac:dyDescent="0.25">
      <c r="A235" s="163">
        <v>233</v>
      </c>
      <c r="B235" s="117"/>
      <c r="C235" s="117"/>
      <c r="D235" s="117"/>
      <c r="E235" s="117"/>
      <c r="F235" s="118"/>
      <c r="G235" s="118">
        <f>Таблица13456913194[Кол-во по Счету]*Таблица13456913194[Цена за единицу]</f>
        <v>0</v>
      </c>
      <c r="H235" s="118"/>
      <c r="I235" s="119"/>
      <c r="J235" s="119"/>
      <c r="K235" s="119"/>
      <c r="L235" s="149"/>
      <c r="M235" s="117"/>
      <c r="N235" s="149"/>
      <c r="O235" s="120"/>
      <c r="P235" s="116">
        <f>Таблица13456913194[Дата оплаты]+Таблица13456913194[Срок поставки дней]+1</f>
        <v>1</v>
      </c>
      <c r="Q235" s="149"/>
      <c r="R235" s="117"/>
      <c r="S235" s="143"/>
      <c r="T235" s="143"/>
      <c r="U235" s="143"/>
      <c r="V235" s="143"/>
      <c r="W235" s="143"/>
    </row>
    <row r="236" spans="1:23" x14ac:dyDescent="0.25">
      <c r="A236" s="163">
        <v>234</v>
      </c>
      <c r="B236" s="117"/>
      <c r="C236" s="117"/>
      <c r="D236" s="117"/>
      <c r="E236" s="117"/>
      <c r="F236" s="118"/>
      <c r="G236" s="118">
        <f>Таблица13456913194[Кол-во по Счету]*Таблица13456913194[Цена за единицу]</f>
        <v>0</v>
      </c>
      <c r="H236" s="118"/>
      <c r="I236" s="119"/>
      <c r="J236" s="119"/>
      <c r="K236" s="119"/>
      <c r="L236" s="149"/>
      <c r="M236" s="117"/>
      <c r="N236" s="149"/>
      <c r="O236" s="120"/>
      <c r="P236" s="116">
        <f>Таблица13456913194[Дата оплаты]+Таблица13456913194[Срок поставки дней]+1</f>
        <v>1</v>
      </c>
      <c r="Q236" s="149"/>
      <c r="R236" s="117"/>
      <c r="S236" s="143"/>
      <c r="T236" s="143"/>
      <c r="U236" s="143"/>
      <c r="V236" s="143"/>
      <c r="W236" s="143"/>
    </row>
    <row r="237" spans="1:23" x14ac:dyDescent="0.25">
      <c r="A237" s="163">
        <v>235</v>
      </c>
      <c r="B237" s="117"/>
      <c r="C237" s="117"/>
      <c r="D237" s="117"/>
      <c r="E237" s="117"/>
      <c r="F237" s="118"/>
      <c r="G237" s="118">
        <f>Таблица13456913194[Кол-во по Счету]*Таблица13456913194[Цена за единицу]</f>
        <v>0</v>
      </c>
      <c r="H237" s="118"/>
      <c r="I237" s="119"/>
      <c r="J237" s="119"/>
      <c r="K237" s="119"/>
      <c r="L237" s="149"/>
      <c r="M237" s="117"/>
      <c r="N237" s="149"/>
      <c r="O237" s="120"/>
      <c r="P237" s="116">
        <f>Таблица13456913194[Дата оплаты]+Таблица13456913194[Срок поставки дней]+1</f>
        <v>1</v>
      </c>
      <c r="Q237" s="149"/>
      <c r="R237" s="117"/>
      <c r="S237" s="143"/>
      <c r="T237" s="143"/>
      <c r="U237" s="143"/>
      <c r="V237" s="143"/>
      <c r="W237" s="143"/>
    </row>
    <row r="238" spans="1:23" x14ac:dyDescent="0.25">
      <c r="A238" s="163">
        <v>236</v>
      </c>
      <c r="B238" s="117"/>
      <c r="C238" s="117"/>
      <c r="D238" s="117"/>
      <c r="E238" s="117"/>
      <c r="F238" s="118"/>
      <c r="G238" s="118">
        <f>Таблица13456913194[Кол-во по Счету]*Таблица13456913194[Цена за единицу]</f>
        <v>0</v>
      </c>
      <c r="H238" s="118"/>
      <c r="I238" s="119"/>
      <c r="J238" s="119"/>
      <c r="K238" s="119"/>
      <c r="L238" s="149"/>
      <c r="M238" s="117"/>
      <c r="N238" s="149"/>
      <c r="O238" s="120"/>
      <c r="P238" s="116">
        <f>Таблица13456913194[Дата оплаты]+Таблица13456913194[Срок поставки дней]+1</f>
        <v>1</v>
      </c>
      <c r="Q238" s="149"/>
      <c r="R238" s="117"/>
      <c r="S238" s="143"/>
      <c r="T238" s="143"/>
      <c r="U238" s="143"/>
      <c r="V238" s="143"/>
      <c r="W238" s="143"/>
    </row>
    <row r="239" spans="1:23" x14ac:dyDescent="0.25">
      <c r="A239" s="163">
        <v>237</v>
      </c>
      <c r="B239" s="117"/>
      <c r="C239" s="117"/>
      <c r="D239" s="117"/>
      <c r="E239" s="117"/>
      <c r="F239" s="118"/>
      <c r="G239" s="118">
        <f>Таблица13456913194[Кол-во по Счету]*Таблица13456913194[Цена за единицу]</f>
        <v>0</v>
      </c>
      <c r="H239" s="118"/>
      <c r="I239" s="119"/>
      <c r="J239" s="119"/>
      <c r="K239" s="119"/>
      <c r="L239" s="149"/>
      <c r="M239" s="117"/>
      <c r="N239" s="149"/>
      <c r="O239" s="120"/>
      <c r="P239" s="116">
        <f>Таблица13456913194[Дата оплаты]+Таблица13456913194[Срок поставки дней]+1</f>
        <v>1</v>
      </c>
      <c r="Q239" s="149"/>
      <c r="R239" s="117"/>
      <c r="S239" s="143"/>
      <c r="T239" s="143"/>
      <c r="U239" s="143"/>
      <c r="V239" s="143"/>
      <c r="W239" s="143"/>
    </row>
    <row r="240" spans="1:23" x14ac:dyDescent="0.25">
      <c r="A240" s="163">
        <v>238</v>
      </c>
      <c r="B240" s="117"/>
      <c r="C240" s="117"/>
      <c r="D240" s="117"/>
      <c r="E240" s="117"/>
      <c r="F240" s="118"/>
      <c r="G240" s="118">
        <f>Таблица13456913194[Кол-во по Счету]*Таблица13456913194[Цена за единицу]</f>
        <v>0</v>
      </c>
      <c r="H240" s="118"/>
      <c r="I240" s="119"/>
      <c r="J240" s="119"/>
      <c r="K240" s="119"/>
      <c r="L240" s="149"/>
      <c r="M240" s="117"/>
      <c r="N240" s="149"/>
      <c r="O240" s="120"/>
      <c r="P240" s="116">
        <f>Таблица13456913194[Дата оплаты]+Таблица13456913194[Срок поставки дней]+1</f>
        <v>1</v>
      </c>
      <c r="Q240" s="149"/>
      <c r="R240" s="117"/>
      <c r="S240" s="143"/>
      <c r="T240" s="143"/>
      <c r="U240" s="143"/>
      <c r="V240" s="143"/>
      <c r="W240" s="143"/>
    </row>
    <row r="241" spans="1:23" x14ac:dyDescent="0.25">
      <c r="A241" s="163">
        <v>239</v>
      </c>
      <c r="B241" s="117"/>
      <c r="C241" s="117"/>
      <c r="D241" s="117"/>
      <c r="E241" s="117"/>
      <c r="F241" s="118"/>
      <c r="G241" s="118">
        <f>Таблица13456913194[Кол-во по Счету]*Таблица13456913194[Цена за единицу]</f>
        <v>0</v>
      </c>
      <c r="H241" s="118"/>
      <c r="I241" s="119"/>
      <c r="J241" s="119"/>
      <c r="K241" s="119"/>
      <c r="L241" s="149"/>
      <c r="M241" s="117"/>
      <c r="N241" s="149"/>
      <c r="O241" s="120"/>
      <c r="P241" s="116">
        <f>Таблица13456913194[Дата оплаты]+Таблица13456913194[Срок поставки дней]+1</f>
        <v>1</v>
      </c>
      <c r="Q241" s="149"/>
      <c r="R241" s="117"/>
      <c r="S241" s="143"/>
      <c r="T241" s="143"/>
      <c r="U241" s="143"/>
      <c r="V241" s="143"/>
      <c r="W241" s="143"/>
    </row>
    <row r="242" spans="1:23" x14ac:dyDescent="0.25">
      <c r="A242" s="163">
        <v>240</v>
      </c>
      <c r="B242" s="117"/>
      <c r="C242" s="117"/>
      <c r="D242" s="117"/>
      <c r="E242" s="117"/>
      <c r="F242" s="118"/>
      <c r="G242" s="118">
        <f>Таблица13456913194[Кол-во по Счету]*Таблица13456913194[Цена за единицу]</f>
        <v>0</v>
      </c>
      <c r="H242" s="118"/>
      <c r="I242" s="119"/>
      <c r="J242" s="119"/>
      <c r="K242" s="119"/>
      <c r="L242" s="149"/>
      <c r="M242" s="117"/>
      <c r="N242" s="149"/>
      <c r="O242" s="120"/>
      <c r="P242" s="116">
        <f>Таблица13456913194[Дата оплаты]+Таблица13456913194[Срок поставки дней]+1</f>
        <v>1</v>
      </c>
      <c r="Q242" s="149"/>
      <c r="R242" s="117"/>
      <c r="S242" s="143"/>
      <c r="T242" s="143"/>
      <c r="U242" s="143"/>
      <c r="V242" s="143"/>
      <c r="W242" s="143"/>
    </row>
    <row r="243" spans="1:23" x14ac:dyDescent="0.25">
      <c r="A243" s="163">
        <v>241</v>
      </c>
      <c r="B243" s="117"/>
      <c r="C243" s="117"/>
      <c r="D243" s="117"/>
      <c r="E243" s="117"/>
      <c r="F243" s="118"/>
      <c r="G243" s="118">
        <f>Таблица13456913194[Кол-во по Счету]*Таблица13456913194[Цена за единицу]</f>
        <v>0</v>
      </c>
      <c r="H243" s="118"/>
      <c r="I243" s="119"/>
      <c r="J243" s="119"/>
      <c r="K243" s="119"/>
      <c r="L243" s="149"/>
      <c r="M243" s="117"/>
      <c r="N243" s="149"/>
      <c r="O243" s="120"/>
      <c r="P243" s="116">
        <f>Таблица13456913194[Дата оплаты]+Таблица13456913194[Срок поставки дней]+1</f>
        <v>1</v>
      </c>
      <c r="Q243" s="149"/>
      <c r="R243" s="117"/>
      <c r="S243" s="143"/>
      <c r="T243" s="143"/>
      <c r="U243" s="143"/>
      <c r="V243" s="143"/>
      <c r="W243" s="143"/>
    </row>
    <row r="244" spans="1:23" x14ac:dyDescent="0.25">
      <c r="A244" s="163">
        <v>242</v>
      </c>
      <c r="B244" s="117"/>
      <c r="C244" s="117"/>
      <c r="D244" s="117"/>
      <c r="E244" s="117"/>
      <c r="F244" s="118"/>
      <c r="G244" s="118">
        <f>Таблица13456913194[Кол-во по Счету]*Таблица13456913194[Цена за единицу]</f>
        <v>0</v>
      </c>
      <c r="H244" s="118"/>
      <c r="I244" s="119"/>
      <c r="J244" s="119"/>
      <c r="K244" s="119"/>
      <c r="L244" s="149"/>
      <c r="M244" s="117"/>
      <c r="N244" s="149"/>
      <c r="O244" s="120"/>
      <c r="P244" s="116">
        <f>Таблица13456913194[Дата оплаты]+Таблица13456913194[Срок поставки дней]+1</f>
        <v>1</v>
      </c>
      <c r="Q244" s="149"/>
      <c r="R244" s="117"/>
      <c r="S244" s="143"/>
      <c r="T244" s="143"/>
      <c r="U244" s="143"/>
      <c r="V244" s="143"/>
      <c r="W244" s="143"/>
    </row>
    <row r="245" spans="1:23" x14ac:dyDescent="0.25">
      <c r="A245" s="163">
        <v>243</v>
      </c>
      <c r="B245" s="117"/>
      <c r="C245" s="117"/>
      <c r="D245" s="117"/>
      <c r="E245" s="117"/>
      <c r="F245" s="118"/>
      <c r="G245" s="118">
        <f>Таблица13456913194[Кол-во по Счету]*Таблица13456913194[Цена за единицу]</f>
        <v>0</v>
      </c>
      <c r="H245" s="118"/>
      <c r="I245" s="119"/>
      <c r="J245" s="119"/>
      <c r="K245" s="119"/>
      <c r="L245" s="149"/>
      <c r="M245" s="117"/>
      <c r="N245" s="149"/>
      <c r="O245" s="120"/>
      <c r="P245" s="116">
        <f>Таблица13456913194[Дата оплаты]+Таблица13456913194[Срок поставки дней]+1</f>
        <v>1</v>
      </c>
      <c r="Q245" s="149"/>
      <c r="R245" s="117"/>
      <c r="S245" s="143"/>
      <c r="T245" s="143"/>
      <c r="U245" s="143"/>
      <c r="V245" s="143"/>
      <c r="W245" s="143"/>
    </row>
    <row r="246" spans="1:23" x14ac:dyDescent="0.25">
      <c r="A246" s="163">
        <v>244</v>
      </c>
      <c r="B246" s="117"/>
      <c r="C246" s="117"/>
      <c r="D246" s="117"/>
      <c r="E246" s="117"/>
      <c r="F246" s="118"/>
      <c r="G246" s="118">
        <f>Таблица13456913194[Кол-во по Счету]*Таблица13456913194[Цена за единицу]</f>
        <v>0</v>
      </c>
      <c r="H246" s="118"/>
      <c r="I246" s="119"/>
      <c r="J246" s="119"/>
      <c r="K246" s="119"/>
      <c r="L246" s="149"/>
      <c r="M246" s="117"/>
      <c r="N246" s="149"/>
      <c r="O246" s="120"/>
      <c r="P246" s="116">
        <f>Таблица13456913194[Дата оплаты]+Таблица13456913194[Срок поставки дней]+1</f>
        <v>1</v>
      </c>
      <c r="Q246" s="149"/>
      <c r="R246" s="117"/>
      <c r="S246" s="143"/>
      <c r="T246" s="143"/>
      <c r="U246" s="143"/>
      <c r="V246" s="143"/>
      <c r="W246" s="143"/>
    </row>
    <row r="247" spans="1:23" x14ac:dyDescent="0.25">
      <c r="A247" s="163">
        <v>245</v>
      </c>
      <c r="B247" s="117"/>
      <c r="C247" s="117"/>
      <c r="D247" s="117"/>
      <c r="E247" s="117"/>
      <c r="F247" s="118"/>
      <c r="G247" s="118">
        <f>Таблица13456913194[Кол-во по Счету]*Таблица13456913194[Цена за единицу]</f>
        <v>0</v>
      </c>
      <c r="H247" s="118"/>
      <c r="I247" s="119"/>
      <c r="J247" s="119"/>
      <c r="K247" s="119"/>
      <c r="L247" s="149"/>
      <c r="M247" s="117"/>
      <c r="N247" s="149"/>
      <c r="O247" s="120"/>
      <c r="P247" s="116">
        <f>Таблица13456913194[Дата оплаты]+Таблица13456913194[Срок поставки дней]+1</f>
        <v>1</v>
      </c>
      <c r="Q247" s="149"/>
      <c r="R247" s="117"/>
      <c r="S247" s="143"/>
      <c r="T247" s="143"/>
      <c r="U247" s="143"/>
      <c r="V247" s="143"/>
      <c r="W247" s="143"/>
    </row>
    <row r="248" spans="1:23" x14ac:dyDescent="0.25">
      <c r="A248" s="163">
        <v>246</v>
      </c>
      <c r="B248" s="117"/>
      <c r="C248" s="117"/>
      <c r="D248" s="117"/>
      <c r="E248" s="117"/>
      <c r="F248" s="118"/>
      <c r="G248" s="118">
        <f>Таблица13456913194[Кол-во по Счету]*Таблица13456913194[Цена за единицу]</f>
        <v>0</v>
      </c>
      <c r="H248" s="118"/>
      <c r="I248" s="119"/>
      <c r="J248" s="119"/>
      <c r="K248" s="119"/>
      <c r="L248" s="149"/>
      <c r="M248" s="117"/>
      <c r="N248" s="149"/>
      <c r="O248" s="120"/>
      <c r="P248" s="116">
        <f>Таблица13456913194[Дата оплаты]+Таблица13456913194[Срок поставки дней]+1</f>
        <v>1</v>
      </c>
      <c r="Q248" s="149"/>
      <c r="R248" s="117"/>
      <c r="S248" s="143"/>
      <c r="T248" s="143"/>
      <c r="U248" s="143"/>
      <c r="V248" s="143"/>
      <c r="W248" s="143"/>
    </row>
    <row r="249" spans="1:23" x14ac:dyDescent="0.25">
      <c r="A249" s="163">
        <v>247</v>
      </c>
      <c r="B249" s="117"/>
      <c r="C249" s="117"/>
      <c r="D249" s="117"/>
      <c r="E249" s="117"/>
      <c r="F249" s="118"/>
      <c r="G249" s="118">
        <f>Таблица13456913194[Кол-во по Счету]*Таблица13456913194[Цена за единицу]</f>
        <v>0</v>
      </c>
      <c r="H249" s="118"/>
      <c r="I249" s="119"/>
      <c r="J249" s="119"/>
      <c r="K249" s="119"/>
      <c r="L249" s="149"/>
      <c r="M249" s="117"/>
      <c r="N249" s="149"/>
      <c r="O249" s="120"/>
      <c r="P249" s="116">
        <f>Таблица13456913194[Дата оплаты]+Таблица13456913194[Срок поставки дней]+1</f>
        <v>1</v>
      </c>
      <c r="Q249" s="149"/>
      <c r="R249" s="117"/>
      <c r="S249" s="143"/>
      <c r="T249" s="143"/>
      <c r="U249" s="143"/>
      <c r="V249" s="143"/>
      <c r="W249" s="143"/>
    </row>
    <row r="250" spans="1:23" x14ac:dyDescent="0.25">
      <c r="A250" s="163">
        <v>248</v>
      </c>
      <c r="B250" s="117"/>
      <c r="C250" s="117"/>
      <c r="D250" s="117"/>
      <c r="E250" s="117"/>
      <c r="F250" s="118"/>
      <c r="G250" s="118">
        <f>Таблица13456913194[Кол-во по Счету]*Таблица13456913194[Цена за единицу]</f>
        <v>0</v>
      </c>
      <c r="H250" s="118"/>
      <c r="I250" s="119"/>
      <c r="J250" s="119"/>
      <c r="K250" s="119"/>
      <c r="L250" s="149"/>
      <c r="M250" s="117"/>
      <c r="N250" s="149"/>
      <c r="O250" s="120"/>
      <c r="P250" s="116">
        <f>Таблица13456913194[Дата оплаты]+Таблица13456913194[Срок поставки дней]+1</f>
        <v>1</v>
      </c>
      <c r="Q250" s="149"/>
      <c r="R250" s="117"/>
      <c r="S250" s="143"/>
      <c r="T250" s="143"/>
      <c r="U250" s="143"/>
      <c r="V250" s="143"/>
      <c r="W250" s="143"/>
    </row>
    <row r="251" spans="1:23" x14ac:dyDescent="0.25">
      <c r="A251" s="163">
        <v>249</v>
      </c>
      <c r="B251" s="117"/>
      <c r="C251" s="117"/>
      <c r="D251" s="117"/>
      <c r="E251" s="117"/>
      <c r="F251" s="118"/>
      <c r="G251" s="118">
        <f>Таблица13456913194[Кол-во по Счету]*Таблица13456913194[Цена за единицу]</f>
        <v>0</v>
      </c>
      <c r="H251" s="118"/>
      <c r="I251" s="119"/>
      <c r="J251" s="119"/>
      <c r="K251" s="119"/>
      <c r="L251" s="149"/>
      <c r="M251" s="117"/>
      <c r="N251" s="149"/>
      <c r="O251" s="120"/>
      <c r="P251" s="116">
        <f>Таблица13456913194[Дата оплаты]+Таблица13456913194[Срок поставки дней]+1</f>
        <v>1</v>
      </c>
      <c r="Q251" s="149"/>
      <c r="R251" s="117"/>
      <c r="S251" s="143"/>
      <c r="T251" s="143"/>
      <c r="U251" s="143"/>
      <c r="V251" s="143"/>
      <c r="W251" s="143"/>
    </row>
    <row r="252" spans="1:23" x14ac:dyDescent="0.25">
      <c r="A252" s="163">
        <v>250</v>
      </c>
      <c r="B252" s="117"/>
      <c r="C252" s="117"/>
      <c r="D252" s="117"/>
      <c r="E252" s="117"/>
      <c r="F252" s="118"/>
      <c r="G252" s="118">
        <f>Таблица13456913194[Кол-во по Счету]*Таблица13456913194[Цена за единицу]</f>
        <v>0</v>
      </c>
      <c r="H252" s="118"/>
      <c r="I252" s="119"/>
      <c r="J252" s="119"/>
      <c r="K252" s="119"/>
      <c r="L252" s="149"/>
      <c r="M252" s="117"/>
      <c r="N252" s="149"/>
      <c r="O252" s="120"/>
      <c r="P252" s="116">
        <f>Таблица13456913194[Дата оплаты]+Таблица13456913194[Срок поставки дней]+1</f>
        <v>1</v>
      </c>
      <c r="Q252" s="149"/>
      <c r="R252" s="117"/>
      <c r="S252" s="143"/>
      <c r="T252" s="143"/>
      <c r="U252" s="143"/>
      <c r="V252" s="143"/>
      <c r="W252" s="143"/>
    </row>
    <row r="253" spans="1:23" x14ac:dyDescent="0.25">
      <c r="A253" s="163">
        <v>251</v>
      </c>
      <c r="B253" s="117"/>
      <c r="C253" s="117"/>
      <c r="D253" s="117"/>
      <c r="E253" s="117"/>
      <c r="F253" s="118"/>
      <c r="G253" s="118">
        <f>Таблица13456913194[Кол-во по Счету]*Таблица13456913194[Цена за единицу]</f>
        <v>0</v>
      </c>
      <c r="H253" s="118"/>
      <c r="I253" s="119"/>
      <c r="J253" s="119"/>
      <c r="K253" s="119"/>
      <c r="L253" s="149"/>
      <c r="M253" s="117"/>
      <c r="N253" s="149"/>
      <c r="O253" s="120"/>
      <c r="P253" s="116">
        <f>Таблица13456913194[Дата оплаты]+Таблица13456913194[Срок поставки дней]+1</f>
        <v>1</v>
      </c>
      <c r="Q253" s="149"/>
      <c r="R253" s="117"/>
      <c r="S253" s="143"/>
      <c r="T253" s="143"/>
      <c r="U253" s="143"/>
      <c r="V253" s="143"/>
      <c r="W253" s="143"/>
    </row>
    <row r="254" spans="1:23" x14ac:dyDescent="0.25">
      <c r="A254" s="163">
        <v>252</v>
      </c>
      <c r="B254" s="117"/>
      <c r="C254" s="117"/>
      <c r="D254" s="117"/>
      <c r="E254" s="117"/>
      <c r="F254" s="118"/>
      <c r="G254" s="118">
        <f>Таблица13456913194[Кол-во по Счету]*Таблица13456913194[Цена за единицу]</f>
        <v>0</v>
      </c>
      <c r="H254" s="118"/>
      <c r="I254" s="119"/>
      <c r="J254" s="119"/>
      <c r="K254" s="119"/>
      <c r="L254" s="149"/>
      <c r="M254" s="117"/>
      <c r="N254" s="149"/>
      <c r="O254" s="120"/>
      <c r="P254" s="116">
        <f>Таблица13456913194[Дата оплаты]+Таблица13456913194[Срок поставки дней]+1</f>
        <v>1</v>
      </c>
      <c r="Q254" s="149"/>
      <c r="R254" s="117"/>
      <c r="S254" s="143"/>
      <c r="T254" s="143"/>
      <c r="U254" s="143"/>
      <c r="V254" s="143"/>
      <c r="W254" s="143"/>
    </row>
    <row r="255" spans="1:23" x14ac:dyDescent="0.25">
      <c r="A255" s="163">
        <v>253</v>
      </c>
      <c r="B255" s="117"/>
      <c r="C255" s="117"/>
      <c r="D255" s="117"/>
      <c r="E255" s="117"/>
      <c r="F255" s="118"/>
      <c r="G255" s="118">
        <f>Таблица13456913194[Кол-во по Счету]*Таблица13456913194[Цена за единицу]</f>
        <v>0</v>
      </c>
      <c r="H255" s="118"/>
      <c r="I255" s="119"/>
      <c r="J255" s="119"/>
      <c r="K255" s="119"/>
      <c r="L255" s="149"/>
      <c r="M255" s="117"/>
      <c r="N255" s="149"/>
      <c r="O255" s="120"/>
      <c r="P255" s="116">
        <f>Таблица13456913194[Дата оплаты]+Таблица13456913194[Срок поставки дней]+1</f>
        <v>1</v>
      </c>
      <c r="Q255" s="149"/>
      <c r="R255" s="117"/>
      <c r="S255" s="143"/>
      <c r="T255" s="143"/>
      <c r="U255" s="143"/>
      <c r="V255" s="143"/>
      <c r="W255" s="143"/>
    </row>
    <row r="256" spans="1:23" x14ac:dyDescent="0.25">
      <c r="A256" s="163">
        <v>254</v>
      </c>
      <c r="B256" s="117"/>
      <c r="C256" s="117"/>
      <c r="D256" s="117"/>
      <c r="E256" s="117"/>
      <c r="F256" s="118"/>
      <c r="G256" s="118">
        <f>Таблица13456913194[Кол-во по Счету]*Таблица13456913194[Цена за единицу]</f>
        <v>0</v>
      </c>
      <c r="H256" s="118"/>
      <c r="I256" s="119"/>
      <c r="J256" s="119"/>
      <c r="K256" s="119"/>
      <c r="L256" s="149"/>
      <c r="M256" s="117"/>
      <c r="N256" s="149"/>
      <c r="O256" s="120"/>
      <c r="P256" s="116">
        <f>Таблица13456913194[Дата оплаты]+Таблица13456913194[Срок поставки дней]+1</f>
        <v>1</v>
      </c>
      <c r="Q256" s="149"/>
      <c r="R256" s="117"/>
      <c r="S256" s="143"/>
      <c r="T256" s="143"/>
      <c r="U256" s="143"/>
      <c r="V256" s="143"/>
      <c r="W256" s="143"/>
    </row>
    <row r="257" spans="1:23" x14ac:dyDescent="0.25">
      <c r="A257" s="163">
        <v>255</v>
      </c>
      <c r="B257" s="117"/>
      <c r="C257" s="117"/>
      <c r="D257" s="117"/>
      <c r="E257" s="117"/>
      <c r="F257" s="118"/>
      <c r="G257" s="118">
        <f>Таблица13456913194[Кол-во по Счету]*Таблица13456913194[Цена за единицу]</f>
        <v>0</v>
      </c>
      <c r="H257" s="118"/>
      <c r="I257" s="119"/>
      <c r="J257" s="119"/>
      <c r="K257" s="119"/>
      <c r="L257" s="149"/>
      <c r="M257" s="117"/>
      <c r="N257" s="149"/>
      <c r="O257" s="120"/>
      <c r="P257" s="116">
        <f>Таблица13456913194[Дата оплаты]+Таблица13456913194[Срок поставки дней]+1</f>
        <v>1</v>
      </c>
      <c r="Q257" s="149"/>
      <c r="R257" s="117"/>
      <c r="S257" s="143"/>
      <c r="T257" s="143"/>
      <c r="U257" s="143"/>
      <c r="V257" s="143"/>
      <c r="W257" s="143"/>
    </row>
    <row r="258" spans="1:23" x14ac:dyDescent="0.25">
      <c r="A258" s="163">
        <v>256</v>
      </c>
      <c r="B258" s="117"/>
      <c r="C258" s="117"/>
      <c r="D258" s="117"/>
      <c r="E258" s="117"/>
      <c r="F258" s="118"/>
      <c r="G258" s="118">
        <f>Таблица13456913194[Кол-во по Счету]*Таблица13456913194[Цена за единицу]</f>
        <v>0</v>
      </c>
      <c r="H258" s="118"/>
      <c r="I258" s="119"/>
      <c r="J258" s="119"/>
      <c r="K258" s="119"/>
      <c r="L258" s="149"/>
      <c r="M258" s="117"/>
      <c r="N258" s="149"/>
      <c r="O258" s="120"/>
      <c r="P258" s="116">
        <f>Таблица13456913194[Дата оплаты]+Таблица13456913194[Срок поставки дней]+1</f>
        <v>1</v>
      </c>
      <c r="Q258" s="149"/>
      <c r="R258" s="117"/>
      <c r="S258" s="143"/>
      <c r="T258" s="143"/>
      <c r="U258" s="143"/>
      <c r="V258" s="143"/>
      <c r="W258" s="143"/>
    </row>
    <row r="259" spans="1:23" x14ac:dyDescent="0.25">
      <c r="A259" s="163">
        <v>257</v>
      </c>
      <c r="B259" s="117"/>
      <c r="C259" s="117"/>
      <c r="D259" s="117"/>
      <c r="E259" s="117"/>
      <c r="F259" s="118"/>
      <c r="G259" s="118">
        <f>Таблица13456913194[Кол-во по Счету]*Таблица13456913194[Цена за единицу]</f>
        <v>0</v>
      </c>
      <c r="H259" s="118"/>
      <c r="I259" s="119"/>
      <c r="J259" s="119"/>
      <c r="K259" s="119"/>
      <c r="L259" s="149"/>
      <c r="M259" s="117"/>
      <c r="N259" s="149"/>
      <c r="O259" s="120"/>
      <c r="P259" s="116">
        <f>Таблица13456913194[Дата оплаты]+Таблица13456913194[Срок поставки дней]+1</f>
        <v>1</v>
      </c>
      <c r="Q259" s="149"/>
      <c r="R259" s="117"/>
      <c r="S259" s="143"/>
      <c r="T259" s="143"/>
      <c r="U259" s="143"/>
      <c r="V259" s="143"/>
      <c r="W259" s="143"/>
    </row>
    <row r="260" spans="1:23" x14ac:dyDescent="0.25">
      <c r="A260" s="163">
        <v>258</v>
      </c>
      <c r="B260" s="117"/>
      <c r="C260" s="117"/>
      <c r="D260" s="117"/>
      <c r="E260" s="117"/>
      <c r="F260" s="118"/>
      <c r="G260" s="118">
        <f>Таблица13456913194[Кол-во по Счету]*Таблица13456913194[Цена за единицу]</f>
        <v>0</v>
      </c>
      <c r="H260" s="118"/>
      <c r="I260" s="119"/>
      <c r="J260" s="119"/>
      <c r="K260" s="119"/>
      <c r="L260" s="149"/>
      <c r="M260" s="117"/>
      <c r="N260" s="149"/>
      <c r="O260" s="120"/>
      <c r="P260" s="116">
        <f>Таблица13456913194[Дата оплаты]+Таблица13456913194[Срок поставки дней]+1</f>
        <v>1</v>
      </c>
      <c r="Q260" s="149"/>
      <c r="R260" s="117"/>
      <c r="S260" s="143"/>
      <c r="T260" s="143"/>
      <c r="U260" s="143"/>
      <c r="V260" s="143"/>
      <c r="W260" s="143"/>
    </row>
    <row r="261" spans="1:23" x14ac:dyDescent="0.25">
      <c r="A261" s="163">
        <v>259</v>
      </c>
      <c r="B261" s="117"/>
      <c r="C261" s="117"/>
      <c r="D261" s="117"/>
      <c r="E261" s="117"/>
      <c r="F261" s="118"/>
      <c r="G261" s="118">
        <f>Таблица13456913194[Кол-во по Счету]*Таблица13456913194[Цена за единицу]</f>
        <v>0</v>
      </c>
      <c r="H261" s="118"/>
      <c r="I261" s="119"/>
      <c r="J261" s="119"/>
      <c r="K261" s="119"/>
      <c r="L261" s="149"/>
      <c r="M261" s="117"/>
      <c r="N261" s="149"/>
      <c r="O261" s="120"/>
      <c r="P261" s="116">
        <f>Таблица13456913194[Дата оплаты]+Таблица13456913194[Срок поставки дней]+1</f>
        <v>1</v>
      </c>
      <c r="Q261" s="149"/>
      <c r="R261" s="117"/>
      <c r="S261" s="143"/>
      <c r="T261" s="143"/>
      <c r="U261" s="143"/>
      <c r="V261" s="143"/>
      <c r="W261" s="143"/>
    </row>
    <row r="262" spans="1:23" x14ac:dyDescent="0.25">
      <c r="A262" s="163">
        <v>260</v>
      </c>
      <c r="B262" s="117"/>
      <c r="C262" s="117"/>
      <c r="D262" s="117"/>
      <c r="E262" s="117"/>
      <c r="F262" s="118"/>
      <c r="G262" s="118">
        <f>Таблица13456913194[Кол-во по Счету]*Таблица13456913194[Цена за единицу]</f>
        <v>0</v>
      </c>
      <c r="H262" s="118"/>
      <c r="I262" s="119"/>
      <c r="J262" s="119"/>
      <c r="K262" s="119"/>
      <c r="L262" s="149"/>
      <c r="M262" s="117"/>
      <c r="N262" s="149"/>
      <c r="O262" s="120"/>
      <c r="P262" s="116">
        <f>Таблица13456913194[Дата оплаты]+Таблица13456913194[Срок поставки дней]+1</f>
        <v>1</v>
      </c>
      <c r="Q262" s="149"/>
      <c r="R262" s="117"/>
      <c r="S262" s="143"/>
      <c r="T262" s="143"/>
      <c r="U262" s="143"/>
      <c r="V262" s="143"/>
      <c r="W262" s="143"/>
    </row>
    <row r="263" spans="1:23" x14ac:dyDescent="0.25">
      <c r="A263" s="163">
        <v>261</v>
      </c>
      <c r="B263" s="117"/>
      <c r="C263" s="117"/>
      <c r="D263" s="117"/>
      <c r="E263" s="117"/>
      <c r="F263" s="118"/>
      <c r="G263" s="118">
        <f>Таблица13456913194[Кол-во по Счету]*Таблица13456913194[Цена за единицу]</f>
        <v>0</v>
      </c>
      <c r="H263" s="118"/>
      <c r="I263" s="119"/>
      <c r="J263" s="119"/>
      <c r="K263" s="119"/>
      <c r="L263" s="149"/>
      <c r="M263" s="117"/>
      <c r="N263" s="149"/>
      <c r="O263" s="120"/>
      <c r="P263" s="116">
        <f>Таблица13456913194[Дата оплаты]+Таблица13456913194[Срок поставки дней]+1</f>
        <v>1</v>
      </c>
      <c r="Q263" s="149"/>
      <c r="R263" s="117"/>
      <c r="S263" s="143"/>
      <c r="T263" s="143"/>
      <c r="U263" s="143"/>
      <c r="V263" s="143"/>
      <c r="W263" s="143"/>
    </row>
    <row r="264" spans="1:23" x14ac:dyDescent="0.25">
      <c r="A264" s="163">
        <v>262</v>
      </c>
      <c r="B264" s="117"/>
      <c r="C264" s="117"/>
      <c r="D264" s="117"/>
      <c r="E264" s="117"/>
      <c r="F264" s="118"/>
      <c r="G264" s="118">
        <f>Таблица13456913194[Кол-во по Счету]*Таблица13456913194[Цена за единицу]</f>
        <v>0</v>
      </c>
      <c r="H264" s="118"/>
      <c r="I264" s="119"/>
      <c r="J264" s="119"/>
      <c r="K264" s="119"/>
      <c r="L264" s="149"/>
      <c r="M264" s="117"/>
      <c r="N264" s="149"/>
      <c r="O264" s="120"/>
      <c r="P264" s="116">
        <f>Таблица13456913194[Дата оплаты]+Таблица13456913194[Срок поставки дней]+1</f>
        <v>1</v>
      </c>
      <c r="Q264" s="149"/>
      <c r="R264" s="117"/>
      <c r="S264" s="143"/>
      <c r="T264" s="143"/>
      <c r="U264" s="143"/>
      <c r="V264" s="143"/>
      <c r="W264" s="143"/>
    </row>
    <row r="265" spans="1:23" x14ac:dyDescent="0.25">
      <c r="A265" s="163">
        <v>263</v>
      </c>
      <c r="B265" s="117"/>
      <c r="C265" s="117"/>
      <c r="D265" s="117"/>
      <c r="E265" s="117"/>
      <c r="F265" s="118"/>
      <c r="G265" s="118">
        <f>Таблица13456913194[Кол-во по Счету]*Таблица13456913194[Цена за единицу]</f>
        <v>0</v>
      </c>
      <c r="H265" s="118"/>
      <c r="I265" s="119"/>
      <c r="J265" s="119"/>
      <c r="K265" s="119"/>
      <c r="L265" s="149"/>
      <c r="M265" s="117"/>
      <c r="N265" s="149"/>
      <c r="O265" s="120"/>
      <c r="P265" s="116">
        <f>Таблица13456913194[Дата оплаты]+Таблица13456913194[Срок поставки дней]+1</f>
        <v>1</v>
      </c>
      <c r="Q265" s="149"/>
      <c r="R265" s="117"/>
      <c r="S265" s="143"/>
      <c r="T265" s="143"/>
      <c r="U265" s="143"/>
      <c r="V265" s="143"/>
      <c r="W265" s="143"/>
    </row>
    <row r="266" spans="1:23" x14ac:dyDescent="0.25">
      <c r="A266" s="163">
        <v>264</v>
      </c>
      <c r="B266" s="117"/>
      <c r="C266" s="117"/>
      <c r="D266" s="117"/>
      <c r="E266" s="117"/>
      <c r="F266" s="118"/>
      <c r="G266" s="118">
        <f>Таблица13456913194[Кол-во по Счету]*Таблица13456913194[Цена за единицу]</f>
        <v>0</v>
      </c>
      <c r="H266" s="118"/>
      <c r="I266" s="119"/>
      <c r="J266" s="119"/>
      <c r="K266" s="119"/>
      <c r="L266" s="149"/>
      <c r="M266" s="117"/>
      <c r="N266" s="149"/>
      <c r="O266" s="120"/>
      <c r="P266" s="116">
        <f>Таблица13456913194[Дата оплаты]+Таблица13456913194[Срок поставки дней]+1</f>
        <v>1</v>
      </c>
      <c r="Q266" s="149"/>
      <c r="R266" s="117"/>
      <c r="S266" s="143"/>
      <c r="T266" s="143"/>
      <c r="U266" s="143"/>
      <c r="V266" s="143"/>
      <c r="W266" s="143"/>
    </row>
    <row r="267" spans="1:23" x14ac:dyDescent="0.25">
      <c r="A267" s="163">
        <v>265</v>
      </c>
      <c r="B267" s="117"/>
      <c r="C267" s="117"/>
      <c r="D267" s="117"/>
      <c r="E267" s="117"/>
      <c r="F267" s="118"/>
      <c r="G267" s="118">
        <f>Таблица13456913194[Кол-во по Счету]*Таблица13456913194[Цена за единицу]</f>
        <v>0</v>
      </c>
      <c r="H267" s="118"/>
      <c r="I267" s="119"/>
      <c r="J267" s="119"/>
      <c r="K267" s="119"/>
      <c r="L267" s="149"/>
      <c r="M267" s="117"/>
      <c r="N267" s="149"/>
      <c r="O267" s="120"/>
      <c r="P267" s="116">
        <f>Таблица13456913194[Дата оплаты]+Таблица13456913194[Срок поставки дней]+1</f>
        <v>1</v>
      </c>
      <c r="Q267" s="149"/>
      <c r="R267" s="117"/>
      <c r="S267" s="143"/>
      <c r="T267" s="143"/>
      <c r="U267" s="143"/>
      <c r="V267" s="143"/>
      <c r="W267" s="143"/>
    </row>
    <row r="268" spans="1:23" x14ac:dyDescent="0.25">
      <c r="A268" s="163">
        <v>266</v>
      </c>
      <c r="B268" s="117"/>
      <c r="C268" s="117"/>
      <c r="D268" s="117"/>
      <c r="E268" s="117"/>
      <c r="F268" s="118"/>
      <c r="G268" s="118">
        <f>Таблица13456913194[Кол-во по Счету]*Таблица13456913194[Цена за единицу]</f>
        <v>0</v>
      </c>
      <c r="H268" s="118"/>
      <c r="I268" s="119"/>
      <c r="J268" s="119"/>
      <c r="K268" s="119"/>
      <c r="L268" s="149"/>
      <c r="M268" s="117"/>
      <c r="N268" s="149"/>
      <c r="O268" s="120"/>
      <c r="P268" s="116">
        <f>Таблица13456913194[Дата оплаты]+Таблица13456913194[Срок поставки дней]+1</f>
        <v>1</v>
      </c>
      <c r="Q268" s="149"/>
      <c r="R268" s="117"/>
      <c r="S268" s="143"/>
      <c r="T268" s="143"/>
      <c r="U268" s="143"/>
      <c r="V268" s="143"/>
      <c r="W268" s="143"/>
    </row>
    <row r="269" spans="1:23" x14ac:dyDescent="0.25">
      <c r="A269" s="163">
        <v>267</v>
      </c>
      <c r="B269" s="117"/>
      <c r="C269" s="117"/>
      <c r="D269" s="117"/>
      <c r="E269" s="117"/>
      <c r="F269" s="118"/>
      <c r="G269" s="118">
        <f>Таблица13456913194[Кол-во по Счету]*Таблица13456913194[Цена за единицу]</f>
        <v>0</v>
      </c>
      <c r="H269" s="118"/>
      <c r="I269" s="119"/>
      <c r="J269" s="119"/>
      <c r="K269" s="119"/>
      <c r="L269" s="149"/>
      <c r="M269" s="117"/>
      <c r="N269" s="149"/>
      <c r="O269" s="120"/>
      <c r="P269" s="116">
        <f>Таблица13456913194[Дата оплаты]+Таблица13456913194[Срок поставки дней]+1</f>
        <v>1</v>
      </c>
      <c r="Q269" s="149"/>
      <c r="R269" s="117"/>
      <c r="S269" s="143"/>
      <c r="T269" s="143"/>
      <c r="U269" s="143"/>
      <c r="V269" s="143"/>
      <c r="W269" s="143"/>
    </row>
    <row r="270" spans="1:23" x14ac:dyDescent="0.25">
      <c r="A270" s="163">
        <v>268</v>
      </c>
      <c r="B270" s="117"/>
      <c r="C270" s="117"/>
      <c r="D270" s="117"/>
      <c r="E270" s="117"/>
      <c r="F270" s="118"/>
      <c r="G270" s="118">
        <f>Таблица13456913194[Кол-во по Счету]*Таблица13456913194[Цена за единицу]</f>
        <v>0</v>
      </c>
      <c r="H270" s="118"/>
      <c r="I270" s="119"/>
      <c r="J270" s="119"/>
      <c r="K270" s="119"/>
      <c r="L270" s="149"/>
      <c r="M270" s="117"/>
      <c r="N270" s="149"/>
      <c r="O270" s="120"/>
      <c r="P270" s="116">
        <f>Таблица13456913194[Дата оплаты]+Таблица13456913194[Срок поставки дней]+1</f>
        <v>1</v>
      </c>
      <c r="Q270" s="149"/>
      <c r="R270" s="117"/>
      <c r="S270" s="143"/>
      <c r="T270" s="143"/>
      <c r="U270" s="143"/>
      <c r="V270" s="143"/>
      <c r="W270" s="143"/>
    </row>
    <row r="271" spans="1:23" x14ac:dyDescent="0.25">
      <c r="A271" s="163">
        <v>269</v>
      </c>
      <c r="B271" s="117"/>
      <c r="C271" s="117"/>
      <c r="D271" s="117"/>
      <c r="E271" s="117"/>
      <c r="F271" s="118"/>
      <c r="G271" s="118">
        <f>Таблица13456913194[Кол-во по Счету]*Таблица13456913194[Цена за единицу]</f>
        <v>0</v>
      </c>
      <c r="H271" s="118"/>
      <c r="I271" s="119"/>
      <c r="J271" s="119"/>
      <c r="K271" s="119"/>
      <c r="L271" s="149"/>
      <c r="M271" s="117"/>
      <c r="N271" s="149"/>
      <c r="O271" s="120"/>
      <c r="P271" s="116">
        <f>Таблица13456913194[Дата оплаты]+Таблица13456913194[Срок поставки дней]+1</f>
        <v>1</v>
      </c>
      <c r="Q271" s="149"/>
      <c r="R271" s="117"/>
      <c r="S271" s="143"/>
      <c r="T271" s="143"/>
      <c r="U271" s="143"/>
      <c r="V271" s="143"/>
      <c r="W271" s="143"/>
    </row>
    <row r="272" spans="1:23" x14ac:dyDescent="0.25">
      <c r="A272" s="163">
        <v>270</v>
      </c>
      <c r="B272" s="117"/>
      <c r="C272" s="117"/>
      <c r="D272" s="117"/>
      <c r="E272" s="117"/>
      <c r="F272" s="118"/>
      <c r="G272" s="118">
        <f>Таблица13456913194[Кол-во по Счету]*Таблица13456913194[Цена за единицу]</f>
        <v>0</v>
      </c>
      <c r="H272" s="118"/>
      <c r="I272" s="119"/>
      <c r="J272" s="119"/>
      <c r="K272" s="119"/>
      <c r="L272" s="149"/>
      <c r="M272" s="117"/>
      <c r="N272" s="149"/>
      <c r="O272" s="120"/>
      <c r="P272" s="116">
        <f>Таблица13456913194[Дата оплаты]+Таблица13456913194[Срок поставки дней]+1</f>
        <v>1</v>
      </c>
      <c r="Q272" s="149"/>
      <c r="R272" s="117"/>
      <c r="S272" s="143"/>
      <c r="T272" s="143"/>
      <c r="U272" s="143"/>
      <c r="V272" s="143"/>
      <c r="W272" s="143"/>
    </row>
    <row r="273" spans="1:23" x14ac:dyDescent="0.25">
      <c r="A273" s="163">
        <v>271</v>
      </c>
      <c r="B273" s="117"/>
      <c r="C273" s="117"/>
      <c r="D273" s="117"/>
      <c r="E273" s="117"/>
      <c r="F273" s="118"/>
      <c r="G273" s="118">
        <f>Таблица13456913194[Кол-во по Счету]*Таблица13456913194[Цена за единицу]</f>
        <v>0</v>
      </c>
      <c r="H273" s="118"/>
      <c r="I273" s="119"/>
      <c r="J273" s="119"/>
      <c r="K273" s="119"/>
      <c r="L273" s="149"/>
      <c r="M273" s="117"/>
      <c r="N273" s="149"/>
      <c r="O273" s="120"/>
      <c r="P273" s="116">
        <f>Таблица13456913194[Дата оплаты]+Таблица13456913194[Срок поставки дней]+1</f>
        <v>1</v>
      </c>
      <c r="Q273" s="149"/>
      <c r="R273" s="117"/>
      <c r="S273" s="143"/>
      <c r="T273" s="143"/>
      <c r="U273" s="143"/>
      <c r="V273" s="143"/>
      <c r="W273" s="143"/>
    </row>
    <row r="274" spans="1:23" x14ac:dyDescent="0.25">
      <c r="A274" s="163">
        <v>272</v>
      </c>
      <c r="B274" s="117"/>
      <c r="C274" s="117"/>
      <c r="D274" s="117"/>
      <c r="E274" s="117"/>
      <c r="F274" s="118"/>
      <c r="G274" s="118">
        <f>Таблица13456913194[Кол-во по Счету]*Таблица13456913194[Цена за единицу]</f>
        <v>0</v>
      </c>
      <c r="H274" s="118"/>
      <c r="I274" s="119"/>
      <c r="J274" s="119"/>
      <c r="K274" s="119"/>
      <c r="L274" s="149"/>
      <c r="M274" s="117"/>
      <c r="N274" s="149"/>
      <c r="O274" s="120"/>
      <c r="P274" s="116">
        <f>Таблица13456913194[Дата оплаты]+Таблица13456913194[Срок поставки дней]+1</f>
        <v>1</v>
      </c>
      <c r="Q274" s="149"/>
      <c r="R274" s="117"/>
      <c r="S274" s="143"/>
      <c r="T274" s="143"/>
      <c r="U274" s="143"/>
      <c r="V274" s="143"/>
      <c r="W274" s="143"/>
    </row>
    <row r="275" spans="1:23" x14ac:dyDescent="0.25">
      <c r="A275" s="163">
        <v>273</v>
      </c>
      <c r="B275" s="117"/>
      <c r="C275" s="117"/>
      <c r="D275" s="117"/>
      <c r="E275" s="117"/>
      <c r="F275" s="118"/>
      <c r="G275" s="118">
        <f>Таблица13456913194[Кол-во по Счету]*Таблица13456913194[Цена за единицу]</f>
        <v>0</v>
      </c>
      <c r="H275" s="118"/>
      <c r="I275" s="119"/>
      <c r="J275" s="119"/>
      <c r="K275" s="119"/>
      <c r="L275" s="149"/>
      <c r="M275" s="117"/>
      <c r="N275" s="149"/>
      <c r="O275" s="120"/>
      <c r="P275" s="116">
        <f>Таблица13456913194[Дата оплаты]+Таблица13456913194[Срок поставки дней]+1</f>
        <v>1</v>
      </c>
      <c r="Q275" s="149"/>
      <c r="R275" s="117"/>
      <c r="S275" s="143"/>
      <c r="T275" s="143"/>
      <c r="U275" s="143"/>
      <c r="V275" s="143"/>
      <c r="W275" s="143"/>
    </row>
    <row r="276" spans="1:23" x14ac:dyDescent="0.25">
      <c r="A276" s="163">
        <v>274</v>
      </c>
      <c r="B276" s="117"/>
      <c r="C276" s="117"/>
      <c r="D276" s="117"/>
      <c r="E276" s="117"/>
      <c r="F276" s="118"/>
      <c r="G276" s="118">
        <f>Таблица13456913194[Кол-во по Счету]*Таблица13456913194[Цена за единицу]</f>
        <v>0</v>
      </c>
      <c r="H276" s="118"/>
      <c r="I276" s="119"/>
      <c r="J276" s="119"/>
      <c r="K276" s="119"/>
      <c r="L276" s="149"/>
      <c r="M276" s="117"/>
      <c r="N276" s="149"/>
      <c r="O276" s="120"/>
      <c r="P276" s="116">
        <f>Таблица13456913194[Дата оплаты]+Таблица13456913194[Срок поставки дней]+1</f>
        <v>1</v>
      </c>
      <c r="Q276" s="149"/>
      <c r="R276" s="117"/>
      <c r="S276" s="143"/>
      <c r="T276" s="143"/>
      <c r="U276" s="143"/>
      <c r="V276" s="143"/>
      <c r="W276" s="143"/>
    </row>
    <row r="277" spans="1:23" x14ac:dyDescent="0.25">
      <c r="A277" s="163">
        <v>275</v>
      </c>
      <c r="B277" s="117"/>
      <c r="C277" s="117"/>
      <c r="D277" s="117"/>
      <c r="E277" s="117"/>
      <c r="F277" s="118"/>
      <c r="G277" s="118">
        <f>Таблица13456913194[Кол-во по Счету]*Таблица13456913194[Цена за единицу]</f>
        <v>0</v>
      </c>
      <c r="H277" s="118"/>
      <c r="I277" s="119"/>
      <c r="J277" s="119"/>
      <c r="K277" s="119"/>
      <c r="L277" s="149"/>
      <c r="M277" s="117"/>
      <c r="N277" s="149"/>
      <c r="O277" s="120"/>
      <c r="P277" s="116">
        <f>Таблица13456913194[Дата оплаты]+Таблица13456913194[Срок поставки дней]+1</f>
        <v>1</v>
      </c>
      <c r="Q277" s="149"/>
      <c r="R277" s="117"/>
      <c r="S277" s="143"/>
      <c r="T277" s="143"/>
      <c r="U277" s="143"/>
      <c r="V277" s="143"/>
      <c r="W277" s="143"/>
    </row>
    <row r="278" spans="1:23" x14ac:dyDescent="0.25">
      <c r="A278" s="163">
        <v>276</v>
      </c>
      <c r="B278" s="117"/>
      <c r="C278" s="117"/>
      <c r="D278" s="117"/>
      <c r="E278" s="117"/>
      <c r="F278" s="118"/>
      <c r="G278" s="118">
        <f>Таблица13456913194[Кол-во по Счету]*Таблица13456913194[Цена за единицу]</f>
        <v>0</v>
      </c>
      <c r="H278" s="118"/>
      <c r="I278" s="119"/>
      <c r="J278" s="119"/>
      <c r="K278" s="119"/>
      <c r="L278" s="149"/>
      <c r="M278" s="117"/>
      <c r="N278" s="149"/>
      <c r="O278" s="120"/>
      <c r="P278" s="116">
        <f>Таблица13456913194[Дата оплаты]+Таблица13456913194[Срок поставки дней]+1</f>
        <v>1</v>
      </c>
      <c r="Q278" s="149"/>
      <c r="R278" s="117"/>
      <c r="S278" s="143"/>
      <c r="T278" s="143"/>
      <c r="U278" s="143"/>
      <c r="V278" s="143"/>
      <c r="W278" s="143"/>
    </row>
    <row r="279" spans="1:23" x14ac:dyDescent="0.25">
      <c r="A279" s="163">
        <v>277</v>
      </c>
      <c r="B279" s="117"/>
      <c r="C279" s="117"/>
      <c r="D279" s="117"/>
      <c r="E279" s="117"/>
      <c r="F279" s="118"/>
      <c r="G279" s="118">
        <f>Таблица13456913194[Кол-во по Счету]*Таблица13456913194[Цена за единицу]</f>
        <v>0</v>
      </c>
      <c r="H279" s="118"/>
      <c r="I279" s="119"/>
      <c r="J279" s="119"/>
      <c r="K279" s="119"/>
      <c r="L279" s="149"/>
      <c r="M279" s="117"/>
      <c r="N279" s="149"/>
      <c r="O279" s="120"/>
      <c r="P279" s="116">
        <f>Таблица13456913194[Дата оплаты]+Таблица13456913194[Срок поставки дней]+1</f>
        <v>1</v>
      </c>
      <c r="Q279" s="149"/>
      <c r="R279" s="117"/>
      <c r="S279" s="143"/>
      <c r="T279" s="143"/>
      <c r="U279" s="143"/>
      <c r="V279" s="143"/>
      <c r="W279" s="143"/>
    </row>
    <row r="280" spans="1:23" x14ac:dyDescent="0.25">
      <c r="A280" s="163">
        <v>278</v>
      </c>
      <c r="B280" s="117"/>
      <c r="C280" s="117"/>
      <c r="D280" s="117"/>
      <c r="E280" s="117"/>
      <c r="F280" s="118"/>
      <c r="G280" s="118">
        <f>Таблица13456913194[Кол-во по Счету]*Таблица13456913194[Цена за единицу]</f>
        <v>0</v>
      </c>
      <c r="H280" s="118"/>
      <c r="I280" s="119"/>
      <c r="J280" s="119"/>
      <c r="K280" s="119"/>
      <c r="L280" s="149"/>
      <c r="M280" s="117"/>
      <c r="N280" s="149"/>
      <c r="O280" s="120"/>
      <c r="P280" s="116">
        <f>Таблица13456913194[Дата оплаты]+Таблица13456913194[Срок поставки дней]+1</f>
        <v>1</v>
      </c>
      <c r="Q280" s="149"/>
      <c r="R280" s="117"/>
      <c r="S280" s="143"/>
      <c r="T280" s="143"/>
      <c r="U280" s="143"/>
      <c r="V280" s="143"/>
      <c r="W280" s="143"/>
    </row>
    <row r="281" spans="1:23" x14ac:dyDescent="0.25">
      <c r="A281" s="163">
        <v>279</v>
      </c>
      <c r="B281" s="117"/>
      <c r="C281" s="117"/>
      <c r="D281" s="117"/>
      <c r="E281" s="117"/>
      <c r="F281" s="118"/>
      <c r="G281" s="118">
        <f>Таблица13456913194[Кол-во по Счету]*Таблица13456913194[Цена за единицу]</f>
        <v>0</v>
      </c>
      <c r="H281" s="118"/>
      <c r="I281" s="119"/>
      <c r="J281" s="119"/>
      <c r="K281" s="119"/>
      <c r="L281" s="149"/>
      <c r="M281" s="117"/>
      <c r="N281" s="149"/>
      <c r="O281" s="120"/>
      <c r="P281" s="116">
        <f>Таблица13456913194[Дата оплаты]+Таблица13456913194[Срок поставки дней]+1</f>
        <v>1</v>
      </c>
      <c r="Q281" s="149"/>
      <c r="R281" s="117"/>
      <c r="S281" s="143"/>
      <c r="T281" s="143"/>
      <c r="U281" s="143"/>
      <c r="V281" s="143"/>
      <c r="W281" s="143"/>
    </row>
    <row r="282" spans="1:23" x14ac:dyDescent="0.25">
      <c r="A282" s="163">
        <v>280</v>
      </c>
      <c r="B282" s="117"/>
      <c r="C282" s="117"/>
      <c r="D282" s="117"/>
      <c r="E282" s="117"/>
      <c r="F282" s="118"/>
      <c r="G282" s="118">
        <f>Таблица13456913194[Кол-во по Счету]*Таблица13456913194[Цена за единицу]</f>
        <v>0</v>
      </c>
      <c r="H282" s="118"/>
      <c r="I282" s="119"/>
      <c r="J282" s="119"/>
      <c r="K282" s="119"/>
      <c r="L282" s="149"/>
      <c r="M282" s="117"/>
      <c r="N282" s="149"/>
      <c r="O282" s="120"/>
      <c r="P282" s="116">
        <f>Таблица13456913194[Дата оплаты]+Таблица13456913194[Срок поставки дней]+1</f>
        <v>1</v>
      </c>
      <c r="Q282" s="149"/>
      <c r="R282" s="117"/>
      <c r="S282" s="143"/>
      <c r="T282" s="143"/>
      <c r="U282" s="143"/>
      <c r="V282" s="143"/>
      <c r="W282" s="143"/>
    </row>
    <row r="283" spans="1:23" x14ac:dyDescent="0.25">
      <c r="A283" s="163">
        <v>281</v>
      </c>
      <c r="B283" s="117"/>
      <c r="C283" s="117"/>
      <c r="D283" s="117"/>
      <c r="E283" s="117"/>
      <c r="F283" s="118"/>
      <c r="G283" s="118">
        <f>Таблица13456913194[Кол-во по Счету]*Таблица13456913194[Цена за единицу]</f>
        <v>0</v>
      </c>
      <c r="H283" s="118"/>
      <c r="I283" s="119"/>
      <c r="J283" s="119"/>
      <c r="K283" s="119"/>
      <c r="L283" s="149"/>
      <c r="M283" s="117"/>
      <c r="N283" s="149"/>
      <c r="O283" s="120"/>
      <c r="P283" s="116">
        <f>Таблица13456913194[Дата оплаты]+Таблица13456913194[Срок поставки дней]+1</f>
        <v>1</v>
      </c>
      <c r="Q283" s="149"/>
      <c r="R283" s="117"/>
      <c r="S283" s="143"/>
      <c r="T283" s="143"/>
      <c r="U283" s="143"/>
      <c r="V283" s="143"/>
      <c r="W283" s="143"/>
    </row>
    <row r="284" spans="1:23" x14ac:dyDescent="0.25">
      <c r="A284" s="163">
        <v>282</v>
      </c>
      <c r="B284" s="117"/>
      <c r="C284" s="117"/>
      <c r="D284" s="117"/>
      <c r="E284" s="117"/>
      <c r="F284" s="118"/>
      <c r="G284" s="118">
        <f>Таблица13456913194[Кол-во по Счету]*Таблица13456913194[Цена за единицу]</f>
        <v>0</v>
      </c>
      <c r="H284" s="118"/>
      <c r="I284" s="119"/>
      <c r="J284" s="119"/>
      <c r="K284" s="119"/>
      <c r="L284" s="149"/>
      <c r="M284" s="117"/>
      <c r="N284" s="149"/>
      <c r="O284" s="120"/>
      <c r="P284" s="116">
        <f>Таблица13456913194[Дата оплаты]+Таблица13456913194[Срок поставки дней]+1</f>
        <v>1</v>
      </c>
      <c r="Q284" s="149"/>
      <c r="R284" s="117"/>
      <c r="S284" s="143"/>
      <c r="T284" s="143"/>
      <c r="U284" s="143"/>
      <c r="V284" s="143"/>
      <c r="W284" s="143"/>
    </row>
    <row r="285" spans="1:23" x14ac:dyDescent="0.25">
      <c r="A285" s="163">
        <v>283</v>
      </c>
      <c r="B285" s="117"/>
      <c r="C285" s="117"/>
      <c r="D285" s="117"/>
      <c r="E285" s="117"/>
      <c r="F285" s="118"/>
      <c r="G285" s="118">
        <f>Таблица13456913194[Кол-во по Счету]*Таблица13456913194[Цена за единицу]</f>
        <v>0</v>
      </c>
      <c r="H285" s="118"/>
      <c r="I285" s="119"/>
      <c r="J285" s="119"/>
      <c r="K285" s="119"/>
      <c r="L285" s="149"/>
      <c r="M285" s="117"/>
      <c r="N285" s="149"/>
      <c r="O285" s="120"/>
      <c r="P285" s="116">
        <f>Таблица13456913194[Дата оплаты]+Таблица13456913194[Срок поставки дней]+1</f>
        <v>1</v>
      </c>
      <c r="Q285" s="149"/>
      <c r="R285" s="117"/>
      <c r="S285" s="143"/>
      <c r="T285" s="143"/>
      <c r="U285" s="143"/>
      <c r="V285" s="143"/>
      <c r="W285" s="143"/>
    </row>
    <row r="286" spans="1:23" x14ac:dyDescent="0.25">
      <c r="A286" s="163">
        <v>284</v>
      </c>
      <c r="B286" s="117"/>
      <c r="C286" s="117"/>
      <c r="D286" s="117"/>
      <c r="E286" s="117"/>
      <c r="F286" s="118"/>
      <c r="G286" s="118">
        <f>Таблица13456913194[Кол-во по Счету]*Таблица13456913194[Цена за единицу]</f>
        <v>0</v>
      </c>
      <c r="H286" s="118"/>
      <c r="I286" s="119"/>
      <c r="J286" s="119"/>
      <c r="K286" s="119"/>
      <c r="L286" s="149"/>
      <c r="M286" s="117"/>
      <c r="N286" s="149"/>
      <c r="O286" s="120"/>
      <c r="P286" s="116">
        <f>Таблица13456913194[Дата оплаты]+Таблица13456913194[Срок поставки дней]+1</f>
        <v>1</v>
      </c>
      <c r="Q286" s="149"/>
      <c r="R286" s="117"/>
      <c r="S286" s="143"/>
      <c r="T286" s="143"/>
      <c r="U286" s="143"/>
      <c r="V286" s="143"/>
      <c r="W286" s="143"/>
    </row>
    <row r="287" spans="1:23" x14ac:dyDescent="0.25">
      <c r="A287" s="163">
        <v>285</v>
      </c>
      <c r="B287" s="117"/>
      <c r="C287" s="117"/>
      <c r="D287" s="117"/>
      <c r="E287" s="117"/>
      <c r="F287" s="118"/>
      <c r="G287" s="118">
        <f>Таблица13456913194[Кол-во по Счету]*Таблица13456913194[Цена за единицу]</f>
        <v>0</v>
      </c>
      <c r="H287" s="118"/>
      <c r="I287" s="119"/>
      <c r="J287" s="119"/>
      <c r="K287" s="119"/>
      <c r="L287" s="149"/>
      <c r="M287" s="117"/>
      <c r="N287" s="149"/>
      <c r="O287" s="120"/>
      <c r="P287" s="116">
        <f>Таблица13456913194[Дата оплаты]+Таблица13456913194[Срок поставки дней]+1</f>
        <v>1</v>
      </c>
      <c r="Q287" s="149"/>
      <c r="R287" s="117"/>
      <c r="S287" s="143"/>
      <c r="T287" s="143"/>
      <c r="U287" s="143"/>
      <c r="V287" s="143"/>
      <c r="W287" s="143"/>
    </row>
    <row r="288" spans="1:23" x14ac:dyDescent="0.25">
      <c r="A288" s="163">
        <v>286</v>
      </c>
      <c r="B288" s="117"/>
      <c r="C288" s="117"/>
      <c r="D288" s="117"/>
      <c r="E288" s="117"/>
      <c r="F288" s="118"/>
      <c r="G288" s="118">
        <f>Таблица13456913194[Кол-во по Счету]*Таблица13456913194[Цена за единицу]</f>
        <v>0</v>
      </c>
      <c r="H288" s="118"/>
      <c r="I288" s="119"/>
      <c r="J288" s="119"/>
      <c r="K288" s="119"/>
      <c r="L288" s="149"/>
      <c r="M288" s="117"/>
      <c r="N288" s="149"/>
      <c r="O288" s="120"/>
      <c r="P288" s="116">
        <f>Таблица13456913194[Дата оплаты]+Таблица13456913194[Срок поставки дней]+1</f>
        <v>1</v>
      </c>
      <c r="Q288" s="149"/>
      <c r="R288" s="117"/>
      <c r="S288" s="143"/>
      <c r="T288" s="143"/>
      <c r="U288" s="143"/>
      <c r="V288" s="143"/>
      <c r="W288" s="143"/>
    </row>
    <row r="289" spans="1:23" x14ac:dyDescent="0.25">
      <c r="A289" s="163">
        <v>287</v>
      </c>
      <c r="B289" s="117"/>
      <c r="C289" s="117"/>
      <c r="D289" s="117"/>
      <c r="E289" s="117"/>
      <c r="F289" s="118"/>
      <c r="G289" s="118">
        <f>Таблица13456913194[Кол-во по Счету]*Таблица13456913194[Цена за единицу]</f>
        <v>0</v>
      </c>
      <c r="H289" s="118"/>
      <c r="I289" s="119"/>
      <c r="J289" s="119"/>
      <c r="K289" s="119"/>
      <c r="L289" s="149"/>
      <c r="M289" s="117"/>
      <c r="N289" s="149"/>
      <c r="O289" s="120"/>
      <c r="P289" s="116">
        <f>Таблица13456913194[Дата оплаты]+Таблица13456913194[Срок поставки дней]+1</f>
        <v>1</v>
      </c>
      <c r="Q289" s="149"/>
      <c r="R289" s="117"/>
      <c r="S289" s="143"/>
      <c r="T289" s="143"/>
      <c r="U289" s="143"/>
      <c r="V289" s="143"/>
      <c r="W289" s="143"/>
    </row>
    <row r="290" spans="1:23" x14ac:dyDescent="0.25">
      <c r="A290" s="163">
        <v>288</v>
      </c>
      <c r="B290" s="117"/>
      <c r="C290" s="117"/>
      <c r="D290" s="117"/>
      <c r="E290" s="117"/>
      <c r="F290" s="118"/>
      <c r="G290" s="118">
        <f>Таблица13456913194[Кол-во по Счету]*Таблица13456913194[Цена за единицу]</f>
        <v>0</v>
      </c>
      <c r="H290" s="118"/>
      <c r="I290" s="119"/>
      <c r="J290" s="119"/>
      <c r="K290" s="119"/>
      <c r="L290" s="149"/>
      <c r="M290" s="117"/>
      <c r="N290" s="149"/>
      <c r="O290" s="120"/>
      <c r="P290" s="116">
        <f>Таблица13456913194[Дата оплаты]+Таблица13456913194[Срок поставки дней]+1</f>
        <v>1</v>
      </c>
      <c r="Q290" s="149"/>
      <c r="R290" s="117"/>
      <c r="S290" s="143"/>
      <c r="T290" s="143"/>
      <c r="U290" s="143"/>
      <c r="V290" s="143"/>
      <c r="W290" s="143"/>
    </row>
    <row r="291" spans="1:23" x14ac:dyDescent="0.25">
      <c r="A291" s="163">
        <v>289</v>
      </c>
      <c r="B291" s="117"/>
      <c r="C291" s="117"/>
      <c r="D291" s="117"/>
      <c r="E291" s="117"/>
      <c r="F291" s="118"/>
      <c r="G291" s="118">
        <f>Таблица13456913194[Кол-во по Счету]*Таблица13456913194[Цена за единицу]</f>
        <v>0</v>
      </c>
      <c r="H291" s="118"/>
      <c r="I291" s="119"/>
      <c r="J291" s="119"/>
      <c r="K291" s="119"/>
      <c r="L291" s="149"/>
      <c r="M291" s="117"/>
      <c r="N291" s="149"/>
      <c r="O291" s="120"/>
      <c r="P291" s="116">
        <f>Таблица13456913194[Дата оплаты]+Таблица13456913194[Срок поставки дней]+1</f>
        <v>1</v>
      </c>
      <c r="Q291" s="149"/>
      <c r="R291" s="117"/>
      <c r="S291" s="143"/>
      <c r="T291" s="143"/>
      <c r="U291" s="143"/>
      <c r="V291" s="143"/>
      <c r="W291" s="143"/>
    </row>
    <row r="292" spans="1:23" x14ac:dyDescent="0.25">
      <c r="A292" s="163">
        <v>290</v>
      </c>
      <c r="B292" s="117"/>
      <c r="C292" s="117"/>
      <c r="D292" s="117"/>
      <c r="E292" s="117"/>
      <c r="F292" s="118"/>
      <c r="G292" s="118">
        <f>Таблица13456913194[Кол-во по Счету]*Таблица13456913194[Цена за единицу]</f>
        <v>0</v>
      </c>
      <c r="H292" s="118"/>
      <c r="I292" s="119"/>
      <c r="J292" s="119"/>
      <c r="K292" s="119"/>
      <c r="L292" s="149"/>
      <c r="M292" s="117"/>
      <c r="N292" s="149"/>
      <c r="O292" s="120"/>
      <c r="P292" s="116">
        <f>Таблица13456913194[Дата оплаты]+Таблица13456913194[Срок поставки дней]+1</f>
        <v>1</v>
      </c>
      <c r="Q292" s="149"/>
      <c r="R292" s="117"/>
      <c r="S292" s="143"/>
      <c r="T292" s="143"/>
      <c r="U292" s="143"/>
      <c r="V292" s="143"/>
      <c r="W292" s="143"/>
    </row>
    <row r="293" spans="1:23" x14ac:dyDescent="0.25">
      <c r="A293" s="163">
        <v>291</v>
      </c>
      <c r="B293" s="117"/>
      <c r="C293" s="117"/>
      <c r="D293" s="117"/>
      <c r="E293" s="117"/>
      <c r="F293" s="118"/>
      <c r="G293" s="118">
        <f>Таблица13456913194[Кол-во по Счету]*Таблица13456913194[Цена за единицу]</f>
        <v>0</v>
      </c>
      <c r="H293" s="118"/>
      <c r="I293" s="119"/>
      <c r="J293" s="119"/>
      <c r="K293" s="119"/>
      <c r="L293" s="149"/>
      <c r="M293" s="117"/>
      <c r="N293" s="149"/>
      <c r="O293" s="120"/>
      <c r="P293" s="116">
        <f>Таблица13456913194[Дата оплаты]+Таблица13456913194[Срок поставки дней]+1</f>
        <v>1</v>
      </c>
      <c r="Q293" s="149"/>
      <c r="R293" s="117"/>
      <c r="S293" s="143"/>
      <c r="T293" s="143"/>
      <c r="U293" s="143"/>
      <c r="V293" s="143"/>
      <c r="W293" s="143"/>
    </row>
    <row r="294" spans="1:23" x14ac:dyDescent="0.25">
      <c r="A294" s="163">
        <v>292</v>
      </c>
      <c r="B294" s="117"/>
      <c r="C294" s="117"/>
      <c r="D294" s="117"/>
      <c r="E294" s="117"/>
      <c r="F294" s="118"/>
      <c r="G294" s="118">
        <f>Таблица13456913194[Кол-во по Счету]*Таблица13456913194[Цена за единицу]</f>
        <v>0</v>
      </c>
      <c r="H294" s="118"/>
      <c r="I294" s="119"/>
      <c r="J294" s="119"/>
      <c r="K294" s="119"/>
      <c r="L294" s="149"/>
      <c r="M294" s="117"/>
      <c r="N294" s="149"/>
      <c r="O294" s="120"/>
      <c r="P294" s="116">
        <f>Таблица13456913194[Дата оплаты]+Таблица13456913194[Срок поставки дней]+1</f>
        <v>1</v>
      </c>
      <c r="Q294" s="149"/>
      <c r="R294" s="117"/>
      <c r="S294" s="143"/>
      <c r="T294" s="143"/>
      <c r="U294" s="143"/>
      <c r="V294" s="143"/>
      <c r="W294" s="143"/>
    </row>
    <row r="295" spans="1:23" x14ac:dyDescent="0.25">
      <c r="A295" s="163">
        <v>293</v>
      </c>
      <c r="B295" s="117"/>
      <c r="C295" s="117"/>
      <c r="D295" s="117"/>
      <c r="E295" s="117"/>
      <c r="F295" s="118"/>
      <c r="G295" s="118">
        <f>Таблица13456913194[Кол-во по Счету]*Таблица13456913194[Цена за единицу]</f>
        <v>0</v>
      </c>
      <c r="H295" s="118"/>
      <c r="I295" s="119"/>
      <c r="J295" s="119"/>
      <c r="K295" s="119"/>
      <c r="L295" s="149"/>
      <c r="M295" s="117"/>
      <c r="N295" s="149"/>
      <c r="O295" s="120"/>
      <c r="P295" s="116">
        <f>Таблица13456913194[Дата оплаты]+Таблица13456913194[Срок поставки дней]+1</f>
        <v>1</v>
      </c>
      <c r="Q295" s="149"/>
      <c r="R295" s="117"/>
      <c r="S295" s="143"/>
      <c r="T295" s="143"/>
      <c r="U295" s="143"/>
      <c r="V295" s="143"/>
      <c r="W295" s="143"/>
    </row>
    <row r="296" spans="1:23" x14ac:dyDescent="0.25">
      <c r="A296" s="163">
        <v>294</v>
      </c>
      <c r="B296" s="117"/>
      <c r="C296" s="117"/>
      <c r="D296" s="117"/>
      <c r="E296" s="117"/>
      <c r="F296" s="118"/>
      <c r="G296" s="118">
        <f>Таблица13456913194[Кол-во по Счету]*Таблица13456913194[Цена за единицу]</f>
        <v>0</v>
      </c>
      <c r="H296" s="118"/>
      <c r="I296" s="119"/>
      <c r="J296" s="119"/>
      <c r="K296" s="119"/>
      <c r="L296" s="149"/>
      <c r="M296" s="117"/>
      <c r="N296" s="149"/>
      <c r="O296" s="120"/>
      <c r="P296" s="116">
        <f>Таблица13456913194[Дата оплаты]+Таблица13456913194[Срок поставки дней]+1</f>
        <v>1</v>
      </c>
      <c r="Q296" s="149"/>
      <c r="R296" s="117"/>
      <c r="S296" s="143"/>
      <c r="T296" s="143"/>
      <c r="U296" s="143"/>
      <c r="V296" s="143"/>
      <c r="W296" s="143"/>
    </row>
    <row r="297" spans="1:23" x14ac:dyDescent="0.25">
      <c r="A297" s="163">
        <v>295</v>
      </c>
      <c r="B297" s="117"/>
      <c r="C297" s="117"/>
      <c r="D297" s="117"/>
      <c r="E297" s="117"/>
      <c r="F297" s="118"/>
      <c r="G297" s="118">
        <f>Таблица13456913194[Кол-во по Счету]*Таблица13456913194[Цена за единицу]</f>
        <v>0</v>
      </c>
      <c r="H297" s="118"/>
      <c r="I297" s="119"/>
      <c r="J297" s="119"/>
      <c r="K297" s="119"/>
      <c r="L297" s="149"/>
      <c r="M297" s="117"/>
      <c r="N297" s="149"/>
      <c r="O297" s="120"/>
      <c r="P297" s="116">
        <f>Таблица13456913194[Дата оплаты]+Таблица13456913194[Срок поставки дней]+1</f>
        <v>1</v>
      </c>
      <c r="Q297" s="149"/>
      <c r="R297" s="117"/>
      <c r="S297" s="143"/>
      <c r="T297" s="143"/>
      <c r="U297" s="143"/>
      <c r="V297" s="143"/>
      <c r="W297" s="143"/>
    </row>
    <row r="298" spans="1:23" x14ac:dyDescent="0.25">
      <c r="A298" s="163">
        <v>296</v>
      </c>
      <c r="B298" s="117"/>
      <c r="C298" s="117"/>
      <c r="D298" s="117"/>
      <c r="E298" s="117"/>
      <c r="F298" s="118"/>
      <c r="G298" s="118">
        <f>Таблица13456913194[Кол-во по Счету]*Таблица13456913194[Цена за единицу]</f>
        <v>0</v>
      </c>
      <c r="H298" s="118"/>
      <c r="I298" s="119"/>
      <c r="J298" s="119"/>
      <c r="K298" s="119"/>
      <c r="L298" s="149"/>
      <c r="M298" s="117"/>
      <c r="N298" s="149"/>
      <c r="O298" s="120"/>
      <c r="P298" s="116">
        <f>Таблица13456913194[Дата оплаты]+Таблица13456913194[Срок поставки дней]+1</f>
        <v>1</v>
      </c>
      <c r="Q298" s="149"/>
      <c r="R298" s="117"/>
      <c r="S298" s="143"/>
      <c r="T298" s="143"/>
      <c r="U298" s="143"/>
      <c r="V298" s="143"/>
      <c r="W298" s="143"/>
    </row>
    <row r="299" spans="1:23" x14ac:dyDescent="0.25">
      <c r="A299" s="163">
        <v>297</v>
      </c>
      <c r="B299" s="117"/>
      <c r="C299" s="117"/>
      <c r="D299" s="117"/>
      <c r="E299" s="117"/>
      <c r="F299" s="118"/>
      <c r="G299" s="118">
        <f>Таблица13456913194[Кол-во по Счету]*Таблица13456913194[Цена за единицу]</f>
        <v>0</v>
      </c>
      <c r="H299" s="118"/>
      <c r="I299" s="119"/>
      <c r="J299" s="119"/>
      <c r="K299" s="119"/>
      <c r="L299" s="149"/>
      <c r="M299" s="117"/>
      <c r="N299" s="149"/>
      <c r="O299" s="120"/>
      <c r="P299" s="116">
        <f>Таблица13456913194[Дата оплаты]+Таблица13456913194[Срок поставки дней]+1</f>
        <v>1</v>
      </c>
      <c r="Q299" s="149"/>
      <c r="R299" s="117"/>
      <c r="S299" s="143"/>
      <c r="T299" s="143"/>
      <c r="U299" s="143"/>
      <c r="V299" s="143"/>
      <c r="W299" s="143"/>
    </row>
    <row r="300" spans="1:23" x14ac:dyDescent="0.25">
      <c r="A300" s="163">
        <v>298</v>
      </c>
      <c r="B300" s="117"/>
      <c r="C300" s="117"/>
      <c r="D300" s="117"/>
      <c r="E300" s="117"/>
      <c r="F300" s="118"/>
      <c r="G300" s="118">
        <f>Таблица13456913194[Кол-во по Счету]*Таблица13456913194[Цена за единицу]</f>
        <v>0</v>
      </c>
      <c r="H300" s="118"/>
      <c r="I300" s="119"/>
      <c r="J300" s="119"/>
      <c r="K300" s="119"/>
      <c r="L300" s="149"/>
      <c r="M300" s="117"/>
      <c r="N300" s="149"/>
      <c r="O300" s="120"/>
      <c r="P300" s="116">
        <f>Таблица13456913194[Дата оплаты]+Таблица13456913194[Срок поставки дней]+1</f>
        <v>1</v>
      </c>
      <c r="Q300" s="149"/>
      <c r="R300" s="117"/>
      <c r="S300" s="143"/>
      <c r="T300" s="143"/>
      <c r="U300" s="143"/>
      <c r="V300" s="143"/>
      <c r="W300" s="143"/>
    </row>
    <row r="301" spans="1:23" x14ac:dyDescent="0.25">
      <c r="A301" s="163">
        <v>299</v>
      </c>
      <c r="B301" s="117"/>
      <c r="C301" s="117"/>
      <c r="D301" s="117"/>
      <c r="E301" s="117"/>
      <c r="F301" s="118"/>
      <c r="G301" s="118">
        <f>Таблица13456913194[Кол-во по Счету]*Таблица13456913194[Цена за единицу]</f>
        <v>0</v>
      </c>
      <c r="H301" s="118"/>
      <c r="I301" s="119"/>
      <c r="J301" s="119"/>
      <c r="K301" s="119"/>
      <c r="L301" s="149"/>
      <c r="M301" s="117"/>
      <c r="N301" s="149"/>
      <c r="O301" s="120"/>
      <c r="P301" s="116">
        <f>Таблица13456913194[Дата оплаты]+Таблица13456913194[Срок поставки дней]+1</f>
        <v>1</v>
      </c>
      <c r="Q301" s="149"/>
      <c r="R301" s="117"/>
      <c r="S301" s="143"/>
      <c r="T301" s="143"/>
      <c r="U301" s="143"/>
      <c r="V301" s="143"/>
      <c r="W301" s="143"/>
    </row>
    <row r="302" spans="1:23" x14ac:dyDescent="0.25">
      <c r="A302" s="163">
        <v>300</v>
      </c>
      <c r="B302" s="117"/>
      <c r="C302" s="117"/>
      <c r="D302" s="117"/>
      <c r="E302" s="117"/>
      <c r="F302" s="118"/>
      <c r="G302" s="118">
        <f>Таблица13456913194[Кол-во по Счету]*Таблица13456913194[Цена за единицу]</f>
        <v>0</v>
      </c>
      <c r="H302" s="118"/>
      <c r="I302" s="119"/>
      <c r="J302" s="119"/>
      <c r="K302" s="119"/>
      <c r="L302" s="149"/>
      <c r="M302" s="117"/>
      <c r="N302" s="149"/>
      <c r="O302" s="120"/>
      <c r="P302" s="116">
        <f>Таблица13456913194[Дата оплаты]+Таблица13456913194[Срок поставки дней]+1</f>
        <v>1</v>
      </c>
      <c r="Q302" s="149"/>
      <c r="R302" s="117"/>
      <c r="S302" s="143"/>
      <c r="T302" s="143"/>
      <c r="U302" s="143"/>
      <c r="V302" s="143"/>
      <c r="W302" s="143"/>
    </row>
    <row r="303" spans="1:23" x14ac:dyDescent="0.25">
      <c r="A303" s="163">
        <v>301</v>
      </c>
      <c r="B303" s="117"/>
      <c r="C303" s="117"/>
      <c r="D303" s="117"/>
      <c r="E303" s="117"/>
      <c r="F303" s="118"/>
      <c r="G303" s="118">
        <f>Таблица13456913194[Кол-во по Счету]*Таблица13456913194[Цена за единицу]</f>
        <v>0</v>
      </c>
      <c r="H303" s="118"/>
      <c r="I303" s="119"/>
      <c r="J303" s="119"/>
      <c r="K303" s="119"/>
      <c r="L303" s="149"/>
      <c r="M303" s="117"/>
      <c r="N303" s="149"/>
      <c r="O303" s="120"/>
      <c r="P303" s="116">
        <f>Таблица13456913194[Дата оплаты]+Таблица13456913194[Срок поставки дней]+1</f>
        <v>1</v>
      </c>
      <c r="Q303" s="149"/>
      <c r="R303" s="117"/>
      <c r="S303" s="143"/>
      <c r="T303" s="143"/>
      <c r="U303" s="143"/>
      <c r="V303" s="143"/>
      <c r="W303" s="143"/>
    </row>
    <row r="304" spans="1:23" x14ac:dyDescent="0.25">
      <c r="A304" s="163">
        <v>302</v>
      </c>
      <c r="B304" s="117"/>
      <c r="C304" s="117"/>
      <c r="D304" s="117"/>
      <c r="E304" s="117"/>
      <c r="F304" s="118"/>
      <c r="G304" s="118">
        <f>Таблица13456913194[Кол-во по Счету]*Таблица13456913194[Цена за единицу]</f>
        <v>0</v>
      </c>
      <c r="H304" s="118"/>
      <c r="I304" s="119"/>
      <c r="J304" s="119"/>
      <c r="K304" s="119"/>
      <c r="L304" s="149"/>
      <c r="M304" s="117"/>
      <c r="N304" s="149"/>
      <c r="O304" s="120"/>
      <c r="P304" s="116">
        <f>Таблица13456913194[Дата оплаты]+Таблица13456913194[Срок поставки дней]+1</f>
        <v>1</v>
      </c>
      <c r="Q304" s="149"/>
      <c r="R304" s="117"/>
      <c r="S304" s="143"/>
      <c r="T304" s="143"/>
      <c r="U304" s="143"/>
      <c r="V304" s="143"/>
      <c r="W304" s="143"/>
    </row>
    <row r="305" spans="1:23" x14ac:dyDescent="0.25">
      <c r="A305" s="163">
        <v>303</v>
      </c>
      <c r="B305" s="117"/>
      <c r="C305" s="117"/>
      <c r="D305" s="117"/>
      <c r="E305" s="117"/>
      <c r="F305" s="118"/>
      <c r="G305" s="118">
        <f>Таблица13456913194[Кол-во по Счету]*Таблица13456913194[Цена за единицу]</f>
        <v>0</v>
      </c>
      <c r="H305" s="118"/>
      <c r="I305" s="119"/>
      <c r="J305" s="119"/>
      <c r="K305" s="119"/>
      <c r="L305" s="149"/>
      <c r="M305" s="117"/>
      <c r="N305" s="149"/>
      <c r="O305" s="120"/>
      <c r="P305" s="116">
        <f>Таблица13456913194[Дата оплаты]+Таблица13456913194[Срок поставки дней]+1</f>
        <v>1</v>
      </c>
      <c r="Q305" s="149"/>
      <c r="R305" s="117"/>
      <c r="S305" s="143"/>
      <c r="T305" s="143"/>
      <c r="U305" s="143"/>
      <c r="V305" s="143"/>
      <c r="W305" s="143"/>
    </row>
    <row r="306" spans="1:23" x14ac:dyDescent="0.25">
      <c r="A306" s="163">
        <v>304</v>
      </c>
      <c r="B306" s="117"/>
      <c r="C306" s="117"/>
      <c r="D306" s="117"/>
      <c r="E306" s="117"/>
      <c r="F306" s="118"/>
      <c r="G306" s="118">
        <f>Таблица13456913194[Кол-во по Счету]*Таблица13456913194[Цена за единицу]</f>
        <v>0</v>
      </c>
      <c r="H306" s="118"/>
      <c r="I306" s="119"/>
      <c r="J306" s="119"/>
      <c r="K306" s="119"/>
      <c r="L306" s="149"/>
      <c r="M306" s="117"/>
      <c r="N306" s="149"/>
      <c r="O306" s="120"/>
      <c r="P306" s="116">
        <f>Таблица13456913194[Дата оплаты]+Таблица13456913194[Срок поставки дней]+1</f>
        <v>1</v>
      </c>
      <c r="Q306" s="149"/>
      <c r="R306" s="117"/>
      <c r="S306" s="143"/>
      <c r="T306" s="143"/>
      <c r="U306" s="143"/>
      <c r="V306" s="143"/>
      <c r="W306" s="143"/>
    </row>
    <row r="307" spans="1:23" x14ac:dyDescent="0.25">
      <c r="A307" s="163">
        <v>305</v>
      </c>
      <c r="B307" s="117"/>
      <c r="C307" s="117"/>
      <c r="D307" s="117"/>
      <c r="E307" s="117"/>
      <c r="F307" s="118"/>
      <c r="G307" s="118">
        <f>Таблица13456913194[Кол-во по Счету]*Таблица13456913194[Цена за единицу]</f>
        <v>0</v>
      </c>
      <c r="H307" s="118"/>
      <c r="I307" s="119"/>
      <c r="J307" s="119"/>
      <c r="K307" s="119"/>
      <c r="L307" s="149"/>
      <c r="M307" s="117"/>
      <c r="N307" s="149"/>
      <c r="O307" s="120"/>
      <c r="P307" s="116">
        <f>Таблица13456913194[Дата оплаты]+Таблица13456913194[Срок поставки дней]+1</f>
        <v>1</v>
      </c>
      <c r="Q307" s="149"/>
      <c r="R307" s="117"/>
      <c r="S307" s="143"/>
      <c r="T307" s="143"/>
      <c r="U307" s="143"/>
      <c r="V307" s="143"/>
      <c r="W307" s="143"/>
    </row>
    <row r="308" spans="1:23" x14ac:dyDescent="0.25">
      <c r="A308" s="163">
        <v>306</v>
      </c>
      <c r="B308" s="117"/>
      <c r="C308" s="117"/>
      <c r="D308" s="117"/>
      <c r="E308" s="117"/>
      <c r="F308" s="118"/>
      <c r="G308" s="118">
        <f>Таблица13456913194[Кол-во по Счету]*Таблица13456913194[Цена за единицу]</f>
        <v>0</v>
      </c>
      <c r="H308" s="118"/>
      <c r="I308" s="119"/>
      <c r="J308" s="119"/>
      <c r="K308" s="119"/>
      <c r="L308" s="149"/>
      <c r="M308" s="117"/>
      <c r="N308" s="149"/>
      <c r="O308" s="120"/>
      <c r="P308" s="116">
        <f>Таблица13456913194[Дата оплаты]+Таблица13456913194[Срок поставки дней]+1</f>
        <v>1</v>
      </c>
      <c r="Q308" s="149"/>
      <c r="R308" s="117"/>
      <c r="S308" s="143"/>
      <c r="T308" s="143"/>
      <c r="U308" s="143"/>
      <c r="V308" s="143"/>
      <c r="W308" s="143"/>
    </row>
    <row r="309" spans="1:23" x14ac:dyDescent="0.25">
      <c r="A309" s="163">
        <v>307</v>
      </c>
      <c r="B309" s="117"/>
      <c r="C309" s="117"/>
      <c r="D309" s="117"/>
      <c r="E309" s="117"/>
      <c r="F309" s="118"/>
      <c r="G309" s="118">
        <f>Таблица13456913194[Кол-во по Счету]*Таблица13456913194[Цена за единицу]</f>
        <v>0</v>
      </c>
      <c r="H309" s="118"/>
      <c r="I309" s="119"/>
      <c r="J309" s="119"/>
      <c r="K309" s="119"/>
      <c r="L309" s="149"/>
      <c r="M309" s="117"/>
      <c r="N309" s="149"/>
      <c r="O309" s="120"/>
      <c r="P309" s="116">
        <f>Таблица13456913194[Дата оплаты]+Таблица13456913194[Срок поставки дней]+1</f>
        <v>1</v>
      </c>
      <c r="Q309" s="149"/>
      <c r="R309" s="117"/>
      <c r="S309" s="143"/>
      <c r="T309" s="143"/>
      <c r="U309" s="143"/>
      <c r="V309" s="143"/>
      <c r="W309" s="143"/>
    </row>
    <row r="310" spans="1:23" x14ac:dyDescent="0.25">
      <c r="A310" s="163">
        <v>308</v>
      </c>
      <c r="B310" s="117"/>
      <c r="C310" s="117"/>
      <c r="D310" s="117"/>
      <c r="E310" s="117"/>
      <c r="F310" s="118"/>
      <c r="G310" s="118">
        <f>Таблица13456913194[Кол-во по Счету]*Таблица13456913194[Цена за единицу]</f>
        <v>0</v>
      </c>
      <c r="H310" s="118"/>
      <c r="I310" s="119"/>
      <c r="J310" s="119"/>
      <c r="K310" s="119"/>
      <c r="L310" s="149"/>
      <c r="M310" s="117"/>
      <c r="N310" s="149"/>
      <c r="O310" s="120"/>
      <c r="P310" s="116">
        <f>Таблица13456913194[Дата оплаты]+Таблица13456913194[Срок поставки дней]+1</f>
        <v>1</v>
      </c>
      <c r="Q310" s="149"/>
      <c r="R310" s="117"/>
      <c r="S310" s="143"/>
      <c r="T310" s="143"/>
      <c r="U310" s="143"/>
      <c r="V310" s="143"/>
      <c r="W310" s="143"/>
    </row>
    <row r="311" spans="1:23" x14ac:dyDescent="0.25">
      <c r="A311" s="163">
        <v>309</v>
      </c>
      <c r="B311" s="117"/>
      <c r="C311" s="117"/>
      <c r="D311" s="117"/>
      <c r="E311" s="117"/>
      <c r="F311" s="118"/>
      <c r="G311" s="118">
        <f>Таблица13456913194[Кол-во по Счету]*Таблица13456913194[Цена за единицу]</f>
        <v>0</v>
      </c>
      <c r="H311" s="118"/>
      <c r="I311" s="119"/>
      <c r="J311" s="119"/>
      <c r="K311" s="119"/>
      <c r="L311" s="149"/>
      <c r="M311" s="117"/>
      <c r="N311" s="149"/>
      <c r="O311" s="120"/>
      <c r="P311" s="116">
        <f>Таблица13456913194[Дата оплаты]+Таблица13456913194[Срок поставки дней]+1</f>
        <v>1</v>
      </c>
      <c r="Q311" s="149"/>
      <c r="R311" s="117"/>
      <c r="S311" s="143"/>
      <c r="T311" s="143"/>
      <c r="U311" s="143"/>
      <c r="V311" s="143"/>
      <c r="W311" s="143"/>
    </row>
    <row r="312" spans="1:23" x14ac:dyDescent="0.25">
      <c r="A312" s="163">
        <v>310</v>
      </c>
      <c r="B312" s="117"/>
      <c r="C312" s="117"/>
      <c r="D312" s="117"/>
      <c r="E312" s="117"/>
      <c r="F312" s="118"/>
      <c r="G312" s="118">
        <f>Таблица13456913194[Кол-во по Счету]*Таблица13456913194[Цена за единицу]</f>
        <v>0</v>
      </c>
      <c r="H312" s="118"/>
      <c r="I312" s="119"/>
      <c r="J312" s="119"/>
      <c r="K312" s="119"/>
      <c r="L312" s="149"/>
      <c r="M312" s="117"/>
      <c r="N312" s="149"/>
      <c r="O312" s="120"/>
      <c r="P312" s="116">
        <f>Таблица13456913194[Дата оплаты]+Таблица13456913194[Срок поставки дней]+1</f>
        <v>1</v>
      </c>
      <c r="Q312" s="149"/>
      <c r="R312" s="117"/>
      <c r="S312" s="143"/>
      <c r="T312" s="143"/>
      <c r="U312" s="143"/>
      <c r="V312" s="143"/>
      <c r="W312" s="143"/>
    </row>
    <row r="313" spans="1:23" x14ac:dyDescent="0.25">
      <c r="A313" s="163">
        <v>311</v>
      </c>
      <c r="B313" s="117"/>
      <c r="C313" s="117"/>
      <c r="D313" s="117"/>
      <c r="E313" s="117"/>
      <c r="F313" s="118"/>
      <c r="G313" s="118">
        <f>Таблица13456913194[Кол-во по Счету]*Таблица13456913194[Цена за единицу]</f>
        <v>0</v>
      </c>
      <c r="H313" s="118"/>
      <c r="I313" s="119"/>
      <c r="J313" s="119"/>
      <c r="K313" s="119"/>
      <c r="L313" s="149"/>
      <c r="M313" s="117"/>
      <c r="N313" s="149"/>
      <c r="O313" s="120"/>
      <c r="P313" s="116">
        <f>Таблица13456913194[Дата оплаты]+Таблица13456913194[Срок поставки дней]+1</f>
        <v>1</v>
      </c>
      <c r="Q313" s="149"/>
      <c r="R313" s="117"/>
      <c r="S313" s="143"/>
      <c r="T313" s="143"/>
      <c r="U313" s="143"/>
      <c r="V313" s="143"/>
      <c r="W313" s="143"/>
    </row>
    <row r="314" spans="1:23" x14ac:dyDescent="0.25">
      <c r="A314" s="163">
        <v>312</v>
      </c>
      <c r="B314" s="117"/>
      <c r="C314" s="117"/>
      <c r="D314" s="117"/>
      <c r="E314" s="117"/>
      <c r="F314" s="118"/>
      <c r="G314" s="118">
        <f>Таблица13456913194[Кол-во по Счету]*Таблица13456913194[Цена за единицу]</f>
        <v>0</v>
      </c>
      <c r="H314" s="118"/>
      <c r="I314" s="119"/>
      <c r="J314" s="119"/>
      <c r="K314" s="119"/>
      <c r="L314" s="149"/>
      <c r="M314" s="117"/>
      <c r="N314" s="149"/>
      <c r="O314" s="120"/>
      <c r="P314" s="116">
        <f>Таблица13456913194[Дата оплаты]+Таблица13456913194[Срок поставки дней]+1</f>
        <v>1</v>
      </c>
      <c r="Q314" s="149"/>
      <c r="R314" s="117"/>
      <c r="S314" s="143"/>
      <c r="T314" s="143"/>
      <c r="U314" s="143"/>
      <c r="V314" s="143"/>
      <c r="W314" s="143"/>
    </row>
    <row r="315" spans="1:23" x14ac:dyDescent="0.25">
      <c r="A315" s="163">
        <v>313</v>
      </c>
      <c r="B315" s="117"/>
      <c r="C315" s="117"/>
      <c r="D315" s="117"/>
      <c r="E315" s="117"/>
      <c r="F315" s="118"/>
      <c r="G315" s="118">
        <f>Таблица13456913194[Кол-во по Счету]*Таблица13456913194[Цена за единицу]</f>
        <v>0</v>
      </c>
      <c r="H315" s="118"/>
      <c r="I315" s="119"/>
      <c r="J315" s="119"/>
      <c r="K315" s="119"/>
      <c r="L315" s="149"/>
      <c r="M315" s="117"/>
      <c r="N315" s="149"/>
      <c r="O315" s="120"/>
      <c r="P315" s="116">
        <f>Таблица13456913194[Дата оплаты]+Таблица13456913194[Срок поставки дней]+1</f>
        <v>1</v>
      </c>
      <c r="Q315" s="149"/>
      <c r="R315" s="117"/>
      <c r="S315" s="143"/>
      <c r="T315" s="143"/>
      <c r="U315" s="143"/>
      <c r="V315" s="143"/>
      <c r="W315" s="143"/>
    </row>
    <row r="316" spans="1:23" x14ac:dyDescent="0.25">
      <c r="A316" s="163">
        <v>314</v>
      </c>
      <c r="B316" s="117"/>
      <c r="C316" s="117"/>
      <c r="D316" s="117"/>
      <c r="E316" s="117"/>
      <c r="F316" s="118"/>
      <c r="G316" s="118">
        <f>Таблица13456913194[Кол-во по Счету]*Таблица13456913194[Цена за единицу]</f>
        <v>0</v>
      </c>
      <c r="H316" s="118"/>
      <c r="I316" s="119"/>
      <c r="J316" s="119"/>
      <c r="K316" s="119"/>
      <c r="L316" s="149"/>
      <c r="M316" s="117"/>
      <c r="N316" s="149"/>
      <c r="O316" s="120"/>
      <c r="P316" s="116">
        <f>Таблица13456913194[Дата оплаты]+Таблица13456913194[Срок поставки дней]+1</f>
        <v>1</v>
      </c>
      <c r="Q316" s="149"/>
      <c r="R316" s="117"/>
      <c r="S316" s="143"/>
      <c r="T316" s="143"/>
      <c r="U316" s="143"/>
      <c r="V316" s="143"/>
      <c r="W316" s="143"/>
    </row>
    <row r="317" spans="1:23" x14ac:dyDescent="0.25">
      <c r="A317" s="163">
        <v>315</v>
      </c>
      <c r="B317" s="117"/>
      <c r="C317" s="117"/>
      <c r="D317" s="117"/>
      <c r="E317" s="117"/>
      <c r="F317" s="118"/>
      <c r="G317" s="118">
        <f>Таблица13456913194[Кол-во по Счету]*Таблица13456913194[Цена за единицу]</f>
        <v>0</v>
      </c>
      <c r="H317" s="118"/>
      <c r="I317" s="119"/>
      <c r="J317" s="119"/>
      <c r="K317" s="119"/>
      <c r="L317" s="149"/>
      <c r="M317" s="117"/>
      <c r="N317" s="149"/>
      <c r="O317" s="120"/>
      <c r="P317" s="116">
        <f>Таблица13456913194[Дата оплаты]+Таблица13456913194[Срок поставки дней]+1</f>
        <v>1</v>
      </c>
      <c r="Q317" s="149"/>
      <c r="R317" s="117"/>
      <c r="S317" s="143"/>
      <c r="T317" s="143"/>
      <c r="U317" s="143"/>
      <c r="V317" s="143"/>
      <c r="W317" s="143"/>
    </row>
    <row r="318" spans="1:23" x14ac:dyDescent="0.25">
      <c r="A318" s="163">
        <v>316</v>
      </c>
      <c r="B318" s="117"/>
      <c r="C318" s="117"/>
      <c r="D318" s="117"/>
      <c r="E318" s="117"/>
      <c r="F318" s="118"/>
      <c r="G318" s="118">
        <f>Таблица13456913194[Кол-во по Счету]*Таблица13456913194[Цена за единицу]</f>
        <v>0</v>
      </c>
      <c r="H318" s="118"/>
      <c r="I318" s="119"/>
      <c r="J318" s="119"/>
      <c r="K318" s="119"/>
      <c r="L318" s="149"/>
      <c r="M318" s="117"/>
      <c r="N318" s="149"/>
      <c r="O318" s="120"/>
      <c r="P318" s="116">
        <f>Таблица13456913194[Дата оплаты]+Таблица13456913194[Срок поставки дней]+1</f>
        <v>1</v>
      </c>
      <c r="Q318" s="149"/>
      <c r="R318" s="117"/>
      <c r="S318" s="143"/>
      <c r="T318" s="143"/>
      <c r="U318" s="143"/>
      <c r="V318" s="143"/>
      <c r="W318" s="143"/>
    </row>
    <row r="319" spans="1:23" x14ac:dyDescent="0.25">
      <c r="A319" s="163">
        <v>317</v>
      </c>
      <c r="B319" s="117"/>
      <c r="C319" s="117"/>
      <c r="D319" s="117"/>
      <c r="E319" s="117"/>
      <c r="F319" s="118"/>
      <c r="G319" s="118">
        <f>Таблица13456913194[Кол-во по Счету]*Таблица13456913194[Цена за единицу]</f>
        <v>0</v>
      </c>
      <c r="H319" s="118"/>
      <c r="I319" s="119"/>
      <c r="J319" s="119"/>
      <c r="K319" s="119"/>
      <c r="L319" s="149"/>
      <c r="M319" s="117"/>
      <c r="N319" s="149"/>
      <c r="O319" s="120"/>
      <c r="P319" s="116">
        <f>Таблица13456913194[Дата оплаты]+Таблица13456913194[Срок поставки дней]+1</f>
        <v>1</v>
      </c>
      <c r="Q319" s="149"/>
      <c r="R319" s="117"/>
      <c r="S319" s="143"/>
      <c r="T319" s="143"/>
      <c r="U319" s="143"/>
      <c r="V319" s="143"/>
      <c r="W319" s="143"/>
    </row>
    <row r="320" spans="1:23" x14ac:dyDescent="0.25">
      <c r="A320" s="143"/>
      <c r="B320" s="140"/>
      <c r="C320" s="143"/>
      <c r="D320" s="146"/>
      <c r="E320" s="146"/>
      <c r="F320" s="143"/>
      <c r="G320" s="143"/>
      <c r="H320" s="142"/>
      <c r="I320" s="142"/>
      <c r="J320" s="142"/>
      <c r="K320" s="141"/>
      <c r="L320" s="154"/>
      <c r="M320" s="141"/>
      <c r="N320" s="150"/>
      <c r="O320" s="141"/>
      <c r="P320" s="141"/>
      <c r="Q320" s="154"/>
      <c r="R320" s="147"/>
      <c r="S320" s="143"/>
      <c r="T320" s="143"/>
      <c r="U320" s="143"/>
      <c r="V320" s="143"/>
      <c r="W320" s="143"/>
    </row>
    <row r="321" spans="1:23" x14ac:dyDescent="0.25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51"/>
      <c r="M321" s="143"/>
      <c r="N321" s="151"/>
      <c r="O321" s="143"/>
      <c r="P321" s="143"/>
      <c r="Q321" s="151"/>
      <c r="R321" s="143"/>
      <c r="S321" s="143"/>
      <c r="T321" s="143"/>
      <c r="U321" s="143"/>
      <c r="V321" s="143"/>
      <c r="W321" s="143"/>
    </row>
    <row r="322" spans="1:23" x14ac:dyDescent="0.25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51"/>
      <c r="M322" s="143"/>
      <c r="N322" s="151"/>
      <c r="O322" s="143"/>
      <c r="P322" s="143"/>
      <c r="Q322" s="151"/>
      <c r="R322" s="143"/>
      <c r="S322" s="143"/>
      <c r="T322" s="143"/>
      <c r="U322" s="143"/>
      <c r="V322" s="143"/>
      <c r="W322" s="143"/>
    </row>
    <row r="323" spans="1:23" x14ac:dyDescent="0.25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51"/>
      <c r="M323" s="143"/>
      <c r="N323" s="151"/>
      <c r="O323" s="143"/>
      <c r="P323" s="143"/>
      <c r="Q323" s="151"/>
      <c r="R323" s="143"/>
      <c r="S323" s="143"/>
      <c r="T323" s="143"/>
      <c r="U323" s="143"/>
      <c r="V323" s="143"/>
      <c r="W323" s="143"/>
    </row>
    <row r="324" spans="1:23" x14ac:dyDescent="0.25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51"/>
      <c r="M324" s="143"/>
      <c r="N324" s="151"/>
      <c r="O324" s="143"/>
      <c r="P324" s="143"/>
      <c r="Q324" s="151"/>
      <c r="R324" s="143"/>
      <c r="S324" s="143"/>
      <c r="T324" s="143"/>
      <c r="U324" s="143"/>
      <c r="V324" s="143"/>
      <c r="W324" s="143"/>
    </row>
    <row r="325" spans="1:23" x14ac:dyDescent="0.25">
      <c r="A325" s="92"/>
      <c r="B325" s="92"/>
      <c r="C325" s="92"/>
      <c r="D325" s="92"/>
      <c r="E325" s="92"/>
      <c r="H325" s="92"/>
      <c r="I325" s="92"/>
      <c r="J325" s="92"/>
      <c r="K325" s="92"/>
      <c r="L325" s="152"/>
      <c r="M325" s="92"/>
      <c r="N325" s="152"/>
      <c r="O325" s="92"/>
      <c r="P325" s="92"/>
      <c r="Q325" s="152"/>
      <c r="R325" s="92"/>
    </row>
    <row r="326" spans="1:23" x14ac:dyDescent="0.25">
      <c r="A326" s="92"/>
      <c r="B326" s="92"/>
      <c r="C326" s="92"/>
      <c r="D326" s="92"/>
      <c r="E326" s="92"/>
      <c r="H326" s="92"/>
      <c r="I326" s="92"/>
      <c r="J326" s="92"/>
      <c r="K326" s="92"/>
      <c r="L326" s="152"/>
      <c r="M326" s="92"/>
      <c r="N326" s="152"/>
      <c r="O326" s="92"/>
      <c r="P326" s="92"/>
      <c r="Q326" s="152"/>
      <c r="R326" s="92"/>
    </row>
    <row r="327" spans="1:23" x14ac:dyDescent="0.25">
      <c r="A327" s="92"/>
      <c r="B327" s="92"/>
      <c r="C327" s="92"/>
      <c r="D327" s="92"/>
      <c r="E327" s="92"/>
      <c r="H327" s="92"/>
      <c r="I327" s="92"/>
      <c r="J327" s="92"/>
      <c r="K327" s="92"/>
      <c r="L327" s="152"/>
      <c r="M327" s="92"/>
      <c r="N327" s="152"/>
      <c r="O327" s="92"/>
      <c r="P327" s="92"/>
      <c r="Q327" s="152"/>
      <c r="R327" s="92"/>
    </row>
    <row r="328" spans="1:23" x14ac:dyDescent="0.25">
      <c r="A328" s="92"/>
      <c r="B328" s="92"/>
      <c r="C328" s="92"/>
      <c r="D328" s="92"/>
      <c r="E328" s="92"/>
      <c r="H328" s="92"/>
      <c r="I328" s="92"/>
      <c r="J328" s="92"/>
      <c r="K328" s="92"/>
      <c r="L328" s="152"/>
      <c r="M328" s="92"/>
      <c r="N328" s="152"/>
      <c r="O328" s="92"/>
      <c r="P328" s="92"/>
      <c r="Q328" s="152"/>
      <c r="R328" s="92"/>
    </row>
    <row r="329" spans="1:23" x14ac:dyDescent="0.25">
      <c r="A329" s="92"/>
      <c r="B329" s="92"/>
      <c r="C329" s="92"/>
      <c r="D329" s="92"/>
      <c r="E329" s="92"/>
      <c r="H329" s="92"/>
      <c r="I329" s="92"/>
      <c r="J329" s="92"/>
      <c r="K329" s="92"/>
      <c r="L329" s="152"/>
      <c r="M329" s="92"/>
      <c r="N329" s="152"/>
      <c r="O329" s="92"/>
      <c r="P329" s="92"/>
      <c r="Q329" s="152"/>
      <c r="R329" s="92"/>
    </row>
    <row r="330" spans="1:23" x14ac:dyDescent="0.25">
      <c r="A330" s="92"/>
      <c r="B330" s="92"/>
      <c r="C330" s="92"/>
      <c r="D330" s="92"/>
      <c r="E330" s="92"/>
      <c r="H330" s="92"/>
      <c r="I330" s="92"/>
      <c r="J330" s="92"/>
      <c r="K330" s="92"/>
      <c r="L330" s="152"/>
      <c r="M330" s="92"/>
      <c r="N330" s="152"/>
      <c r="O330" s="92"/>
      <c r="P330" s="92"/>
      <c r="Q330" s="152"/>
      <c r="R330" s="92"/>
    </row>
    <row r="331" spans="1:23" x14ac:dyDescent="0.25">
      <c r="A331" s="92"/>
      <c r="B331" s="92"/>
      <c r="C331" s="92"/>
      <c r="D331" s="92"/>
      <c r="E331" s="92"/>
      <c r="H331" s="92"/>
      <c r="I331" s="92"/>
      <c r="J331" s="92"/>
      <c r="K331" s="92"/>
      <c r="L331" s="152"/>
      <c r="M331" s="92"/>
      <c r="N331" s="152"/>
      <c r="O331" s="92"/>
      <c r="P331" s="92"/>
      <c r="Q331" s="152"/>
      <c r="R331" s="92"/>
    </row>
    <row r="332" spans="1:23" x14ac:dyDescent="0.25">
      <c r="A332" s="92"/>
      <c r="B332" s="92"/>
      <c r="C332" s="92"/>
      <c r="D332" s="92"/>
      <c r="E332" s="92"/>
      <c r="H332" s="92"/>
      <c r="I332" s="92"/>
      <c r="J332" s="92"/>
      <c r="K332" s="92"/>
      <c r="L332" s="152"/>
      <c r="M332" s="92"/>
      <c r="N332" s="152"/>
      <c r="O332" s="92"/>
      <c r="P332" s="92"/>
      <c r="Q332" s="152"/>
      <c r="R332" s="92"/>
    </row>
    <row r="333" spans="1:23" x14ac:dyDescent="0.25">
      <c r="A333" s="92"/>
      <c r="B333" s="92"/>
      <c r="C333" s="92"/>
      <c r="D333" s="92"/>
      <c r="E333" s="92"/>
      <c r="H333" s="92"/>
      <c r="I333" s="92"/>
      <c r="J333" s="92"/>
      <c r="K333" s="92"/>
      <c r="L333" s="152"/>
      <c r="M333" s="92"/>
      <c r="N333" s="152"/>
      <c r="O333" s="92"/>
      <c r="P333" s="92"/>
      <c r="Q333" s="152"/>
      <c r="R333" s="92"/>
    </row>
    <row r="334" spans="1:23" x14ac:dyDescent="0.25">
      <c r="A334" s="92"/>
      <c r="B334" s="92"/>
      <c r="C334" s="92"/>
      <c r="D334" s="92"/>
      <c r="E334" s="92"/>
      <c r="H334" s="92"/>
      <c r="I334" s="92"/>
      <c r="J334" s="92"/>
      <c r="K334" s="92"/>
      <c r="L334" s="152"/>
      <c r="M334" s="92"/>
      <c r="N334" s="152"/>
      <c r="O334" s="92"/>
      <c r="P334" s="92"/>
      <c r="Q334" s="152"/>
      <c r="R334" s="92"/>
    </row>
    <row r="335" spans="1:23" x14ac:dyDescent="0.25">
      <c r="A335" s="92"/>
      <c r="B335" s="92"/>
      <c r="C335" s="92"/>
      <c r="D335" s="92"/>
      <c r="E335" s="92"/>
      <c r="H335" s="92"/>
      <c r="I335" s="92"/>
      <c r="J335" s="92"/>
      <c r="K335" s="92"/>
      <c r="L335" s="152"/>
      <c r="M335" s="92"/>
      <c r="N335" s="152"/>
      <c r="O335" s="92"/>
      <c r="P335" s="92"/>
      <c r="Q335" s="152"/>
      <c r="R335" s="92"/>
    </row>
    <row r="336" spans="1:23" x14ac:dyDescent="0.25">
      <c r="A336" s="92"/>
      <c r="B336" s="92"/>
      <c r="C336" s="92"/>
      <c r="D336" s="92"/>
      <c r="E336" s="92"/>
      <c r="H336" s="92"/>
      <c r="I336" s="92"/>
      <c r="J336" s="92"/>
      <c r="K336" s="92"/>
      <c r="L336" s="152"/>
      <c r="M336" s="92"/>
      <c r="N336" s="152"/>
      <c r="O336" s="92"/>
      <c r="P336" s="92"/>
      <c r="Q336" s="152"/>
      <c r="R336" s="92"/>
    </row>
    <row r="337" spans="1:18" x14ac:dyDescent="0.2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152"/>
      <c r="M337" s="92"/>
      <c r="N337" s="152"/>
      <c r="O337" s="92"/>
      <c r="P337" s="92"/>
      <c r="Q337" s="152"/>
      <c r="R337" s="92"/>
    </row>
    <row r="338" spans="1:18" x14ac:dyDescent="0.2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152"/>
      <c r="M338" s="92"/>
      <c r="N338" s="152"/>
      <c r="O338" s="92"/>
      <c r="P338" s="92"/>
      <c r="Q338" s="152"/>
      <c r="R338" s="92"/>
    </row>
    <row r="339" spans="1:18" x14ac:dyDescent="0.2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152"/>
      <c r="M339" s="92"/>
      <c r="N339" s="152"/>
      <c r="O339" s="92"/>
      <c r="P339" s="92"/>
      <c r="Q339" s="152"/>
      <c r="R339" s="92"/>
    </row>
    <row r="340" spans="1:18" x14ac:dyDescent="0.2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152"/>
      <c r="M340" s="92"/>
      <c r="N340" s="152"/>
      <c r="O340" s="92"/>
      <c r="P340" s="92"/>
      <c r="Q340" s="152"/>
      <c r="R340" s="92"/>
    </row>
    <row r="341" spans="1:18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152"/>
      <c r="M341" s="92"/>
      <c r="N341" s="152"/>
      <c r="O341" s="92"/>
      <c r="P341" s="92"/>
      <c r="Q341" s="152"/>
      <c r="R341" s="92"/>
    </row>
    <row r="342" spans="1:18" x14ac:dyDescent="0.2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152"/>
      <c r="M342" s="92"/>
      <c r="N342" s="152"/>
      <c r="O342" s="92"/>
      <c r="P342" s="92"/>
      <c r="Q342" s="152"/>
      <c r="R342" s="92"/>
    </row>
    <row r="343" spans="1:18" x14ac:dyDescent="0.2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152"/>
      <c r="M343" s="92"/>
      <c r="N343" s="152"/>
      <c r="O343" s="92"/>
      <c r="P343" s="92"/>
      <c r="Q343" s="152"/>
      <c r="R343" s="92"/>
    </row>
    <row r="344" spans="1:18" x14ac:dyDescent="0.2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152"/>
      <c r="M344" s="92"/>
      <c r="N344" s="152"/>
      <c r="O344" s="92"/>
      <c r="P344" s="92"/>
      <c r="Q344" s="152"/>
      <c r="R344" s="92"/>
    </row>
    <row r="345" spans="1:18" x14ac:dyDescent="0.2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152"/>
      <c r="M345" s="92"/>
      <c r="N345" s="152"/>
      <c r="O345" s="92"/>
      <c r="P345" s="92"/>
      <c r="Q345" s="152"/>
      <c r="R345" s="92"/>
    </row>
    <row r="346" spans="1:18" x14ac:dyDescent="0.2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152"/>
      <c r="M346" s="92"/>
      <c r="N346" s="152"/>
      <c r="O346" s="92"/>
      <c r="P346" s="92"/>
      <c r="Q346" s="152"/>
      <c r="R346" s="92"/>
    </row>
    <row r="347" spans="1:18" x14ac:dyDescent="0.2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152"/>
      <c r="M347" s="92"/>
      <c r="N347" s="152"/>
      <c r="O347" s="92"/>
      <c r="P347" s="92"/>
      <c r="Q347" s="152"/>
      <c r="R347" s="92"/>
    </row>
    <row r="348" spans="1:18" x14ac:dyDescent="0.2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152"/>
      <c r="M348" s="92"/>
      <c r="N348" s="152"/>
      <c r="O348" s="92"/>
      <c r="P348" s="92"/>
      <c r="Q348" s="152"/>
      <c r="R348" s="92"/>
    </row>
    <row r="349" spans="1:18" x14ac:dyDescent="0.2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152"/>
      <c r="M349" s="92"/>
      <c r="N349" s="152"/>
      <c r="O349" s="92"/>
      <c r="P349" s="92"/>
      <c r="Q349" s="152"/>
      <c r="R349" s="92"/>
    </row>
    <row r="350" spans="1:18" x14ac:dyDescent="0.2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152"/>
      <c r="M350" s="92"/>
      <c r="N350" s="152"/>
      <c r="O350" s="92"/>
      <c r="P350" s="92"/>
      <c r="Q350" s="152"/>
      <c r="R350" s="92"/>
    </row>
    <row r="351" spans="1:18" x14ac:dyDescent="0.2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152"/>
      <c r="M351" s="92"/>
      <c r="N351" s="152"/>
      <c r="O351" s="92"/>
      <c r="P351" s="92"/>
      <c r="Q351" s="152"/>
      <c r="R351" s="92"/>
    </row>
    <row r="352" spans="1:18" x14ac:dyDescent="0.2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152"/>
      <c r="M352" s="92"/>
      <c r="N352" s="152"/>
      <c r="O352" s="92"/>
      <c r="P352" s="92"/>
      <c r="Q352" s="152"/>
      <c r="R352" s="92"/>
    </row>
    <row r="353" spans="1:18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152"/>
      <c r="M353" s="92"/>
      <c r="N353" s="152"/>
      <c r="O353" s="92"/>
      <c r="P353" s="92"/>
      <c r="Q353" s="152"/>
      <c r="R353" s="92"/>
    </row>
    <row r="354" spans="1:18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152"/>
      <c r="M354" s="92"/>
      <c r="N354" s="152"/>
      <c r="O354" s="92"/>
      <c r="P354" s="92"/>
      <c r="Q354" s="152"/>
      <c r="R354" s="92"/>
    </row>
    <row r="355" spans="1:18" x14ac:dyDescent="0.2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152"/>
      <c r="M355" s="92"/>
      <c r="N355" s="152"/>
      <c r="O355" s="92"/>
      <c r="P355" s="92"/>
      <c r="Q355" s="152"/>
      <c r="R355" s="92"/>
    </row>
    <row r="356" spans="1:18" x14ac:dyDescent="0.2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152"/>
      <c r="M356" s="92"/>
      <c r="N356" s="152"/>
      <c r="O356" s="92"/>
      <c r="P356" s="92"/>
      <c r="Q356" s="152"/>
      <c r="R356" s="92"/>
    </row>
    <row r="357" spans="1:18" x14ac:dyDescent="0.2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152"/>
      <c r="M357" s="92"/>
      <c r="N357" s="152"/>
      <c r="O357" s="92"/>
      <c r="P357" s="92"/>
      <c r="Q357" s="152"/>
      <c r="R357" s="92"/>
    </row>
    <row r="358" spans="1:18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152"/>
      <c r="M358" s="92"/>
      <c r="N358" s="152"/>
      <c r="O358" s="92"/>
      <c r="P358" s="92"/>
      <c r="Q358" s="152"/>
      <c r="R358" s="92"/>
    </row>
    <row r="359" spans="1:18" x14ac:dyDescent="0.2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152"/>
      <c r="M359" s="92"/>
      <c r="N359" s="152"/>
      <c r="O359" s="92"/>
      <c r="P359" s="92"/>
      <c r="Q359" s="152"/>
      <c r="R359" s="92"/>
    </row>
    <row r="360" spans="1:18" x14ac:dyDescent="0.2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152"/>
      <c r="M360" s="92"/>
      <c r="N360" s="152"/>
      <c r="O360" s="92"/>
      <c r="P360" s="92"/>
      <c r="Q360" s="152"/>
      <c r="R360" s="92"/>
    </row>
    <row r="361" spans="1:18" x14ac:dyDescent="0.2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152"/>
      <c r="M361" s="92"/>
      <c r="N361" s="152"/>
      <c r="O361" s="92"/>
      <c r="P361" s="92"/>
      <c r="Q361" s="152"/>
      <c r="R361" s="92"/>
    </row>
    <row r="362" spans="1:18" x14ac:dyDescent="0.2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152"/>
      <c r="M362" s="92"/>
      <c r="N362" s="152"/>
      <c r="O362" s="92"/>
      <c r="P362" s="92"/>
      <c r="Q362" s="152"/>
      <c r="R362" s="92"/>
    </row>
    <row r="363" spans="1:18" x14ac:dyDescent="0.2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152"/>
      <c r="M363" s="92"/>
      <c r="N363" s="152"/>
      <c r="O363" s="92"/>
      <c r="P363" s="92"/>
      <c r="Q363" s="152"/>
      <c r="R363" s="92"/>
    </row>
    <row r="364" spans="1:18" x14ac:dyDescent="0.2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152"/>
      <c r="M364" s="92"/>
      <c r="N364" s="152"/>
      <c r="O364" s="92"/>
      <c r="P364" s="92"/>
      <c r="Q364" s="152"/>
      <c r="R364" s="92"/>
    </row>
    <row r="365" spans="1:18" x14ac:dyDescent="0.2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152"/>
      <c r="M365" s="92"/>
      <c r="N365" s="152"/>
      <c r="O365" s="92"/>
      <c r="P365" s="92"/>
      <c r="Q365" s="152"/>
      <c r="R365" s="92"/>
    </row>
    <row r="366" spans="1:18" x14ac:dyDescent="0.2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152"/>
      <c r="M366" s="92"/>
      <c r="N366" s="152"/>
      <c r="O366" s="92"/>
      <c r="P366" s="92"/>
      <c r="Q366" s="152"/>
      <c r="R366" s="92"/>
    </row>
    <row r="367" spans="1:18" x14ac:dyDescent="0.2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152"/>
      <c r="M367" s="92"/>
      <c r="N367" s="152"/>
      <c r="O367" s="92"/>
      <c r="P367" s="92"/>
      <c r="Q367" s="152"/>
      <c r="R367" s="92"/>
    </row>
    <row r="368" spans="1:18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152"/>
      <c r="M368" s="92"/>
      <c r="N368" s="152"/>
      <c r="O368" s="92"/>
      <c r="P368" s="92"/>
      <c r="Q368" s="152"/>
      <c r="R368" s="92"/>
    </row>
    <row r="369" spans="1:18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152"/>
      <c r="M369" s="92"/>
      <c r="N369" s="152"/>
      <c r="O369" s="92"/>
      <c r="P369" s="92"/>
      <c r="Q369" s="152"/>
      <c r="R369" s="92"/>
    </row>
    <row r="370" spans="1:18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152"/>
      <c r="M370" s="92"/>
      <c r="N370" s="152"/>
      <c r="O370" s="92"/>
      <c r="P370" s="92"/>
      <c r="Q370" s="152"/>
      <c r="R370" s="92"/>
    </row>
    <row r="371" spans="1:18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152"/>
      <c r="M371" s="92"/>
      <c r="N371" s="152"/>
      <c r="O371" s="92"/>
      <c r="P371" s="92"/>
      <c r="Q371" s="152"/>
      <c r="R371" s="92"/>
    </row>
    <row r="372" spans="1:18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152"/>
      <c r="M372" s="92"/>
      <c r="N372" s="152"/>
      <c r="O372" s="92"/>
      <c r="P372" s="92"/>
      <c r="Q372" s="152"/>
      <c r="R372" s="92"/>
    </row>
    <row r="373" spans="1:18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152"/>
      <c r="M373" s="92"/>
      <c r="N373" s="152"/>
      <c r="O373" s="92"/>
      <c r="P373" s="92"/>
      <c r="Q373" s="152"/>
      <c r="R373" s="92"/>
    </row>
    <row r="374" spans="1:18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152"/>
      <c r="M374" s="92"/>
      <c r="N374" s="152"/>
      <c r="O374" s="92"/>
      <c r="P374" s="92"/>
      <c r="Q374" s="152"/>
      <c r="R374" s="92"/>
    </row>
    <row r="375" spans="1:18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152"/>
      <c r="M375" s="92"/>
      <c r="N375" s="152"/>
      <c r="O375" s="92"/>
      <c r="P375" s="92"/>
      <c r="Q375" s="152"/>
      <c r="R375" s="92"/>
    </row>
    <row r="376" spans="1:18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152"/>
      <c r="M376" s="92"/>
      <c r="N376" s="152"/>
      <c r="O376" s="92"/>
      <c r="P376" s="92"/>
      <c r="Q376" s="152"/>
      <c r="R376" s="92"/>
    </row>
    <row r="377" spans="1:18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152"/>
      <c r="M377" s="92"/>
      <c r="N377" s="152"/>
      <c r="O377" s="92"/>
      <c r="P377" s="92"/>
      <c r="Q377" s="152"/>
      <c r="R377" s="92"/>
    </row>
    <row r="378" spans="1:18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152"/>
      <c r="M378" s="92"/>
      <c r="N378" s="152"/>
      <c r="O378" s="92"/>
      <c r="P378" s="92"/>
      <c r="Q378" s="152"/>
      <c r="R378" s="92"/>
    </row>
    <row r="379" spans="1:18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152"/>
      <c r="M379" s="92"/>
      <c r="N379" s="152"/>
      <c r="O379" s="92"/>
      <c r="P379" s="92"/>
      <c r="Q379" s="152"/>
      <c r="R379" s="92"/>
    </row>
    <row r="380" spans="1:18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152"/>
      <c r="M380" s="92"/>
      <c r="N380" s="152"/>
      <c r="O380" s="92"/>
      <c r="P380" s="92"/>
      <c r="Q380" s="152"/>
      <c r="R380" s="92"/>
    </row>
    <row r="381" spans="1:18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152"/>
      <c r="M381" s="92"/>
      <c r="N381" s="152"/>
      <c r="O381" s="92"/>
      <c r="P381" s="92"/>
      <c r="Q381" s="152"/>
      <c r="R381" s="92"/>
    </row>
    <row r="382" spans="1:18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152"/>
      <c r="M382" s="92"/>
      <c r="N382" s="152"/>
      <c r="O382" s="92"/>
      <c r="P382" s="92"/>
      <c r="Q382" s="152"/>
      <c r="R382" s="92"/>
    </row>
    <row r="383" spans="1:18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152"/>
      <c r="M383" s="92"/>
      <c r="N383" s="152"/>
      <c r="O383" s="92"/>
      <c r="P383" s="92"/>
      <c r="Q383" s="152"/>
      <c r="R383" s="92"/>
    </row>
    <row r="384" spans="1:18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152"/>
      <c r="M384" s="92"/>
      <c r="N384" s="152"/>
      <c r="O384" s="92"/>
      <c r="P384" s="92"/>
      <c r="Q384" s="152"/>
      <c r="R384" s="92"/>
    </row>
    <row r="385" spans="1:18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152"/>
      <c r="M385" s="92"/>
      <c r="N385" s="152"/>
      <c r="O385" s="92"/>
      <c r="P385" s="92"/>
      <c r="Q385" s="152"/>
      <c r="R385" s="92"/>
    </row>
    <row r="386" spans="1:18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152"/>
      <c r="M386" s="92"/>
      <c r="N386" s="152"/>
      <c r="O386" s="92"/>
      <c r="P386" s="92"/>
      <c r="Q386" s="152"/>
      <c r="R386" s="92"/>
    </row>
    <row r="387" spans="1:18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152"/>
      <c r="M387" s="92"/>
      <c r="N387" s="152"/>
      <c r="O387" s="92"/>
      <c r="P387" s="92"/>
      <c r="Q387" s="152"/>
      <c r="R387" s="92"/>
    </row>
    <row r="388" spans="1:18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152"/>
      <c r="M388" s="92"/>
      <c r="N388" s="152"/>
      <c r="O388" s="92"/>
      <c r="P388" s="92"/>
      <c r="Q388" s="152"/>
      <c r="R388" s="92"/>
    </row>
    <row r="389" spans="1:18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152"/>
      <c r="M389" s="92"/>
      <c r="N389" s="152"/>
      <c r="O389" s="92"/>
      <c r="P389" s="92"/>
      <c r="Q389" s="152"/>
      <c r="R389" s="92"/>
    </row>
    <row r="390" spans="1:18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152"/>
      <c r="M390" s="92"/>
      <c r="N390" s="152"/>
      <c r="O390" s="92"/>
      <c r="P390" s="92"/>
      <c r="Q390" s="152"/>
      <c r="R390" s="92"/>
    </row>
    <row r="391" spans="1:18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152"/>
      <c r="M391" s="92"/>
      <c r="N391" s="152"/>
      <c r="O391" s="92"/>
      <c r="P391" s="92"/>
      <c r="Q391" s="152"/>
      <c r="R391" s="92"/>
    </row>
    <row r="392" spans="1:18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152"/>
      <c r="M392" s="92"/>
      <c r="N392" s="152"/>
      <c r="O392" s="92"/>
      <c r="P392" s="92"/>
      <c r="Q392" s="152"/>
      <c r="R392" s="92"/>
    </row>
    <row r="393" spans="1:18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152"/>
      <c r="M393" s="92"/>
      <c r="N393" s="152"/>
      <c r="O393" s="92"/>
      <c r="P393" s="92"/>
      <c r="Q393" s="152"/>
      <c r="R393" s="92"/>
    </row>
    <row r="394" spans="1:18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152"/>
      <c r="M394" s="92"/>
      <c r="N394" s="152"/>
      <c r="O394" s="92"/>
      <c r="P394" s="92"/>
      <c r="Q394" s="152"/>
      <c r="R394" s="92"/>
    </row>
    <row r="395" spans="1:18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152"/>
      <c r="M395" s="92"/>
      <c r="N395" s="152"/>
      <c r="O395" s="92"/>
      <c r="P395" s="92"/>
      <c r="Q395" s="152"/>
      <c r="R395" s="92"/>
    </row>
    <row r="396" spans="1:18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152"/>
      <c r="M396" s="92"/>
      <c r="N396" s="152"/>
      <c r="O396" s="92"/>
      <c r="P396" s="92"/>
      <c r="Q396" s="152"/>
      <c r="R396" s="92"/>
    </row>
    <row r="397" spans="1:18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152"/>
      <c r="M397" s="92"/>
      <c r="N397" s="152"/>
      <c r="O397" s="92"/>
      <c r="P397" s="92"/>
      <c r="Q397" s="152"/>
      <c r="R397" s="92"/>
    </row>
    <row r="398" spans="1:18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152"/>
      <c r="M398" s="92"/>
      <c r="N398" s="152"/>
      <c r="O398" s="92"/>
      <c r="P398" s="92"/>
      <c r="Q398" s="152"/>
      <c r="R398" s="92"/>
    </row>
    <row r="399" spans="1:18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152"/>
      <c r="M399" s="92"/>
      <c r="N399" s="152"/>
      <c r="O399" s="92"/>
      <c r="P399" s="92"/>
      <c r="Q399" s="152"/>
      <c r="R399" s="92"/>
    </row>
    <row r="400" spans="1:18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152"/>
      <c r="M400" s="92"/>
      <c r="N400" s="152"/>
      <c r="O400" s="92"/>
      <c r="P400" s="92"/>
      <c r="Q400" s="152"/>
      <c r="R400" s="92"/>
    </row>
    <row r="401" spans="1:18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152"/>
      <c r="M401" s="92"/>
      <c r="N401" s="152"/>
      <c r="O401" s="92"/>
      <c r="P401" s="92"/>
      <c r="Q401" s="152"/>
      <c r="R401" s="92"/>
    </row>
    <row r="402" spans="1:18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152"/>
      <c r="M402" s="92"/>
      <c r="N402" s="152"/>
      <c r="O402" s="92"/>
      <c r="P402" s="92"/>
      <c r="Q402" s="152"/>
      <c r="R402" s="92"/>
    </row>
    <row r="403" spans="1:18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152"/>
      <c r="M403" s="92"/>
      <c r="N403" s="152"/>
      <c r="O403" s="92"/>
      <c r="P403" s="92"/>
      <c r="Q403" s="152"/>
      <c r="R403" s="92"/>
    </row>
    <row r="404" spans="1:18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152"/>
      <c r="M404" s="92"/>
      <c r="N404" s="152"/>
      <c r="O404" s="92"/>
      <c r="P404" s="92"/>
      <c r="Q404" s="152"/>
      <c r="R404" s="92"/>
    </row>
    <row r="405" spans="1:18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152"/>
      <c r="M405" s="92"/>
      <c r="N405" s="152"/>
      <c r="O405" s="92"/>
      <c r="P405" s="92"/>
      <c r="Q405" s="152"/>
      <c r="R405" s="92"/>
    </row>
    <row r="406" spans="1:18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152"/>
      <c r="M406" s="92"/>
      <c r="N406" s="152"/>
      <c r="O406" s="92"/>
      <c r="P406" s="92"/>
      <c r="Q406" s="152"/>
      <c r="R406" s="92"/>
    </row>
    <row r="407" spans="1:18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152"/>
      <c r="M407" s="92"/>
      <c r="N407" s="152"/>
      <c r="O407" s="92"/>
      <c r="P407" s="92"/>
      <c r="Q407" s="152"/>
      <c r="R407" s="92"/>
    </row>
    <row r="408" spans="1:18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152"/>
      <c r="M408" s="92"/>
      <c r="N408" s="152"/>
      <c r="O408" s="92"/>
      <c r="P408" s="92"/>
      <c r="Q408" s="152"/>
      <c r="R408" s="92"/>
    </row>
    <row r="409" spans="1:18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152"/>
      <c r="M409" s="92"/>
      <c r="N409" s="152"/>
      <c r="O409" s="92"/>
      <c r="P409" s="92"/>
      <c r="Q409" s="152"/>
      <c r="R409" s="92"/>
    </row>
    <row r="410" spans="1:18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152"/>
      <c r="M410" s="92"/>
      <c r="N410" s="152"/>
      <c r="O410" s="92"/>
      <c r="P410" s="92"/>
      <c r="Q410" s="152"/>
      <c r="R410" s="92"/>
    </row>
    <row r="411" spans="1:18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152"/>
      <c r="M411" s="92"/>
      <c r="N411" s="152"/>
      <c r="O411" s="92"/>
      <c r="P411" s="92"/>
      <c r="Q411" s="152"/>
      <c r="R411" s="92"/>
    </row>
    <row r="412" spans="1:18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152"/>
      <c r="M412" s="92"/>
      <c r="N412" s="152"/>
      <c r="O412" s="92"/>
      <c r="P412" s="92"/>
      <c r="Q412" s="152"/>
      <c r="R412" s="92"/>
    </row>
    <row r="413" spans="1:18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152"/>
      <c r="M413" s="92"/>
      <c r="N413" s="152"/>
      <c r="O413" s="92"/>
      <c r="P413" s="92"/>
      <c r="Q413" s="152"/>
      <c r="R413" s="92"/>
    </row>
    <row r="414" spans="1:18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152"/>
      <c r="M414" s="92"/>
      <c r="N414" s="152"/>
      <c r="O414" s="92"/>
      <c r="P414" s="92"/>
      <c r="Q414" s="152"/>
      <c r="R414" s="92"/>
    </row>
    <row r="415" spans="1:18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152"/>
      <c r="M415" s="92"/>
      <c r="N415" s="152"/>
      <c r="O415" s="92"/>
      <c r="P415" s="92"/>
      <c r="Q415" s="152"/>
      <c r="R415" s="92"/>
    </row>
    <row r="416" spans="1:18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152"/>
      <c r="M416" s="92"/>
      <c r="N416" s="152"/>
      <c r="O416" s="92"/>
      <c r="P416" s="92"/>
      <c r="Q416" s="152"/>
      <c r="R416" s="92"/>
    </row>
    <row r="417" spans="1:18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152"/>
      <c r="M417" s="92"/>
      <c r="N417" s="152"/>
      <c r="O417" s="92"/>
      <c r="P417" s="92"/>
      <c r="Q417" s="152"/>
      <c r="R417" s="92"/>
    </row>
    <row r="418" spans="1:18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152"/>
      <c r="M418" s="92"/>
      <c r="N418" s="152"/>
      <c r="O418" s="92"/>
      <c r="P418" s="92"/>
      <c r="Q418" s="152"/>
      <c r="R418" s="92"/>
    </row>
    <row r="419" spans="1:18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152"/>
      <c r="M419" s="92"/>
      <c r="N419" s="152"/>
      <c r="O419" s="92"/>
      <c r="P419" s="92"/>
      <c r="Q419" s="152"/>
      <c r="R419" s="92"/>
    </row>
    <row r="420" spans="1:18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152"/>
      <c r="M420" s="92"/>
      <c r="N420" s="152"/>
      <c r="O420" s="92"/>
      <c r="P420" s="92"/>
      <c r="Q420" s="152"/>
      <c r="R420" s="92"/>
    </row>
    <row r="421" spans="1:18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152"/>
      <c r="M421" s="92"/>
      <c r="N421" s="152"/>
      <c r="O421" s="92"/>
      <c r="P421" s="92"/>
      <c r="Q421" s="152"/>
      <c r="R421" s="92"/>
    </row>
    <row r="422" spans="1:18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152"/>
      <c r="M422" s="92"/>
      <c r="N422" s="152"/>
      <c r="O422" s="92"/>
      <c r="P422" s="92"/>
      <c r="Q422" s="152"/>
      <c r="R422" s="92"/>
    </row>
    <row r="423" spans="1:18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152"/>
      <c r="M423" s="92"/>
      <c r="N423" s="152"/>
      <c r="O423" s="92"/>
      <c r="P423" s="92"/>
      <c r="Q423" s="152"/>
      <c r="R423" s="92"/>
    </row>
    <row r="424" spans="1:18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152"/>
      <c r="M424" s="92"/>
      <c r="N424" s="152"/>
      <c r="O424" s="92"/>
      <c r="P424" s="92"/>
      <c r="Q424" s="152"/>
      <c r="R424" s="92"/>
    </row>
    <row r="425" spans="1:18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152"/>
      <c r="M425" s="92"/>
      <c r="N425" s="152"/>
      <c r="O425" s="92"/>
      <c r="P425" s="92"/>
      <c r="Q425" s="152"/>
      <c r="R425" s="92"/>
    </row>
    <row r="426" spans="1:18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152"/>
      <c r="M426" s="92"/>
      <c r="N426" s="152"/>
      <c r="O426" s="92"/>
      <c r="P426" s="92"/>
      <c r="Q426" s="152"/>
      <c r="R426" s="92"/>
    </row>
    <row r="427" spans="1:18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152"/>
      <c r="M427" s="92"/>
      <c r="N427" s="152"/>
      <c r="O427" s="92"/>
      <c r="P427" s="92"/>
      <c r="Q427" s="152"/>
      <c r="R427" s="92"/>
    </row>
    <row r="428" spans="1:18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152"/>
      <c r="M428" s="92"/>
      <c r="N428" s="152"/>
      <c r="O428" s="92"/>
      <c r="P428" s="92"/>
      <c r="Q428" s="152"/>
      <c r="R428" s="92"/>
    </row>
    <row r="429" spans="1:18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152"/>
      <c r="M429" s="92"/>
      <c r="N429" s="152"/>
      <c r="O429" s="92"/>
      <c r="P429" s="92"/>
      <c r="Q429" s="152"/>
      <c r="R429" s="92"/>
    </row>
    <row r="430" spans="1:18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152"/>
      <c r="M430" s="92"/>
      <c r="N430" s="152"/>
      <c r="O430" s="92"/>
      <c r="P430" s="92"/>
      <c r="Q430" s="152"/>
      <c r="R430" s="92"/>
    </row>
    <row r="431" spans="1:18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152"/>
      <c r="M431" s="92"/>
      <c r="N431" s="152"/>
      <c r="O431" s="92"/>
      <c r="P431" s="92"/>
      <c r="Q431" s="152"/>
      <c r="R431" s="92"/>
    </row>
    <row r="432" spans="1:18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152"/>
      <c r="M432" s="92"/>
      <c r="N432" s="152"/>
      <c r="O432" s="92"/>
      <c r="P432" s="92"/>
      <c r="Q432" s="152"/>
      <c r="R432" s="92"/>
    </row>
    <row r="433" spans="1:18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152"/>
      <c r="M433" s="92"/>
      <c r="N433" s="152"/>
      <c r="O433" s="92"/>
      <c r="P433" s="92"/>
      <c r="Q433" s="152"/>
      <c r="R433" s="92"/>
    </row>
    <row r="434" spans="1:18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152"/>
      <c r="M434" s="92"/>
      <c r="N434" s="152"/>
      <c r="O434" s="92"/>
      <c r="P434" s="92"/>
      <c r="Q434" s="152"/>
      <c r="R434" s="92"/>
    </row>
    <row r="435" spans="1:18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152"/>
      <c r="M435" s="92"/>
      <c r="N435" s="152"/>
      <c r="O435" s="92"/>
      <c r="P435" s="92"/>
      <c r="Q435" s="152"/>
      <c r="R435" s="92"/>
    </row>
    <row r="436" spans="1:18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152"/>
      <c r="M436" s="92"/>
      <c r="N436" s="152"/>
      <c r="O436" s="92"/>
      <c r="P436" s="92"/>
      <c r="Q436" s="152"/>
      <c r="R436" s="92"/>
    </row>
    <row r="437" spans="1:18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152"/>
      <c r="M437" s="92"/>
      <c r="N437" s="152"/>
      <c r="O437" s="92"/>
      <c r="P437" s="92"/>
      <c r="Q437" s="152"/>
      <c r="R437" s="92"/>
    </row>
    <row r="438" spans="1:18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152"/>
      <c r="M438" s="92"/>
      <c r="N438" s="152"/>
      <c r="O438" s="92"/>
      <c r="P438" s="92"/>
      <c r="Q438" s="152"/>
      <c r="R438" s="92"/>
    </row>
    <row r="439" spans="1:18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152"/>
      <c r="M439" s="92"/>
      <c r="N439" s="152"/>
      <c r="O439" s="92"/>
      <c r="P439" s="92"/>
      <c r="Q439" s="152"/>
      <c r="R439" s="92"/>
    </row>
    <row r="440" spans="1:18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152"/>
      <c r="M440" s="92"/>
      <c r="N440" s="152"/>
      <c r="O440" s="92"/>
      <c r="P440" s="92"/>
      <c r="Q440" s="152"/>
      <c r="R440" s="92"/>
    </row>
    <row r="441" spans="1:18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152"/>
      <c r="M441" s="92"/>
      <c r="N441" s="152"/>
      <c r="O441" s="92"/>
      <c r="P441" s="92"/>
      <c r="Q441" s="152"/>
      <c r="R441" s="92"/>
    </row>
    <row r="442" spans="1:18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152"/>
      <c r="M442" s="92"/>
      <c r="N442" s="152"/>
      <c r="O442" s="92"/>
      <c r="P442" s="92"/>
      <c r="Q442" s="152"/>
      <c r="R442" s="92"/>
    </row>
    <row r="443" spans="1:18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152"/>
      <c r="M443" s="92"/>
      <c r="N443" s="152"/>
      <c r="O443" s="92"/>
      <c r="P443" s="92"/>
      <c r="Q443" s="152"/>
      <c r="R443" s="92"/>
    </row>
    <row r="444" spans="1:18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152"/>
      <c r="M444" s="92"/>
      <c r="N444" s="152"/>
      <c r="O444" s="92"/>
      <c r="P444" s="92"/>
      <c r="Q444" s="152"/>
      <c r="R444" s="92"/>
    </row>
    <row r="445" spans="1:18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152"/>
      <c r="M445" s="92"/>
      <c r="N445" s="152"/>
      <c r="O445" s="92"/>
      <c r="P445" s="92"/>
      <c r="Q445" s="152"/>
      <c r="R445" s="92"/>
    </row>
    <row r="446" spans="1:18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152"/>
      <c r="M446" s="92"/>
      <c r="N446" s="152"/>
      <c r="O446" s="92"/>
      <c r="P446" s="92"/>
      <c r="Q446" s="152"/>
      <c r="R446" s="92"/>
    </row>
    <row r="447" spans="1:18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152"/>
      <c r="M447" s="92"/>
      <c r="N447" s="152"/>
      <c r="O447" s="92"/>
      <c r="P447" s="92"/>
      <c r="Q447" s="152"/>
      <c r="R447" s="92"/>
    </row>
    <row r="448" spans="1:18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152"/>
      <c r="M448" s="92"/>
      <c r="N448" s="152"/>
      <c r="O448" s="92"/>
      <c r="P448" s="92"/>
      <c r="Q448" s="152"/>
      <c r="R448" s="92"/>
    </row>
    <row r="449" spans="1:18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152"/>
      <c r="M449" s="92"/>
      <c r="N449" s="152"/>
      <c r="O449" s="92"/>
      <c r="P449" s="92"/>
      <c r="Q449" s="152"/>
      <c r="R449" s="92"/>
    </row>
    <row r="450" spans="1:18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152"/>
      <c r="M450" s="92"/>
      <c r="N450" s="152"/>
      <c r="O450" s="92"/>
      <c r="P450" s="92"/>
      <c r="Q450" s="152"/>
      <c r="R450" s="92"/>
    </row>
    <row r="451" spans="1:18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152"/>
      <c r="M451" s="92"/>
      <c r="N451" s="152"/>
      <c r="O451" s="92"/>
      <c r="P451" s="92"/>
      <c r="Q451" s="152"/>
      <c r="R451" s="92"/>
    </row>
    <row r="452" spans="1:18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152"/>
      <c r="M452" s="92"/>
      <c r="N452" s="152"/>
      <c r="O452" s="92"/>
      <c r="P452" s="92"/>
      <c r="Q452" s="152"/>
      <c r="R452" s="92"/>
    </row>
    <row r="453" spans="1:18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152"/>
      <c r="M453" s="92"/>
      <c r="N453" s="152"/>
      <c r="O453" s="92"/>
      <c r="P453" s="92"/>
      <c r="Q453" s="152"/>
      <c r="R453" s="92"/>
    </row>
    <row r="454" spans="1:18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152"/>
      <c r="M454" s="92"/>
      <c r="N454" s="152"/>
      <c r="O454" s="92"/>
      <c r="P454" s="92"/>
      <c r="Q454" s="152"/>
      <c r="R454" s="92"/>
    </row>
    <row r="455" spans="1:18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152"/>
      <c r="M455" s="92"/>
      <c r="N455" s="152"/>
      <c r="O455" s="92"/>
      <c r="P455" s="92"/>
      <c r="Q455" s="152"/>
      <c r="R455" s="92"/>
    </row>
    <row r="456" spans="1:18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152"/>
      <c r="M456" s="92"/>
      <c r="N456" s="152"/>
      <c r="O456" s="92"/>
      <c r="P456" s="92"/>
      <c r="Q456" s="152"/>
      <c r="R456" s="92"/>
    </row>
    <row r="457" spans="1:18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152"/>
      <c r="M457" s="92"/>
      <c r="N457" s="152"/>
      <c r="O457" s="92"/>
      <c r="P457" s="92"/>
      <c r="Q457" s="152"/>
      <c r="R457" s="92"/>
    </row>
    <row r="458" spans="1:18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152"/>
      <c r="M458" s="92"/>
      <c r="N458" s="152"/>
      <c r="O458" s="92"/>
      <c r="P458" s="92"/>
      <c r="Q458" s="152"/>
      <c r="R458" s="92"/>
    </row>
    <row r="459" spans="1:18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152"/>
      <c r="M459" s="92"/>
      <c r="N459" s="152"/>
      <c r="O459" s="92"/>
      <c r="P459" s="92"/>
      <c r="Q459" s="152"/>
      <c r="R459" s="92"/>
    </row>
    <row r="460" spans="1:18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152"/>
      <c r="M460" s="92"/>
      <c r="N460" s="152"/>
      <c r="O460" s="92"/>
      <c r="P460" s="92"/>
      <c r="Q460" s="152"/>
      <c r="R460" s="92"/>
    </row>
    <row r="461" spans="1:18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152"/>
      <c r="M461" s="92"/>
      <c r="N461" s="152"/>
      <c r="O461" s="92"/>
      <c r="P461" s="92"/>
      <c r="Q461" s="152"/>
      <c r="R461" s="92"/>
    </row>
    <row r="462" spans="1:18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152"/>
      <c r="M462" s="92"/>
      <c r="N462" s="152"/>
      <c r="O462" s="92"/>
      <c r="P462" s="92"/>
      <c r="Q462" s="152"/>
      <c r="R462" s="92"/>
    </row>
    <row r="463" spans="1:18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152"/>
      <c r="M463" s="92"/>
      <c r="N463" s="152"/>
      <c r="O463" s="92"/>
      <c r="P463" s="92"/>
      <c r="Q463" s="152"/>
      <c r="R463" s="92"/>
    </row>
    <row r="464" spans="1:18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152"/>
      <c r="M464" s="92"/>
      <c r="N464" s="152"/>
      <c r="O464" s="92"/>
      <c r="P464" s="92"/>
      <c r="Q464" s="152"/>
      <c r="R464" s="92"/>
    </row>
    <row r="465" spans="1:18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152"/>
      <c r="M465" s="92"/>
      <c r="N465" s="152"/>
      <c r="O465" s="92"/>
      <c r="P465" s="92"/>
      <c r="Q465" s="152"/>
      <c r="R465" s="92"/>
    </row>
    <row r="466" spans="1:18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152"/>
      <c r="M466" s="92"/>
      <c r="N466" s="152"/>
      <c r="O466" s="92"/>
      <c r="P466" s="92"/>
      <c r="Q466" s="152"/>
      <c r="R466" s="92"/>
    </row>
    <row r="467" spans="1:18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152"/>
      <c r="M467" s="92"/>
      <c r="N467" s="152"/>
      <c r="O467" s="92"/>
      <c r="P467" s="92"/>
      <c r="Q467" s="152"/>
      <c r="R467" s="92"/>
    </row>
    <row r="468" spans="1:18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152"/>
      <c r="M468" s="92"/>
      <c r="N468" s="152"/>
      <c r="O468" s="92"/>
      <c r="P468" s="92"/>
      <c r="Q468" s="152"/>
      <c r="R468" s="92"/>
    </row>
    <row r="469" spans="1:18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152"/>
      <c r="M469" s="92"/>
      <c r="N469" s="152"/>
      <c r="O469" s="92"/>
      <c r="P469" s="92"/>
      <c r="Q469" s="152"/>
      <c r="R469" s="92"/>
    </row>
    <row r="470" spans="1:18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152"/>
      <c r="M470" s="92"/>
      <c r="N470" s="152"/>
      <c r="O470" s="92"/>
      <c r="P470" s="92"/>
      <c r="Q470" s="152"/>
      <c r="R470" s="92"/>
    </row>
    <row r="471" spans="1:18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152"/>
      <c r="M471" s="92"/>
      <c r="N471" s="152"/>
      <c r="O471" s="92"/>
      <c r="P471" s="92"/>
      <c r="Q471" s="152"/>
      <c r="R471" s="92"/>
    </row>
    <row r="472" spans="1:18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152"/>
      <c r="M472" s="92"/>
      <c r="N472" s="152"/>
      <c r="O472" s="92"/>
      <c r="P472" s="92"/>
      <c r="Q472" s="152"/>
      <c r="R472" s="92"/>
    </row>
    <row r="473" spans="1:18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152"/>
      <c r="M473" s="92"/>
      <c r="N473" s="152"/>
      <c r="O473" s="92"/>
      <c r="P473" s="92"/>
      <c r="Q473" s="152"/>
      <c r="R473" s="92"/>
    </row>
    <row r="474" spans="1:18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152"/>
      <c r="M474" s="92"/>
      <c r="N474" s="152"/>
      <c r="O474" s="92"/>
      <c r="P474" s="92"/>
      <c r="Q474" s="152"/>
      <c r="R474" s="92"/>
    </row>
    <row r="475" spans="1:18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152"/>
      <c r="M475" s="92"/>
      <c r="N475" s="152"/>
      <c r="O475" s="92"/>
      <c r="P475" s="92"/>
      <c r="Q475" s="152"/>
      <c r="R475" s="92"/>
    </row>
    <row r="476" spans="1:18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152"/>
      <c r="M476" s="92"/>
      <c r="N476" s="152"/>
      <c r="O476" s="92"/>
      <c r="P476" s="92"/>
      <c r="Q476" s="152"/>
      <c r="R476" s="92"/>
    </row>
    <row r="477" spans="1:18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152"/>
      <c r="M477" s="92"/>
      <c r="N477" s="152"/>
      <c r="O477" s="92"/>
      <c r="P477" s="92"/>
      <c r="Q477" s="152"/>
      <c r="R477" s="92"/>
    </row>
    <row r="478" spans="1:18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152"/>
      <c r="M478" s="92"/>
      <c r="N478" s="152"/>
      <c r="O478" s="92"/>
      <c r="P478" s="92"/>
      <c r="Q478" s="152"/>
      <c r="R478" s="92"/>
    </row>
    <row r="479" spans="1:18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152"/>
      <c r="M479" s="92"/>
      <c r="N479" s="152"/>
      <c r="O479" s="92"/>
      <c r="P479" s="92"/>
      <c r="Q479" s="152"/>
      <c r="R479" s="92"/>
    </row>
    <row r="480" spans="1:18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152"/>
      <c r="M480" s="92"/>
      <c r="N480" s="152"/>
      <c r="O480" s="92"/>
      <c r="P480" s="92"/>
      <c r="Q480" s="152"/>
      <c r="R480" s="92"/>
    </row>
    <row r="481" spans="1:23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152"/>
      <c r="M481" s="92"/>
      <c r="N481" s="152"/>
      <c r="O481" s="92"/>
      <c r="P481" s="92"/>
      <c r="Q481" s="152"/>
      <c r="R481" s="92"/>
    </row>
    <row r="482" spans="1:23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152"/>
      <c r="M482" s="92"/>
      <c r="N482" s="152"/>
      <c r="O482" s="92"/>
      <c r="P482" s="92"/>
      <c r="Q482" s="152"/>
      <c r="R482" s="92"/>
    </row>
    <row r="483" spans="1:23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152"/>
      <c r="M483" s="92"/>
      <c r="N483" s="152"/>
      <c r="O483" s="92"/>
      <c r="P483" s="92"/>
      <c r="Q483" s="152"/>
      <c r="R483" s="92"/>
    </row>
    <row r="484" spans="1:23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152"/>
      <c r="M484" s="92"/>
      <c r="N484" s="152"/>
      <c r="O484" s="92"/>
      <c r="P484" s="92"/>
      <c r="Q484" s="152"/>
      <c r="R484" s="92"/>
    </row>
    <row r="485" spans="1:23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152"/>
      <c r="M485" s="92"/>
      <c r="N485" s="152"/>
      <c r="O485" s="92"/>
      <c r="P485" s="92"/>
      <c r="Q485" s="152"/>
      <c r="R485" s="92"/>
    </row>
    <row r="486" spans="1:23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152"/>
      <c r="M486" s="92"/>
      <c r="N486" s="152"/>
      <c r="O486" s="92"/>
      <c r="P486" s="92"/>
      <c r="Q486" s="152"/>
      <c r="R486" s="92"/>
    </row>
    <row r="487" spans="1:23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152"/>
      <c r="M487" s="92"/>
      <c r="N487" s="152"/>
      <c r="O487" s="92"/>
      <c r="P487" s="92"/>
      <c r="Q487" s="152"/>
      <c r="R487" s="92"/>
    </row>
    <row r="488" spans="1:23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152"/>
      <c r="M488" s="92"/>
      <c r="N488" s="152"/>
      <c r="O488" s="92"/>
      <c r="P488" s="92"/>
      <c r="Q488" s="152"/>
      <c r="R488" s="92"/>
    </row>
    <row r="489" spans="1:23" s="98" customFormat="1" x14ac:dyDescent="0.25">
      <c r="A489" s="93"/>
      <c r="B489" s="93"/>
      <c r="C489" s="93"/>
      <c r="D489" s="94"/>
      <c r="E489" s="94"/>
      <c r="F489"/>
      <c r="G489"/>
      <c r="H489" s="95"/>
      <c r="I489" s="95"/>
      <c r="J489" s="95"/>
      <c r="K489" s="96"/>
      <c r="L489" s="155"/>
      <c r="M489" s="96"/>
      <c r="N489" s="153"/>
      <c r="O489" s="96"/>
      <c r="P489" s="96"/>
      <c r="Q489" s="155"/>
      <c r="S489" s="92"/>
      <c r="T489" s="92"/>
      <c r="U489" s="92"/>
      <c r="V489" s="92"/>
      <c r="W489" s="92"/>
    </row>
    <row r="490" spans="1:23" s="98" customFormat="1" x14ac:dyDescent="0.25">
      <c r="A490" s="93"/>
      <c r="B490" s="93"/>
      <c r="C490" s="93"/>
      <c r="D490" s="94"/>
      <c r="E490" s="94"/>
      <c r="F490"/>
      <c r="G490"/>
      <c r="H490" s="95"/>
      <c r="I490" s="95"/>
      <c r="J490" s="95"/>
      <c r="K490" s="96"/>
      <c r="L490" s="155"/>
      <c r="M490" s="96"/>
      <c r="N490" s="153"/>
      <c r="O490" s="96"/>
      <c r="P490" s="96"/>
      <c r="Q490" s="155"/>
      <c r="S490" s="92"/>
      <c r="T490" s="92"/>
      <c r="U490" s="92"/>
      <c r="V490" s="92"/>
      <c r="W490" s="92"/>
    </row>
    <row r="491" spans="1:23" s="98" customFormat="1" x14ac:dyDescent="0.25">
      <c r="A491" s="93"/>
      <c r="B491" s="93"/>
      <c r="C491" s="93"/>
      <c r="D491" s="94"/>
      <c r="E491" s="94"/>
      <c r="F491"/>
      <c r="G491"/>
      <c r="H491" s="95"/>
      <c r="I491" s="95"/>
      <c r="J491" s="95"/>
      <c r="K491" s="96"/>
      <c r="L491" s="155"/>
      <c r="M491" s="96"/>
      <c r="N491" s="153"/>
      <c r="O491" s="96"/>
      <c r="P491" s="96"/>
      <c r="Q491" s="155"/>
      <c r="S491" s="92"/>
      <c r="T491" s="92"/>
      <c r="U491" s="92"/>
      <c r="V491" s="92"/>
      <c r="W491" s="92"/>
    </row>
    <row r="492" spans="1:23" s="98" customFormat="1" x14ac:dyDescent="0.25">
      <c r="A492" s="93"/>
      <c r="B492" s="93"/>
      <c r="C492" s="93"/>
      <c r="D492" s="94"/>
      <c r="E492" s="94"/>
      <c r="F492"/>
      <c r="G492"/>
      <c r="H492" s="95"/>
      <c r="I492" s="95"/>
      <c r="J492" s="95"/>
      <c r="K492" s="96"/>
      <c r="L492" s="155"/>
      <c r="M492" s="96"/>
      <c r="N492" s="153"/>
      <c r="O492" s="96"/>
      <c r="P492" s="96"/>
      <c r="Q492" s="155"/>
      <c r="S492" s="92"/>
      <c r="T492" s="92"/>
      <c r="U492" s="92"/>
      <c r="V492" s="92"/>
      <c r="W492" s="92"/>
    </row>
    <row r="493" spans="1:23" s="98" customFormat="1" x14ac:dyDescent="0.25">
      <c r="A493" s="93"/>
      <c r="B493" s="93"/>
      <c r="C493" s="93"/>
      <c r="D493" s="94"/>
      <c r="E493" s="94"/>
      <c r="F493"/>
      <c r="G493"/>
      <c r="H493" s="95"/>
      <c r="I493" s="95"/>
      <c r="J493" s="95"/>
      <c r="K493" s="96"/>
      <c r="L493" s="155"/>
      <c r="M493" s="96"/>
      <c r="N493" s="153"/>
      <c r="O493" s="96"/>
      <c r="P493" s="96"/>
      <c r="Q493" s="155"/>
      <c r="S493" s="92"/>
      <c r="T493" s="92"/>
      <c r="U493" s="92"/>
      <c r="V493" s="92"/>
      <c r="W493" s="92"/>
    </row>
    <row r="494" spans="1:23" s="98" customFormat="1" x14ac:dyDescent="0.25">
      <c r="A494" s="93"/>
      <c r="B494" s="93"/>
      <c r="C494" s="93"/>
      <c r="D494" s="94"/>
      <c r="E494" s="94"/>
      <c r="F494"/>
      <c r="G494"/>
      <c r="H494" s="95"/>
      <c r="I494" s="95"/>
      <c r="J494" s="95"/>
      <c r="K494" s="96"/>
      <c r="L494" s="155"/>
      <c r="M494" s="96"/>
      <c r="N494" s="153"/>
      <c r="O494" s="96"/>
      <c r="P494" s="96"/>
      <c r="Q494" s="155"/>
      <c r="S494" s="92"/>
      <c r="T494" s="92"/>
      <c r="U494" s="92"/>
      <c r="V494" s="92"/>
      <c r="W494" s="92"/>
    </row>
    <row r="495" spans="1:23" s="98" customFormat="1" x14ac:dyDescent="0.25">
      <c r="A495" s="93"/>
      <c r="B495" s="93"/>
      <c r="C495" s="93"/>
      <c r="D495" s="94"/>
      <c r="E495" s="94"/>
      <c r="F495"/>
      <c r="G495"/>
      <c r="H495" s="95"/>
      <c r="I495" s="95"/>
      <c r="J495" s="95"/>
      <c r="K495" s="96"/>
      <c r="L495" s="155"/>
      <c r="M495" s="96"/>
      <c r="N495" s="153"/>
      <c r="O495" s="96"/>
      <c r="P495" s="96"/>
      <c r="Q495" s="155"/>
      <c r="S495" s="92"/>
      <c r="T495" s="92"/>
      <c r="U495" s="92"/>
      <c r="V495" s="92"/>
      <c r="W495" s="92"/>
    </row>
    <row r="496" spans="1:23" s="98" customFormat="1" x14ac:dyDescent="0.25">
      <c r="A496" s="93"/>
      <c r="B496" s="93"/>
      <c r="C496" s="93"/>
      <c r="D496" s="94"/>
      <c r="E496" s="94"/>
      <c r="F496"/>
      <c r="G496"/>
      <c r="H496" s="95"/>
      <c r="I496" s="95"/>
      <c r="J496" s="95"/>
      <c r="K496" s="96"/>
      <c r="L496" s="155"/>
      <c r="M496" s="96"/>
      <c r="N496" s="153"/>
      <c r="O496" s="96"/>
      <c r="P496" s="96"/>
      <c r="Q496" s="155"/>
      <c r="S496" s="92"/>
      <c r="T496" s="92"/>
      <c r="U496" s="92"/>
      <c r="V496" s="92"/>
      <c r="W496" s="92"/>
    </row>
    <row r="497" spans="1:23" s="98" customFormat="1" x14ac:dyDescent="0.25">
      <c r="A497" s="93"/>
      <c r="B497" s="93"/>
      <c r="C497" s="93"/>
      <c r="D497" s="94"/>
      <c r="E497" s="94"/>
      <c r="F497"/>
      <c r="G497"/>
      <c r="H497" s="95"/>
      <c r="I497" s="95"/>
      <c r="J497" s="95"/>
      <c r="K497" s="96"/>
      <c r="L497" s="155"/>
      <c r="M497" s="96"/>
      <c r="N497" s="153"/>
      <c r="O497" s="96"/>
      <c r="P497" s="96"/>
      <c r="Q497" s="155"/>
      <c r="S497" s="92"/>
      <c r="T497" s="92"/>
      <c r="U497" s="92"/>
      <c r="V497" s="92"/>
      <c r="W497" s="92"/>
    </row>
    <row r="498" spans="1:23" s="98" customFormat="1" x14ac:dyDescent="0.25">
      <c r="A498" s="93"/>
      <c r="B498" s="93"/>
      <c r="C498" s="93"/>
      <c r="D498" s="94"/>
      <c r="E498" s="94"/>
      <c r="F498"/>
      <c r="G498"/>
      <c r="H498" s="95"/>
      <c r="I498" s="95"/>
      <c r="J498" s="95"/>
      <c r="K498" s="96"/>
      <c r="L498" s="155"/>
      <c r="M498" s="96"/>
      <c r="N498" s="153"/>
      <c r="O498" s="96"/>
      <c r="P498" s="96"/>
      <c r="Q498" s="155"/>
      <c r="S498" s="92"/>
      <c r="T498" s="92"/>
      <c r="U498" s="92"/>
      <c r="V498" s="92"/>
      <c r="W498" s="92"/>
    </row>
    <row r="499" spans="1:23" s="98" customFormat="1" x14ac:dyDescent="0.25">
      <c r="A499" s="93"/>
      <c r="B499" s="93"/>
      <c r="C499" s="93"/>
      <c r="D499" s="94"/>
      <c r="E499" s="94"/>
      <c r="F499"/>
      <c r="G499"/>
      <c r="H499" s="95"/>
      <c r="I499" s="95"/>
      <c r="J499" s="95"/>
      <c r="K499" s="96"/>
      <c r="L499" s="155"/>
      <c r="M499" s="96"/>
      <c r="N499" s="153"/>
      <c r="O499" s="96"/>
      <c r="P499" s="96"/>
      <c r="Q499" s="155"/>
      <c r="S499" s="92"/>
      <c r="T499" s="92"/>
      <c r="U499" s="92"/>
      <c r="V499" s="92"/>
      <c r="W499" s="92"/>
    </row>
    <row r="500" spans="1:23" s="98" customFormat="1" x14ac:dyDescent="0.25">
      <c r="A500" s="93"/>
      <c r="B500" s="93"/>
      <c r="C500" s="93"/>
      <c r="D500" s="94"/>
      <c r="E500" s="94"/>
      <c r="F500"/>
      <c r="G500"/>
      <c r="H500" s="95"/>
      <c r="I500" s="95"/>
      <c r="J500" s="95"/>
      <c r="K500" s="96"/>
      <c r="L500" s="155"/>
      <c r="M500" s="96"/>
      <c r="N500" s="153"/>
      <c r="O500" s="96"/>
      <c r="P500" s="96"/>
      <c r="Q500" s="155"/>
      <c r="S500" s="92"/>
      <c r="T500" s="92"/>
      <c r="U500" s="92"/>
      <c r="V500" s="92"/>
      <c r="W500" s="92"/>
    </row>
    <row r="501" spans="1:23" s="98" customFormat="1" x14ac:dyDescent="0.25">
      <c r="A501" s="93"/>
      <c r="B501" s="93"/>
      <c r="C501" s="93"/>
      <c r="D501" s="94"/>
      <c r="E501" s="94"/>
      <c r="F501"/>
      <c r="G501"/>
      <c r="H501" s="95"/>
      <c r="I501" s="95"/>
      <c r="J501" s="95"/>
      <c r="K501" s="96"/>
      <c r="L501" s="155"/>
      <c r="M501" s="96"/>
      <c r="N501" s="153"/>
      <c r="O501" s="96"/>
      <c r="P501" s="96"/>
      <c r="Q501" s="155"/>
      <c r="S501" s="92"/>
      <c r="T501" s="92"/>
      <c r="U501" s="92"/>
      <c r="V501" s="92"/>
      <c r="W501" s="92"/>
    </row>
    <row r="502" spans="1:23" s="98" customFormat="1" x14ac:dyDescent="0.25">
      <c r="A502" s="93"/>
      <c r="B502" s="93"/>
      <c r="C502" s="93"/>
      <c r="D502" s="94"/>
      <c r="E502" s="94"/>
      <c r="F502"/>
      <c r="G502"/>
      <c r="H502" s="95"/>
      <c r="I502" s="95"/>
      <c r="J502" s="95"/>
      <c r="K502" s="96"/>
      <c r="L502" s="155"/>
      <c r="M502" s="96"/>
      <c r="N502" s="153"/>
      <c r="O502" s="96"/>
      <c r="P502" s="96"/>
      <c r="Q502" s="155"/>
      <c r="S502" s="92"/>
      <c r="T502" s="92"/>
      <c r="U502" s="92"/>
      <c r="V502" s="92"/>
      <c r="W502" s="92"/>
    </row>
    <row r="503" spans="1:23" s="98" customFormat="1" x14ac:dyDescent="0.25">
      <c r="A503" s="93"/>
      <c r="B503" s="93"/>
      <c r="C503" s="93"/>
      <c r="D503" s="94"/>
      <c r="E503" s="94"/>
      <c r="F503"/>
      <c r="G503"/>
      <c r="H503" s="95"/>
      <c r="I503" s="95"/>
      <c r="J503" s="95"/>
      <c r="K503" s="96"/>
      <c r="L503" s="155"/>
      <c r="M503" s="96"/>
      <c r="N503" s="153"/>
      <c r="O503" s="96"/>
      <c r="P503" s="96"/>
      <c r="Q503" s="155"/>
      <c r="S503" s="92"/>
      <c r="T503" s="92"/>
      <c r="U503" s="92"/>
      <c r="V503" s="92"/>
      <c r="W503" s="92"/>
    </row>
    <row r="504" spans="1:23" s="98" customFormat="1" x14ac:dyDescent="0.25">
      <c r="A504" s="93"/>
      <c r="B504" s="93"/>
      <c r="C504" s="93"/>
      <c r="D504" s="94"/>
      <c r="E504" s="94"/>
      <c r="F504"/>
      <c r="G504"/>
      <c r="H504" s="95"/>
      <c r="I504" s="95"/>
      <c r="J504" s="95"/>
      <c r="K504" s="96"/>
      <c r="L504" s="155"/>
      <c r="M504" s="96"/>
      <c r="N504" s="153"/>
      <c r="O504" s="96"/>
      <c r="P504" s="96"/>
      <c r="Q504" s="155"/>
      <c r="S504" s="92"/>
      <c r="T504" s="92"/>
      <c r="U504" s="92"/>
      <c r="V504" s="92"/>
      <c r="W504" s="92"/>
    </row>
    <row r="505" spans="1:23" s="98" customFormat="1" x14ac:dyDescent="0.25">
      <c r="A505" s="93"/>
      <c r="B505" s="93"/>
      <c r="C505" s="93"/>
      <c r="D505" s="94"/>
      <c r="E505" s="94"/>
      <c r="F505"/>
      <c r="G505"/>
      <c r="H505" s="95"/>
      <c r="I505" s="95"/>
      <c r="J505" s="95"/>
      <c r="K505" s="96"/>
      <c r="L505" s="155"/>
      <c r="M505" s="96"/>
      <c r="N505" s="153"/>
      <c r="O505" s="96"/>
      <c r="P505" s="96"/>
      <c r="Q505" s="155"/>
      <c r="S505" s="92"/>
      <c r="T505" s="92"/>
      <c r="U505" s="92"/>
      <c r="V505" s="92"/>
      <c r="W505" s="92"/>
    </row>
    <row r="506" spans="1:23" s="98" customFormat="1" x14ac:dyDescent="0.25">
      <c r="A506" s="93"/>
      <c r="B506" s="93"/>
      <c r="C506" s="93"/>
      <c r="D506" s="94"/>
      <c r="E506" s="94"/>
      <c r="F506"/>
      <c r="G506"/>
      <c r="H506" s="95"/>
      <c r="I506" s="95"/>
      <c r="J506" s="95"/>
      <c r="K506" s="96"/>
      <c r="L506" s="155"/>
      <c r="M506" s="96"/>
      <c r="N506" s="153"/>
      <c r="O506" s="96"/>
      <c r="P506" s="96"/>
      <c r="Q506" s="155"/>
      <c r="S506" s="92"/>
      <c r="T506" s="92"/>
      <c r="U506" s="92"/>
      <c r="V506" s="92"/>
      <c r="W506" s="92"/>
    </row>
    <row r="507" spans="1:23" s="98" customFormat="1" x14ac:dyDescent="0.25">
      <c r="A507" s="93"/>
      <c r="B507" s="93"/>
      <c r="C507" s="93"/>
      <c r="D507" s="94"/>
      <c r="E507" s="94"/>
      <c r="F507"/>
      <c r="G507"/>
      <c r="H507" s="95"/>
      <c r="I507" s="95"/>
      <c r="J507" s="95"/>
      <c r="K507" s="96"/>
      <c r="L507" s="155"/>
      <c r="M507" s="96"/>
      <c r="N507" s="153"/>
      <c r="O507" s="96"/>
      <c r="P507" s="96"/>
      <c r="Q507" s="155"/>
      <c r="S507" s="92"/>
      <c r="T507" s="92"/>
      <c r="U507" s="92"/>
      <c r="V507" s="92"/>
      <c r="W507" s="92"/>
    </row>
    <row r="508" spans="1:23" s="98" customFormat="1" x14ac:dyDescent="0.25">
      <c r="A508" s="93"/>
      <c r="B508" s="93"/>
      <c r="C508" s="93"/>
      <c r="D508" s="94"/>
      <c r="E508" s="94"/>
      <c r="F508"/>
      <c r="G508"/>
      <c r="H508" s="95"/>
      <c r="I508" s="95"/>
      <c r="J508" s="95"/>
      <c r="K508" s="96"/>
      <c r="L508" s="155"/>
      <c r="M508" s="96"/>
      <c r="N508" s="153"/>
      <c r="O508" s="96"/>
      <c r="P508" s="96"/>
      <c r="Q508" s="155"/>
      <c r="S508" s="92"/>
      <c r="T508" s="92"/>
      <c r="U508" s="92"/>
      <c r="V508" s="92"/>
      <c r="W508" s="92"/>
    </row>
    <row r="509" spans="1:23" s="98" customFormat="1" x14ac:dyDescent="0.25">
      <c r="A509" s="93"/>
      <c r="B509" s="93"/>
      <c r="C509" s="93"/>
      <c r="D509" s="94"/>
      <c r="E509" s="94"/>
      <c r="F509"/>
      <c r="G509"/>
      <c r="H509" s="95"/>
      <c r="I509" s="95"/>
      <c r="J509" s="95"/>
      <c r="K509" s="96"/>
      <c r="L509" s="155"/>
      <c r="M509" s="96"/>
      <c r="N509" s="153"/>
      <c r="O509" s="96"/>
      <c r="P509" s="96"/>
      <c r="Q509" s="155"/>
      <c r="S509" s="92"/>
      <c r="T509" s="92"/>
      <c r="U509" s="92"/>
      <c r="V509" s="92"/>
      <c r="W509" s="92"/>
    </row>
    <row r="510" spans="1:23" s="98" customFormat="1" x14ac:dyDescent="0.25">
      <c r="A510" s="93"/>
      <c r="B510" s="93"/>
      <c r="C510" s="93"/>
      <c r="D510" s="94"/>
      <c r="E510" s="94"/>
      <c r="F510"/>
      <c r="G510"/>
      <c r="H510" s="95"/>
      <c r="I510" s="95"/>
      <c r="J510" s="95"/>
      <c r="K510" s="96"/>
      <c r="L510" s="155"/>
      <c r="M510" s="96"/>
      <c r="N510" s="153"/>
      <c r="O510" s="96"/>
      <c r="P510" s="96"/>
      <c r="Q510" s="155"/>
      <c r="S510" s="92"/>
      <c r="T510" s="92"/>
      <c r="U510" s="92"/>
      <c r="V510" s="92"/>
      <c r="W510" s="92"/>
    </row>
    <row r="511" spans="1:23" s="98" customFormat="1" x14ac:dyDescent="0.25">
      <c r="A511" s="93"/>
      <c r="B511" s="93"/>
      <c r="C511" s="93"/>
      <c r="D511" s="94"/>
      <c r="E511" s="94"/>
      <c r="F511"/>
      <c r="G511"/>
      <c r="H511" s="95"/>
      <c r="I511" s="95"/>
      <c r="J511" s="95"/>
      <c r="K511" s="96"/>
      <c r="L511" s="155"/>
      <c r="M511" s="96"/>
      <c r="N511" s="153"/>
      <c r="O511" s="96"/>
      <c r="P511" s="96"/>
      <c r="Q511" s="155"/>
      <c r="S511" s="92"/>
      <c r="T511" s="92"/>
      <c r="U511" s="92"/>
      <c r="V511" s="92"/>
      <c r="W511" s="92"/>
    </row>
    <row r="512" spans="1:23" s="98" customFormat="1" x14ac:dyDescent="0.25">
      <c r="A512" s="93"/>
      <c r="B512" s="93"/>
      <c r="C512" s="93"/>
      <c r="D512" s="94"/>
      <c r="E512" s="94"/>
      <c r="F512"/>
      <c r="G512"/>
      <c r="H512" s="95"/>
      <c r="I512" s="95"/>
      <c r="J512" s="95"/>
      <c r="K512" s="96"/>
      <c r="L512" s="155"/>
      <c r="M512" s="96"/>
      <c r="N512" s="153"/>
      <c r="O512" s="96"/>
      <c r="P512" s="96"/>
      <c r="Q512" s="155"/>
      <c r="S512" s="92"/>
      <c r="T512" s="92"/>
      <c r="U512" s="92"/>
      <c r="V512" s="92"/>
      <c r="W512" s="92"/>
    </row>
    <row r="513" spans="1:23" s="98" customFormat="1" x14ac:dyDescent="0.25">
      <c r="A513" s="93"/>
      <c r="B513" s="93"/>
      <c r="C513" s="93"/>
      <c r="D513" s="94"/>
      <c r="E513" s="94"/>
      <c r="F513"/>
      <c r="G513"/>
      <c r="H513" s="95"/>
      <c r="I513" s="95"/>
      <c r="J513" s="95"/>
      <c r="K513" s="96"/>
      <c r="L513" s="155"/>
      <c r="M513" s="96"/>
      <c r="N513" s="153"/>
      <c r="O513" s="96"/>
      <c r="P513" s="96"/>
      <c r="Q513" s="155"/>
      <c r="S513" s="92"/>
      <c r="T513" s="92"/>
      <c r="U513" s="92"/>
      <c r="V513" s="92"/>
      <c r="W513" s="92"/>
    </row>
    <row r="514" spans="1:23" s="98" customFormat="1" x14ac:dyDescent="0.25">
      <c r="A514" s="93"/>
      <c r="B514" s="93"/>
      <c r="C514" s="93"/>
      <c r="D514" s="94"/>
      <c r="E514" s="94"/>
      <c r="F514"/>
      <c r="G514"/>
      <c r="H514" s="95"/>
      <c r="I514" s="95"/>
      <c r="J514" s="95"/>
      <c r="K514" s="96"/>
      <c r="L514" s="155"/>
      <c r="M514" s="96"/>
      <c r="N514" s="153"/>
      <c r="O514" s="96"/>
      <c r="P514" s="96"/>
      <c r="Q514" s="155"/>
      <c r="S514" s="92"/>
      <c r="T514" s="92"/>
      <c r="U514" s="92"/>
      <c r="V514" s="92"/>
      <c r="W514" s="92"/>
    </row>
    <row r="515" spans="1:23" s="98" customFormat="1" x14ac:dyDescent="0.25">
      <c r="A515" s="93"/>
      <c r="B515" s="93"/>
      <c r="C515" s="93"/>
      <c r="D515" s="94"/>
      <c r="E515" s="94"/>
      <c r="F515"/>
      <c r="G515"/>
      <c r="H515" s="95"/>
      <c r="I515" s="95"/>
      <c r="J515" s="95"/>
      <c r="K515" s="96"/>
      <c r="L515" s="155"/>
      <c r="M515" s="96"/>
      <c r="N515" s="153"/>
      <c r="O515" s="96"/>
      <c r="P515" s="96"/>
      <c r="Q515" s="155"/>
      <c r="S515" s="92"/>
      <c r="T515" s="92"/>
      <c r="U515" s="92"/>
      <c r="V515" s="92"/>
      <c r="W515" s="92"/>
    </row>
    <row r="516" spans="1:23" s="98" customFormat="1" x14ac:dyDescent="0.25">
      <c r="A516" s="93"/>
      <c r="B516" s="93"/>
      <c r="C516" s="93"/>
      <c r="D516" s="94"/>
      <c r="E516" s="94"/>
      <c r="F516"/>
      <c r="G516"/>
      <c r="H516" s="95"/>
      <c r="I516" s="95"/>
      <c r="J516" s="95"/>
      <c r="K516" s="96"/>
      <c r="L516" s="155"/>
      <c r="M516" s="96"/>
      <c r="N516" s="153"/>
      <c r="O516" s="96"/>
      <c r="P516" s="96"/>
      <c r="Q516" s="155"/>
      <c r="S516" s="92"/>
      <c r="T516" s="92"/>
      <c r="U516" s="92"/>
      <c r="V516" s="92"/>
      <c r="W516" s="92"/>
    </row>
    <row r="517" spans="1:23" s="98" customFormat="1" x14ac:dyDescent="0.25">
      <c r="A517" s="93"/>
      <c r="B517" s="93"/>
      <c r="C517" s="93"/>
      <c r="D517" s="94"/>
      <c r="E517" s="94"/>
      <c r="F517"/>
      <c r="G517"/>
      <c r="H517" s="95"/>
      <c r="I517" s="95"/>
      <c r="J517" s="95"/>
      <c r="K517" s="96"/>
      <c r="L517" s="155"/>
      <c r="M517" s="96"/>
      <c r="N517" s="153"/>
      <c r="O517" s="96"/>
      <c r="P517" s="96"/>
      <c r="Q517" s="155"/>
      <c r="S517" s="92"/>
      <c r="T517" s="92"/>
      <c r="U517" s="92"/>
      <c r="V517" s="92"/>
      <c r="W517" s="92"/>
    </row>
    <row r="518" spans="1:23" s="98" customFormat="1" x14ac:dyDescent="0.25">
      <c r="A518" s="93"/>
      <c r="B518" s="93"/>
      <c r="C518" s="93"/>
      <c r="D518" s="94"/>
      <c r="E518" s="94"/>
      <c r="F518"/>
      <c r="G518"/>
      <c r="H518" s="95"/>
      <c r="I518" s="95"/>
      <c r="J518" s="95"/>
      <c r="K518" s="96"/>
      <c r="L518" s="155"/>
      <c r="M518" s="96"/>
      <c r="N518" s="153"/>
      <c r="O518" s="96"/>
      <c r="P518" s="96"/>
      <c r="Q518" s="155"/>
      <c r="S518" s="92"/>
      <c r="T518" s="92"/>
      <c r="U518" s="92"/>
      <c r="V518" s="92"/>
      <c r="W518" s="92"/>
    </row>
    <row r="519" spans="1:23" s="98" customFormat="1" x14ac:dyDescent="0.25">
      <c r="A519" s="93"/>
      <c r="B519" s="93"/>
      <c r="C519" s="93"/>
      <c r="D519" s="94"/>
      <c r="E519" s="94"/>
      <c r="F519"/>
      <c r="G519"/>
      <c r="H519" s="95"/>
      <c r="I519" s="95"/>
      <c r="J519" s="95"/>
      <c r="K519" s="96"/>
      <c r="L519" s="155"/>
      <c r="M519" s="96"/>
      <c r="N519" s="153"/>
      <c r="O519" s="96"/>
      <c r="P519" s="96"/>
      <c r="Q519" s="155"/>
      <c r="S519" s="92"/>
      <c r="T519" s="92"/>
      <c r="U519" s="92"/>
      <c r="V519" s="92"/>
      <c r="W519" s="92"/>
    </row>
    <row r="520" spans="1:23" s="98" customFormat="1" x14ac:dyDescent="0.25">
      <c r="A520" s="93"/>
      <c r="B520" s="93"/>
      <c r="C520" s="93"/>
      <c r="D520" s="94"/>
      <c r="E520" s="94"/>
      <c r="F520"/>
      <c r="G520"/>
      <c r="H520" s="95"/>
      <c r="I520" s="95"/>
      <c r="J520" s="95"/>
      <c r="K520" s="96"/>
      <c r="L520" s="155"/>
      <c r="M520" s="96"/>
      <c r="N520" s="153"/>
      <c r="O520" s="96"/>
      <c r="P520" s="96"/>
      <c r="Q520" s="155"/>
      <c r="S520" s="92"/>
      <c r="T520" s="92"/>
      <c r="U520" s="92"/>
      <c r="V520" s="92"/>
      <c r="W520" s="92"/>
    </row>
    <row r="521" spans="1:23" s="98" customFormat="1" x14ac:dyDescent="0.25">
      <c r="A521" s="93"/>
      <c r="B521" s="93"/>
      <c r="C521" s="93"/>
      <c r="D521" s="94"/>
      <c r="E521" s="94"/>
      <c r="F521"/>
      <c r="G521"/>
      <c r="H521" s="95"/>
      <c r="I521" s="95"/>
      <c r="J521" s="95"/>
      <c r="K521" s="96"/>
      <c r="L521" s="155"/>
      <c r="M521" s="96"/>
      <c r="N521" s="153"/>
      <c r="O521" s="96"/>
      <c r="P521" s="96"/>
      <c r="Q521" s="155"/>
      <c r="S521" s="92"/>
      <c r="T521" s="92"/>
      <c r="U521" s="92"/>
      <c r="V521" s="92"/>
      <c r="W521" s="92"/>
    </row>
    <row r="522" spans="1:23" s="98" customFormat="1" x14ac:dyDescent="0.25">
      <c r="A522" s="93"/>
      <c r="B522" s="93"/>
      <c r="C522" s="93"/>
      <c r="D522" s="94"/>
      <c r="E522" s="94"/>
      <c r="F522"/>
      <c r="G522"/>
      <c r="H522" s="95"/>
      <c r="I522" s="95"/>
      <c r="J522" s="95"/>
      <c r="K522" s="96"/>
      <c r="L522" s="155"/>
      <c r="M522" s="96"/>
      <c r="N522" s="153"/>
      <c r="O522" s="96"/>
      <c r="P522" s="96"/>
      <c r="Q522" s="155"/>
      <c r="S522" s="92"/>
      <c r="T522" s="92"/>
      <c r="U522" s="92"/>
      <c r="V522" s="92"/>
      <c r="W522" s="92"/>
    </row>
    <row r="523" spans="1:23" s="98" customFormat="1" x14ac:dyDescent="0.25">
      <c r="A523" s="93"/>
      <c r="B523" s="93"/>
      <c r="C523" s="93"/>
      <c r="D523" s="94"/>
      <c r="E523" s="94"/>
      <c r="F523"/>
      <c r="G523"/>
      <c r="H523" s="95"/>
      <c r="I523" s="95"/>
      <c r="J523" s="95"/>
      <c r="K523" s="96"/>
      <c r="L523" s="155"/>
      <c r="M523" s="96"/>
      <c r="N523" s="153"/>
      <c r="O523" s="96"/>
      <c r="P523" s="96"/>
      <c r="Q523" s="155"/>
      <c r="S523" s="92"/>
      <c r="T523" s="92"/>
      <c r="U523" s="92"/>
      <c r="V523" s="92"/>
      <c r="W523" s="92"/>
    </row>
    <row r="524" spans="1:23" s="98" customFormat="1" x14ac:dyDescent="0.25">
      <c r="A524" s="93"/>
      <c r="B524" s="93"/>
      <c r="C524" s="93"/>
      <c r="D524" s="94"/>
      <c r="E524" s="94"/>
      <c r="F524"/>
      <c r="G524"/>
      <c r="H524" s="95"/>
      <c r="I524" s="95"/>
      <c r="J524" s="95"/>
      <c r="K524" s="96"/>
      <c r="L524" s="155"/>
      <c r="M524" s="96"/>
      <c r="N524" s="153"/>
      <c r="O524" s="96"/>
      <c r="P524" s="96"/>
      <c r="Q524" s="155"/>
      <c r="S524" s="92"/>
      <c r="T524" s="92"/>
      <c r="U524" s="92"/>
      <c r="V524" s="92"/>
      <c r="W524" s="92"/>
    </row>
    <row r="525" spans="1:23" s="98" customFormat="1" x14ac:dyDescent="0.25">
      <c r="A525" s="93"/>
      <c r="B525" s="93"/>
      <c r="C525" s="93"/>
      <c r="D525" s="94"/>
      <c r="E525" s="94"/>
      <c r="F525"/>
      <c r="G525"/>
      <c r="H525" s="95"/>
      <c r="I525" s="95"/>
      <c r="J525" s="95"/>
      <c r="K525" s="96"/>
      <c r="L525" s="155"/>
      <c r="M525" s="96"/>
      <c r="N525" s="153"/>
      <c r="O525" s="96"/>
      <c r="P525" s="96"/>
      <c r="Q525" s="155"/>
      <c r="S525" s="92"/>
      <c r="T525" s="92"/>
      <c r="U525" s="92"/>
      <c r="V525" s="92"/>
      <c r="W525" s="92"/>
    </row>
    <row r="526" spans="1:23" s="98" customFormat="1" x14ac:dyDescent="0.25">
      <c r="A526" s="93"/>
      <c r="B526" s="93"/>
      <c r="C526" s="93"/>
      <c r="D526" s="94"/>
      <c r="E526" s="94"/>
      <c r="F526"/>
      <c r="G526"/>
      <c r="H526" s="95"/>
      <c r="I526" s="95"/>
      <c r="J526" s="95"/>
      <c r="K526" s="96"/>
      <c r="L526" s="155"/>
      <c r="M526" s="96"/>
      <c r="N526" s="153"/>
      <c r="O526" s="96"/>
      <c r="P526" s="96"/>
      <c r="Q526" s="155"/>
      <c r="S526" s="92"/>
      <c r="T526" s="92"/>
      <c r="U526" s="92"/>
      <c r="V526" s="92"/>
      <c r="W526" s="92"/>
    </row>
    <row r="527" spans="1:23" s="98" customFormat="1" x14ac:dyDescent="0.25">
      <c r="A527" s="93"/>
      <c r="B527" s="93"/>
      <c r="C527" s="93"/>
      <c r="D527" s="94"/>
      <c r="E527" s="94"/>
      <c r="F527"/>
      <c r="G527"/>
      <c r="H527" s="95"/>
      <c r="I527" s="95"/>
      <c r="J527" s="95"/>
      <c r="K527" s="96"/>
      <c r="L527" s="155"/>
      <c r="M527" s="96"/>
      <c r="N527" s="153"/>
      <c r="O527" s="96"/>
      <c r="P527" s="96"/>
      <c r="Q527" s="155"/>
      <c r="S527" s="92"/>
      <c r="T527" s="92"/>
      <c r="U527" s="92"/>
      <c r="V527" s="92"/>
      <c r="W527" s="92"/>
    </row>
    <row r="528" spans="1:23" s="98" customFormat="1" x14ac:dyDescent="0.25">
      <c r="A528" s="93"/>
      <c r="B528" s="93"/>
      <c r="C528" s="93"/>
      <c r="D528" s="94"/>
      <c r="E528" s="94"/>
      <c r="F528"/>
      <c r="G528"/>
      <c r="H528" s="95"/>
      <c r="I528" s="95"/>
      <c r="J528" s="95"/>
      <c r="K528" s="96"/>
      <c r="L528" s="155"/>
      <c r="M528" s="96"/>
      <c r="N528" s="153"/>
      <c r="O528" s="96"/>
      <c r="P528" s="96"/>
      <c r="Q528" s="155"/>
      <c r="S528" s="92"/>
      <c r="T528" s="92"/>
      <c r="U528" s="92"/>
      <c r="V528" s="92"/>
      <c r="W528" s="92"/>
    </row>
    <row r="529" spans="1:23" s="98" customFormat="1" x14ac:dyDescent="0.25">
      <c r="A529" s="93"/>
      <c r="B529" s="93"/>
      <c r="C529" s="93"/>
      <c r="D529" s="94"/>
      <c r="E529" s="94"/>
      <c r="F529"/>
      <c r="G529"/>
      <c r="H529" s="95"/>
      <c r="I529" s="95"/>
      <c r="J529" s="95"/>
      <c r="K529" s="96"/>
      <c r="L529" s="155"/>
      <c r="M529" s="96"/>
      <c r="N529" s="153"/>
      <c r="O529" s="96"/>
      <c r="P529" s="96"/>
      <c r="Q529" s="155"/>
      <c r="S529" s="92"/>
      <c r="T529" s="92"/>
      <c r="U529" s="92"/>
      <c r="V529" s="92"/>
      <c r="W529" s="92"/>
    </row>
    <row r="530" spans="1:23" s="98" customFormat="1" x14ac:dyDescent="0.25">
      <c r="A530" s="93"/>
      <c r="B530" s="93"/>
      <c r="C530" s="93"/>
      <c r="D530" s="94"/>
      <c r="E530" s="94"/>
      <c r="F530"/>
      <c r="G530"/>
      <c r="H530" s="95"/>
      <c r="I530" s="95"/>
      <c r="J530" s="95"/>
      <c r="K530" s="96"/>
      <c r="L530" s="155"/>
      <c r="M530" s="96"/>
      <c r="N530" s="153"/>
      <c r="O530" s="96"/>
      <c r="P530" s="96"/>
      <c r="Q530" s="155"/>
      <c r="S530" s="92"/>
      <c r="T530" s="92"/>
      <c r="U530" s="92"/>
      <c r="V530" s="92"/>
      <c r="W530" s="92"/>
    </row>
    <row r="531" spans="1:23" s="98" customFormat="1" x14ac:dyDescent="0.25">
      <c r="A531" s="93"/>
      <c r="B531" s="93"/>
      <c r="C531" s="93"/>
      <c r="D531" s="94"/>
      <c r="E531" s="94"/>
      <c r="F531"/>
      <c r="G531"/>
      <c r="H531" s="95"/>
      <c r="I531" s="95"/>
      <c r="J531" s="95"/>
      <c r="K531" s="96"/>
      <c r="L531" s="155"/>
      <c r="M531" s="96"/>
      <c r="N531" s="153"/>
      <c r="O531" s="96"/>
      <c r="P531" s="96"/>
      <c r="Q531" s="155"/>
      <c r="S531" s="92"/>
      <c r="T531" s="92"/>
      <c r="U531" s="92"/>
      <c r="V531" s="92"/>
      <c r="W531" s="92"/>
    </row>
    <row r="532" spans="1:23" s="98" customFormat="1" x14ac:dyDescent="0.25">
      <c r="A532" s="93"/>
      <c r="B532" s="93"/>
      <c r="C532" s="93"/>
      <c r="D532" s="94"/>
      <c r="E532" s="94"/>
      <c r="F532"/>
      <c r="G532"/>
      <c r="H532" s="95"/>
      <c r="I532" s="95"/>
      <c r="J532" s="95"/>
      <c r="K532" s="96"/>
      <c r="L532" s="155"/>
      <c r="M532" s="96"/>
      <c r="N532" s="153"/>
      <c r="O532" s="96"/>
      <c r="P532" s="96"/>
      <c r="Q532" s="155"/>
      <c r="S532" s="92"/>
      <c r="T532" s="92"/>
      <c r="U532" s="92"/>
      <c r="V532" s="92"/>
      <c r="W532" s="92"/>
    </row>
    <row r="533" spans="1:23" s="98" customFormat="1" x14ac:dyDescent="0.25">
      <c r="A533" s="93"/>
      <c r="B533" s="93"/>
      <c r="C533" s="93"/>
      <c r="D533" s="94"/>
      <c r="E533" s="94"/>
      <c r="F533"/>
      <c r="G533"/>
      <c r="H533" s="95"/>
      <c r="I533" s="95"/>
      <c r="J533" s="95"/>
      <c r="K533" s="96"/>
      <c r="L533" s="155"/>
      <c r="M533" s="96"/>
      <c r="N533" s="153"/>
      <c r="O533" s="96"/>
      <c r="P533" s="96"/>
      <c r="Q533" s="155"/>
      <c r="S533" s="92"/>
      <c r="T533" s="92"/>
      <c r="U533" s="92"/>
      <c r="V533" s="92"/>
      <c r="W533" s="92"/>
    </row>
    <row r="534" spans="1:23" s="98" customFormat="1" x14ac:dyDescent="0.25">
      <c r="A534" s="93"/>
      <c r="B534" s="93"/>
      <c r="C534" s="93"/>
      <c r="D534" s="94"/>
      <c r="E534" s="94"/>
      <c r="F534"/>
      <c r="G534"/>
      <c r="H534" s="95"/>
      <c r="I534" s="95"/>
      <c r="J534" s="95"/>
      <c r="K534" s="96"/>
      <c r="L534" s="155"/>
      <c r="M534" s="96"/>
      <c r="N534" s="153"/>
      <c r="O534" s="96"/>
      <c r="P534" s="96"/>
      <c r="Q534" s="155"/>
      <c r="S534" s="92"/>
      <c r="T534" s="92"/>
      <c r="U534" s="92"/>
      <c r="V534" s="92"/>
      <c r="W534" s="92"/>
    </row>
    <row r="535" spans="1:23" s="98" customFormat="1" x14ac:dyDescent="0.25">
      <c r="A535" s="93"/>
      <c r="B535" s="93"/>
      <c r="C535" s="93"/>
      <c r="D535" s="94"/>
      <c r="E535" s="94"/>
      <c r="F535"/>
      <c r="G535"/>
      <c r="H535" s="95"/>
      <c r="I535" s="95"/>
      <c r="J535" s="95"/>
      <c r="K535" s="96"/>
      <c r="L535" s="155"/>
      <c r="M535" s="96"/>
      <c r="N535" s="153"/>
      <c r="O535" s="96"/>
      <c r="P535" s="96"/>
      <c r="Q535" s="155"/>
      <c r="S535" s="92"/>
      <c r="T535" s="92"/>
      <c r="U535" s="92"/>
      <c r="V535" s="92"/>
      <c r="W535" s="92"/>
    </row>
    <row r="536" spans="1:23" s="98" customFormat="1" x14ac:dyDescent="0.25">
      <c r="A536" s="93"/>
      <c r="B536" s="93"/>
      <c r="C536" s="93"/>
      <c r="D536" s="94"/>
      <c r="E536" s="94"/>
      <c r="F536"/>
      <c r="G536"/>
      <c r="H536" s="95"/>
      <c r="I536" s="95"/>
      <c r="J536" s="95"/>
      <c r="K536" s="96"/>
      <c r="L536" s="155"/>
      <c r="M536" s="96"/>
      <c r="N536" s="153"/>
      <c r="O536" s="96"/>
      <c r="P536" s="96"/>
      <c r="Q536" s="155"/>
      <c r="S536" s="92"/>
      <c r="T536" s="92"/>
      <c r="U536" s="92"/>
      <c r="V536" s="92"/>
      <c r="W536" s="92"/>
    </row>
    <row r="537" spans="1:23" s="98" customFormat="1" x14ac:dyDescent="0.25">
      <c r="A537" s="93"/>
      <c r="B537" s="93"/>
      <c r="C537" s="93"/>
      <c r="D537" s="94"/>
      <c r="E537" s="94"/>
      <c r="F537"/>
      <c r="G537"/>
      <c r="H537" s="95"/>
      <c r="I537" s="95"/>
      <c r="J537" s="95"/>
      <c r="K537" s="96"/>
      <c r="L537" s="155"/>
      <c r="M537" s="96"/>
      <c r="N537" s="153"/>
      <c r="O537" s="96"/>
      <c r="P537" s="96"/>
      <c r="Q537" s="155"/>
      <c r="S537" s="92"/>
      <c r="T537" s="92"/>
      <c r="U537" s="92"/>
      <c r="V537" s="92"/>
      <c r="W537" s="92"/>
    </row>
    <row r="538" spans="1:23" s="98" customFormat="1" x14ac:dyDescent="0.25">
      <c r="A538" s="93"/>
      <c r="B538" s="93"/>
      <c r="C538" s="93"/>
      <c r="D538" s="94"/>
      <c r="E538" s="94"/>
      <c r="F538"/>
      <c r="G538"/>
      <c r="H538" s="95"/>
      <c r="I538" s="95"/>
      <c r="J538" s="95"/>
      <c r="K538" s="96"/>
      <c r="L538" s="155"/>
      <c r="M538" s="96"/>
      <c r="N538" s="153"/>
      <c r="O538" s="96"/>
      <c r="P538" s="96"/>
      <c r="Q538" s="155"/>
      <c r="S538" s="92"/>
      <c r="T538" s="92"/>
      <c r="U538" s="92"/>
      <c r="V538" s="92"/>
      <c r="W538" s="92"/>
    </row>
    <row r="539" spans="1:23" s="98" customFormat="1" x14ac:dyDescent="0.25">
      <c r="A539" s="93"/>
      <c r="B539" s="93"/>
      <c r="C539" s="93"/>
      <c r="D539" s="94"/>
      <c r="E539" s="94"/>
      <c r="F539"/>
      <c r="G539"/>
      <c r="H539" s="95"/>
      <c r="I539" s="95"/>
      <c r="J539" s="95"/>
      <c r="K539" s="96"/>
      <c r="L539" s="155"/>
      <c r="M539" s="96"/>
      <c r="N539" s="153"/>
      <c r="O539" s="96"/>
      <c r="P539" s="96"/>
      <c r="Q539" s="155"/>
      <c r="S539" s="92"/>
      <c r="T539" s="92"/>
      <c r="U539" s="92"/>
      <c r="V539" s="92"/>
      <c r="W539" s="92"/>
    </row>
    <row r="540" spans="1:23" s="98" customFormat="1" x14ac:dyDescent="0.25">
      <c r="A540" s="93"/>
      <c r="B540" s="93"/>
      <c r="C540" s="93"/>
      <c r="D540" s="94"/>
      <c r="E540" s="94"/>
      <c r="F540"/>
      <c r="G540"/>
      <c r="H540" s="95"/>
      <c r="I540" s="95"/>
      <c r="J540" s="95"/>
      <c r="K540" s="96"/>
      <c r="L540" s="155"/>
      <c r="M540" s="96"/>
      <c r="N540" s="153"/>
      <c r="O540" s="96"/>
      <c r="P540" s="96"/>
      <c r="Q540" s="155"/>
      <c r="S540" s="92"/>
      <c r="T540" s="92"/>
      <c r="U540" s="92"/>
      <c r="V540" s="92"/>
      <c r="W540" s="92"/>
    </row>
    <row r="541" spans="1:23" s="98" customFormat="1" x14ac:dyDescent="0.25">
      <c r="A541" s="93"/>
      <c r="B541" s="93"/>
      <c r="C541" s="93"/>
      <c r="D541" s="94"/>
      <c r="E541" s="94"/>
      <c r="F541"/>
      <c r="G541"/>
      <c r="H541" s="95"/>
      <c r="I541" s="95"/>
      <c r="J541" s="95"/>
      <c r="K541" s="96"/>
      <c r="L541" s="155"/>
      <c r="M541" s="96"/>
      <c r="N541" s="153"/>
      <c r="O541" s="96"/>
      <c r="P541" s="96"/>
      <c r="Q541" s="155"/>
      <c r="S541" s="92"/>
      <c r="T541" s="92"/>
      <c r="U541" s="92"/>
      <c r="V541" s="92"/>
      <c r="W541" s="92"/>
    </row>
    <row r="542" spans="1:23" s="98" customFormat="1" x14ac:dyDescent="0.25">
      <c r="A542" s="93"/>
      <c r="B542" s="93"/>
      <c r="C542" s="93"/>
      <c r="D542" s="94"/>
      <c r="E542" s="94"/>
      <c r="F542"/>
      <c r="G542"/>
      <c r="H542" s="95"/>
      <c r="I542" s="95"/>
      <c r="J542" s="95"/>
      <c r="K542" s="96"/>
      <c r="L542" s="155"/>
      <c r="M542" s="96"/>
      <c r="N542" s="153"/>
      <c r="O542" s="96"/>
      <c r="P542" s="96"/>
      <c r="Q542" s="155"/>
      <c r="S542" s="92"/>
      <c r="T542" s="92"/>
      <c r="U542" s="92"/>
      <c r="V542" s="92"/>
      <c r="W542" s="92"/>
    </row>
    <row r="543" spans="1:23" s="98" customFormat="1" x14ac:dyDescent="0.25">
      <c r="A543" s="93"/>
      <c r="B543" s="93"/>
      <c r="C543" s="93"/>
      <c r="D543" s="94"/>
      <c r="E543" s="94"/>
      <c r="F543"/>
      <c r="G543"/>
      <c r="H543" s="95"/>
      <c r="I543" s="95"/>
      <c r="J543" s="95"/>
      <c r="K543" s="96"/>
      <c r="L543" s="155"/>
      <c r="M543" s="96"/>
      <c r="N543" s="153"/>
      <c r="O543" s="96"/>
      <c r="P543" s="96"/>
      <c r="Q543" s="155"/>
      <c r="S543" s="92"/>
      <c r="T543" s="92"/>
      <c r="U543" s="92"/>
      <c r="V543" s="92"/>
      <c r="W543" s="92"/>
    </row>
    <row r="544" spans="1:23" s="98" customFormat="1" x14ac:dyDescent="0.25">
      <c r="A544" s="93"/>
      <c r="B544" s="93"/>
      <c r="C544" s="93"/>
      <c r="D544" s="94"/>
      <c r="E544" s="94"/>
      <c r="F544"/>
      <c r="G544"/>
      <c r="H544" s="95"/>
      <c r="I544" s="95"/>
      <c r="J544" s="95"/>
      <c r="K544" s="96"/>
      <c r="L544" s="155"/>
      <c r="M544" s="96"/>
      <c r="N544" s="153"/>
      <c r="O544" s="96"/>
      <c r="P544" s="96"/>
      <c r="Q544" s="155"/>
      <c r="S544" s="92"/>
      <c r="T544" s="92"/>
      <c r="U544" s="92"/>
      <c r="V544" s="92"/>
      <c r="W544" s="92"/>
    </row>
    <row r="545" spans="1:23" s="98" customFormat="1" x14ac:dyDescent="0.25">
      <c r="A545" s="93"/>
      <c r="B545" s="93"/>
      <c r="C545" s="93"/>
      <c r="D545" s="94"/>
      <c r="E545" s="94"/>
      <c r="F545"/>
      <c r="G545"/>
      <c r="H545" s="95"/>
      <c r="I545" s="95"/>
      <c r="J545" s="95"/>
      <c r="K545" s="96"/>
      <c r="L545" s="155"/>
      <c r="M545" s="96"/>
      <c r="N545" s="153"/>
      <c r="O545" s="96"/>
      <c r="P545" s="96"/>
      <c r="Q545" s="155"/>
      <c r="S545" s="92"/>
      <c r="T545" s="92"/>
      <c r="U545" s="92"/>
      <c r="V545" s="92"/>
      <c r="W545" s="92"/>
    </row>
    <row r="546" spans="1:23" s="98" customFormat="1" x14ac:dyDescent="0.25">
      <c r="A546" s="93"/>
      <c r="B546" s="93"/>
      <c r="C546" s="93"/>
      <c r="D546" s="94"/>
      <c r="E546" s="94"/>
      <c r="F546"/>
      <c r="G546"/>
      <c r="H546" s="95"/>
      <c r="I546" s="95"/>
      <c r="J546" s="95"/>
      <c r="K546" s="96"/>
      <c r="L546" s="155"/>
      <c r="M546" s="96"/>
      <c r="N546" s="153"/>
      <c r="O546" s="96"/>
      <c r="P546" s="96"/>
      <c r="Q546" s="155"/>
      <c r="S546" s="92"/>
      <c r="T546" s="92"/>
      <c r="U546" s="92"/>
      <c r="V546" s="92"/>
      <c r="W546" s="92"/>
    </row>
    <row r="547" spans="1:23" s="98" customFormat="1" x14ac:dyDescent="0.25">
      <c r="A547" s="93"/>
      <c r="B547" s="93"/>
      <c r="C547" s="93"/>
      <c r="D547" s="94"/>
      <c r="E547" s="94"/>
      <c r="F547"/>
      <c r="G547"/>
      <c r="H547" s="95"/>
      <c r="I547" s="95"/>
      <c r="J547" s="95"/>
      <c r="K547" s="96"/>
      <c r="L547" s="155"/>
      <c r="M547" s="96"/>
      <c r="N547" s="153"/>
      <c r="O547" s="96"/>
      <c r="P547" s="96"/>
      <c r="Q547" s="155"/>
      <c r="S547" s="92"/>
      <c r="T547" s="92"/>
      <c r="U547" s="92"/>
      <c r="V547" s="92"/>
      <c r="W547" s="92"/>
    </row>
    <row r="548" spans="1:23" s="98" customFormat="1" x14ac:dyDescent="0.25">
      <c r="A548" s="93"/>
      <c r="B548" s="93"/>
      <c r="C548" s="93"/>
      <c r="D548" s="94"/>
      <c r="E548" s="94"/>
      <c r="F548"/>
      <c r="G548"/>
      <c r="H548" s="95"/>
      <c r="I548" s="95"/>
      <c r="J548" s="95"/>
      <c r="K548" s="96"/>
      <c r="L548" s="155"/>
      <c r="M548" s="96"/>
      <c r="N548" s="153"/>
      <c r="O548" s="96"/>
      <c r="P548" s="96"/>
      <c r="Q548" s="155"/>
      <c r="S548" s="92"/>
      <c r="T548" s="92"/>
      <c r="U548" s="92"/>
      <c r="V548" s="92"/>
      <c r="W548" s="92"/>
    </row>
    <row r="549" spans="1:23" s="98" customFormat="1" x14ac:dyDescent="0.25">
      <c r="A549" s="93"/>
      <c r="B549" s="93"/>
      <c r="C549" s="93"/>
      <c r="D549" s="94"/>
      <c r="E549" s="94"/>
      <c r="F549"/>
      <c r="G549"/>
      <c r="H549" s="95"/>
      <c r="I549" s="95"/>
      <c r="J549" s="95"/>
      <c r="K549" s="96"/>
      <c r="L549" s="155"/>
      <c r="M549" s="96"/>
      <c r="N549" s="153"/>
      <c r="O549" s="96"/>
      <c r="P549" s="96"/>
      <c r="Q549" s="155"/>
      <c r="S549" s="92"/>
      <c r="T549" s="92"/>
      <c r="U549" s="92"/>
      <c r="V549" s="92"/>
      <c r="W549" s="92"/>
    </row>
    <row r="550" spans="1:23" s="98" customFormat="1" x14ac:dyDescent="0.25">
      <c r="A550" s="93"/>
      <c r="B550" s="93"/>
      <c r="C550" s="93"/>
      <c r="D550" s="94"/>
      <c r="E550" s="94"/>
      <c r="F550"/>
      <c r="G550"/>
      <c r="H550" s="95"/>
      <c r="I550" s="95"/>
      <c r="J550" s="95"/>
      <c r="K550" s="96"/>
      <c r="L550" s="155"/>
      <c r="M550" s="96"/>
      <c r="N550" s="153"/>
      <c r="O550" s="96"/>
      <c r="P550" s="96"/>
      <c r="Q550" s="155"/>
      <c r="S550" s="92"/>
      <c r="T550" s="92"/>
      <c r="U550" s="92"/>
      <c r="V550" s="92"/>
      <c r="W550" s="92"/>
    </row>
    <row r="551" spans="1:23" s="98" customFormat="1" x14ac:dyDescent="0.25">
      <c r="A551" s="93"/>
      <c r="B551" s="93"/>
      <c r="C551" s="93"/>
      <c r="D551" s="94"/>
      <c r="E551" s="94"/>
      <c r="F551"/>
      <c r="G551"/>
      <c r="H551" s="95"/>
      <c r="I551" s="95"/>
      <c r="J551" s="95"/>
      <c r="K551" s="96"/>
      <c r="L551" s="155"/>
      <c r="M551" s="96"/>
      <c r="N551" s="153"/>
      <c r="O551" s="96"/>
      <c r="P551" s="96"/>
      <c r="Q551" s="155"/>
      <c r="S551" s="92"/>
      <c r="T551" s="92"/>
      <c r="U551" s="92"/>
      <c r="V551" s="92"/>
      <c r="W551" s="92"/>
    </row>
    <row r="552" spans="1:23" s="98" customFormat="1" x14ac:dyDescent="0.25">
      <c r="A552" s="93"/>
      <c r="B552" s="93"/>
      <c r="C552" s="93"/>
      <c r="D552" s="94"/>
      <c r="E552" s="94"/>
      <c r="F552"/>
      <c r="G552"/>
      <c r="H552" s="95"/>
      <c r="I552" s="95"/>
      <c r="J552" s="95"/>
      <c r="K552" s="96"/>
      <c r="L552" s="155"/>
      <c r="M552" s="96"/>
      <c r="N552" s="153"/>
      <c r="O552" s="96"/>
      <c r="P552" s="96"/>
      <c r="Q552" s="155"/>
      <c r="S552" s="92"/>
      <c r="T552" s="92"/>
      <c r="U552" s="92"/>
      <c r="V552" s="92"/>
      <c r="W552" s="92"/>
    </row>
    <row r="553" spans="1:23" s="98" customFormat="1" x14ac:dyDescent="0.25">
      <c r="A553" s="93"/>
      <c r="B553" s="93"/>
      <c r="C553" s="93"/>
      <c r="D553" s="94"/>
      <c r="E553" s="94"/>
      <c r="F553"/>
      <c r="G553"/>
      <c r="H553" s="95"/>
      <c r="I553" s="95"/>
      <c r="J553" s="95"/>
      <c r="K553" s="96"/>
      <c r="L553" s="155"/>
      <c r="M553" s="96"/>
      <c r="N553" s="153"/>
      <c r="O553" s="96"/>
      <c r="P553" s="96"/>
      <c r="Q553" s="155"/>
      <c r="S553" s="92"/>
      <c r="T553" s="92"/>
      <c r="U553" s="92"/>
      <c r="V553" s="92"/>
      <c r="W553" s="92"/>
    </row>
    <row r="554" spans="1:23" s="98" customFormat="1" x14ac:dyDescent="0.25">
      <c r="A554" s="93"/>
      <c r="B554" s="93"/>
      <c r="C554" s="93"/>
      <c r="D554" s="94"/>
      <c r="E554" s="94"/>
      <c r="F554"/>
      <c r="G554"/>
      <c r="H554" s="95"/>
      <c r="I554" s="95"/>
      <c r="J554" s="95"/>
      <c r="K554" s="96"/>
      <c r="L554" s="155"/>
      <c r="M554" s="96"/>
      <c r="N554" s="153"/>
      <c r="O554" s="96"/>
      <c r="P554" s="96"/>
      <c r="Q554" s="155"/>
      <c r="S554" s="92"/>
      <c r="T554" s="92"/>
      <c r="U554" s="92"/>
      <c r="V554" s="92"/>
      <c r="W554" s="92"/>
    </row>
    <row r="555" spans="1:23" s="98" customFormat="1" x14ac:dyDescent="0.25">
      <c r="A555" s="93"/>
      <c r="B555" s="93"/>
      <c r="C555" s="93"/>
      <c r="D555" s="94"/>
      <c r="E555" s="94"/>
      <c r="F555"/>
      <c r="G555"/>
      <c r="H555" s="95"/>
      <c r="I555" s="95"/>
      <c r="J555" s="95"/>
      <c r="K555" s="96"/>
      <c r="L555" s="155"/>
      <c r="M555" s="96"/>
      <c r="N555" s="153"/>
      <c r="O555" s="96"/>
      <c r="P555" s="96"/>
      <c r="Q555" s="155"/>
      <c r="S555" s="92"/>
      <c r="T555" s="92"/>
      <c r="U555" s="92"/>
      <c r="V555" s="92"/>
      <c r="W555" s="92"/>
    </row>
    <row r="556" spans="1:23" s="98" customFormat="1" x14ac:dyDescent="0.25">
      <c r="A556" s="93"/>
      <c r="B556" s="93"/>
      <c r="C556" s="93"/>
      <c r="D556" s="94"/>
      <c r="E556" s="94"/>
      <c r="F556"/>
      <c r="G556"/>
      <c r="H556" s="95"/>
      <c r="I556" s="95"/>
      <c r="J556" s="95"/>
      <c r="K556" s="96"/>
      <c r="L556" s="155"/>
      <c r="M556" s="96"/>
      <c r="N556" s="153"/>
      <c r="O556" s="96"/>
      <c r="P556" s="96"/>
      <c r="Q556" s="155"/>
      <c r="S556" s="92"/>
      <c r="T556" s="92"/>
      <c r="U556" s="92"/>
      <c r="V556" s="92"/>
      <c r="W556" s="92"/>
    </row>
    <row r="557" spans="1:23" s="98" customFormat="1" x14ac:dyDescent="0.25">
      <c r="A557" s="93"/>
      <c r="B557" s="93"/>
      <c r="C557" s="93"/>
      <c r="D557" s="94"/>
      <c r="E557" s="94"/>
      <c r="F557"/>
      <c r="G557"/>
      <c r="H557" s="95"/>
      <c r="I557" s="95"/>
      <c r="J557" s="95"/>
      <c r="K557" s="96"/>
      <c r="L557" s="155"/>
      <c r="M557" s="96"/>
      <c r="N557" s="153"/>
      <c r="O557" s="96"/>
      <c r="P557" s="96"/>
      <c r="Q557" s="155"/>
      <c r="S557" s="92"/>
      <c r="T557" s="92"/>
      <c r="U557" s="92"/>
      <c r="V557" s="92"/>
      <c r="W557" s="92"/>
    </row>
    <row r="558" spans="1:23" s="98" customFormat="1" x14ac:dyDescent="0.25">
      <c r="A558" s="93"/>
      <c r="B558" s="93"/>
      <c r="C558" s="93"/>
      <c r="D558" s="94"/>
      <c r="E558" s="94"/>
      <c r="F558"/>
      <c r="G558"/>
      <c r="H558" s="95"/>
      <c r="I558" s="95"/>
      <c r="J558" s="95"/>
      <c r="K558" s="96"/>
      <c r="L558" s="155"/>
      <c r="M558" s="96"/>
      <c r="N558" s="153"/>
      <c r="O558" s="96"/>
      <c r="P558" s="96"/>
      <c r="Q558" s="155"/>
      <c r="S558" s="92"/>
      <c r="T558" s="92"/>
      <c r="U558" s="92"/>
      <c r="V558" s="92"/>
      <c r="W558" s="92"/>
    </row>
    <row r="559" spans="1:23" s="98" customFormat="1" x14ac:dyDescent="0.25">
      <c r="A559" s="93"/>
      <c r="B559" s="93"/>
      <c r="C559" s="93"/>
      <c r="D559" s="94"/>
      <c r="E559" s="94"/>
      <c r="F559"/>
      <c r="G559"/>
      <c r="H559" s="95"/>
      <c r="I559" s="95"/>
      <c r="J559" s="95"/>
      <c r="K559" s="96"/>
      <c r="L559" s="155"/>
      <c r="M559" s="96"/>
      <c r="N559" s="153"/>
      <c r="O559" s="96"/>
      <c r="P559" s="96"/>
      <c r="Q559" s="155"/>
      <c r="S559" s="92"/>
      <c r="T559" s="92"/>
      <c r="U559" s="92"/>
      <c r="V559" s="92"/>
      <c r="W559" s="92"/>
    </row>
    <row r="560" spans="1:23" s="98" customFormat="1" x14ac:dyDescent="0.25">
      <c r="A560" s="93"/>
      <c r="B560" s="93"/>
      <c r="C560" s="93"/>
      <c r="D560" s="94"/>
      <c r="E560" s="94"/>
      <c r="F560"/>
      <c r="G560"/>
      <c r="H560" s="95"/>
      <c r="I560" s="95"/>
      <c r="J560" s="95"/>
      <c r="K560" s="96"/>
      <c r="L560" s="155"/>
      <c r="M560" s="96"/>
      <c r="N560" s="153"/>
      <c r="O560" s="96"/>
      <c r="P560" s="96"/>
      <c r="Q560" s="155"/>
      <c r="S560" s="92"/>
      <c r="T560" s="92"/>
      <c r="U560" s="92"/>
      <c r="V560" s="92"/>
      <c r="W560" s="92"/>
    </row>
    <row r="561" spans="1:23" s="98" customFormat="1" x14ac:dyDescent="0.25">
      <c r="A561" s="93"/>
      <c r="B561" s="93"/>
      <c r="C561" s="93"/>
      <c r="D561" s="94"/>
      <c r="E561" s="94"/>
      <c r="F561"/>
      <c r="G561"/>
      <c r="H561" s="95"/>
      <c r="I561" s="95"/>
      <c r="J561" s="95"/>
      <c r="K561" s="96"/>
      <c r="L561" s="155"/>
      <c r="M561" s="96"/>
      <c r="N561" s="153"/>
      <c r="O561" s="96"/>
      <c r="P561" s="96"/>
      <c r="Q561" s="155"/>
      <c r="S561" s="92"/>
      <c r="T561" s="92"/>
      <c r="U561" s="92"/>
      <c r="V561" s="92"/>
      <c r="W561" s="92"/>
    </row>
    <row r="562" spans="1:23" s="98" customFormat="1" x14ac:dyDescent="0.25">
      <c r="A562" s="93"/>
      <c r="B562" s="93"/>
      <c r="C562" s="93"/>
      <c r="D562" s="94"/>
      <c r="E562" s="94"/>
      <c r="F562"/>
      <c r="G562"/>
      <c r="H562" s="95"/>
      <c r="I562" s="95"/>
      <c r="J562" s="95"/>
      <c r="K562" s="96"/>
      <c r="L562" s="155"/>
      <c r="M562" s="96"/>
      <c r="N562" s="153"/>
      <c r="O562" s="96"/>
      <c r="P562" s="96"/>
      <c r="Q562" s="155"/>
      <c r="S562" s="92"/>
      <c r="T562" s="92"/>
      <c r="U562" s="92"/>
      <c r="V562" s="92"/>
      <c r="W562" s="92"/>
    </row>
    <row r="563" spans="1:23" s="98" customFormat="1" x14ac:dyDescent="0.25">
      <c r="A563" s="93"/>
      <c r="B563" s="93"/>
      <c r="C563" s="93"/>
      <c r="D563" s="94"/>
      <c r="E563" s="94"/>
      <c r="F563"/>
      <c r="G563"/>
      <c r="H563" s="95"/>
      <c r="I563" s="95"/>
      <c r="J563" s="95"/>
      <c r="K563" s="96"/>
      <c r="L563" s="155"/>
      <c r="M563" s="96"/>
      <c r="N563" s="153"/>
      <c r="O563" s="96"/>
      <c r="P563" s="96"/>
      <c r="Q563" s="155"/>
      <c r="S563" s="92"/>
      <c r="T563" s="92"/>
      <c r="U563" s="92"/>
      <c r="V563" s="92"/>
      <c r="W563" s="92"/>
    </row>
    <row r="564" spans="1:23" s="98" customFormat="1" x14ac:dyDescent="0.25">
      <c r="A564" s="93"/>
      <c r="B564" s="93"/>
      <c r="C564" s="93"/>
      <c r="D564" s="94"/>
      <c r="E564" s="94"/>
      <c r="F564"/>
      <c r="G564"/>
      <c r="H564" s="95"/>
      <c r="I564" s="95"/>
      <c r="J564" s="95"/>
      <c r="K564" s="96"/>
      <c r="L564" s="155"/>
      <c r="M564" s="96"/>
      <c r="N564" s="153"/>
      <c r="O564" s="96"/>
      <c r="P564" s="96"/>
      <c r="Q564" s="155"/>
      <c r="S564" s="92"/>
      <c r="T564" s="92"/>
      <c r="U564" s="92"/>
      <c r="V564" s="92"/>
      <c r="W564" s="92"/>
    </row>
    <row r="565" spans="1:23" s="98" customFormat="1" x14ac:dyDescent="0.25">
      <c r="A565" s="93"/>
      <c r="B565" s="93"/>
      <c r="C565" s="93"/>
      <c r="D565" s="94"/>
      <c r="E565" s="94"/>
      <c r="F565"/>
      <c r="G565"/>
      <c r="H565" s="95"/>
      <c r="I565" s="95"/>
      <c r="J565" s="95"/>
      <c r="K565" s="96"/>
      <c r="L565" s="155"/>
      <c r="M565" s="96"/>
      <c r="N565" s="153"/>
      <c r="O565" s="96"/>
      <c r="P565" s="96"/>
      <c r="Q565" s="155"/>
      <c r="S565" s="92"/>
      <c r="T565" s="92"/>
      <c r="U565" s="92"/>
      <c r="V565" s="92"/>
      <c r="W565" s="92"/>
    </row>
    <row r="566" spans="1:23" s="98" customFormat="1" x14ac:dyDescent="0.25">
      <c r="A566" s="93"/>
      <c r="B566" s="93"/>
      <c r="C566" s="93"/>
      <c r="D566" s="94"/>
      <c r="E566" s="94"/>
      <c r="F566"/>
      <c r="G566"/>
      <c r="H566" s="95"/>
      <c r="I566" s="95"/>
      <c r="J566" s="95"/>
      <c r="K566" s="96"/>
      <c r="L566" s="155"/>
      <c r="M566" s="96"/>
      <c r="N566" s="153"/>
      <c r="O566" s="96"/>
      <c r="P566" s="96"/>
      <c r="Q566" s="155"/>
      <c r="S566" s="92"/>
      <c r="T566" s="92"/>
      <c r="U566" s="92"/>
      <c r="V566" s="92"/>
      <c r="W566" s="92"/>
    </row>
    <row r="567" spans="1:23" s="98" customFormat="1" x14ac:dyDescent="0.25">
      <c r="A567" s="93"/>
      <c r="B567" s="93"/>
      <c r="C567" s="93"/>
      <c r="D567" s="94"/>
      <c r="E567" s="94"/>
      <c r="F567"/>
      <c r="G567"/>
      <c r="H567" s="95"/>
      <c r="I567" s="95"/>
      <c r="J567" s="95"/>
      <c r="K567" s="96"/>
      <c r="L567" s="155"/>
      <c r="M567" s="96"/>
      <c r="N567" s="153"/>
      <c r="O567" s="96"/>
      <c r="P567" s="96"/>
      <c r="Q567" s="155"/>
      <c r="S567" s="92"/>
      <c r="T567" s="92"/>
      <c r="U567" s="92"/>
      <c r="V567" s="92"/>
      <c r="W567" s="92"/>
    </row>
    <row r="568" spans="1:23" s="98" customFormat="1" x14ac:dyDescent="0.25">
      <c r="A568" s="93"/>
      <c r="B568" s="93"/>
      <c r="C568" s="93"/>
      <c r="D568" s="94"/>
      <c r="E568" s="94"/>
      <c r="F568"/>
      <c r="G568"/>
      <c r="H568" s="95"/>
      <c r="I568" s="95"/>
      <c r="J568" s="95"/>
      <c r="K568" s="96"/>
      <c r="L568" s="155"/>
      <c r="M568" s="96"/>
      <c r="N568" s="153"/>
      <c r="O568" s="96"/>
      <c r="P568" s="96"/>
      <c r="Q568" s="155"/>
      <c r="S568" s="92"/>
      <c r="T568" s="92"/>
      <c r="U568" s="92"/>
      <c r="V568" s="92"/>
      <c r="W568" s="92"/>
    </row>
    <row r="569" spans="1:23" s="98" customFormat="1" x14ac:dyDescent="0.25">
      <c r="A569" s="93"/>
      <c r="B569" s="93"/>
      <c r="C569" s="93"/>
      <c r="D569" s="94"/>
      <c r="E569" s="94"/>
      <c r="F569"/>
      <c r="G569"/>
      <c r="H569" s="95"/>
      <c r="I569" s="95"/>
      <c r="J569" s="95"/>
      <c r="K569" s="96"/>
      <c r="L569" s="155"/>
      <c r="M569" s="96"/>
      <c r="N569" s="153"/>
      <c r="O569" s="96"/>
      <c r="P569" s="96"/>
      <c r="Q569" s="155"/>
      <c r="S569" s="92"/>
      <c r="T569" s="92"/>
      <c r="U569" s="92"/>
      <c r="V569" s="92"/>
      <c r="W569" s="92"/>
    </row>
    <row r="570" spans="1:23" s="98" customFormat="1" x14ac:dyDescent="0.25">
      <c r="A570" s="93"/>
      <c r="B570" s="93"/>
      <c r="C570" s="93"/>
      <c r="D570" s="94"/>
      <c r="E570" s="94"/>
      <c r="F570"/>
      <c r="G570"/>
      <c r="H570" s="95"/>
      <c r="I570" s="95"/>
      <c r="J570" s="95"/>
      <c r="K570" s="96"/>
      <c r="L570" s="155"/>
      <c r="M570" s="96"/>
      <c r="N570" s="153"/>
      <c r="O570" s="96"/>
      <c r="P570" s="96"/>
      <c r="Q570" s="155"/>
      <c r="S570" s="92"/>
      <c r="T570" s="92"/>
      <c r="U570" s="92"/>
      <c r="V570" s="92"/>
      <c r="W570" s="92"/>
    </row>
    <row r="571" spans="1:23" s="98" customFormat="1" x14ac:dyDescent="0.25">
      <c r="A571" s="93"/>
      <c r="B571" s="93"/>
      <c r="C571" s="93"/>
      <c r="D571" s="94"/>
      <c r="E571" s="94"/>
      <c r="F571"/>
      <c r="G571"/>
      <c r="H571" s="95"/>
      <c r="I571" s="95"/>
      <c r="J571" s="95"/>
      <c r="K571" s="96"/>
      <c r="L571" s="155"/>
      <c r="M571" s="96"/>
      <c r="N571" s="153"/>
      <c r="O571" s="96"/>
      <c r="P571" s="96"/>
      <c r="Q571" s="155"/>
      <c r="S571" s="92"/>
      <c r="T571" s="92"/>
      <c r="U571" s="92"/>
      <c r="V571" s="92"/>
      <c r="W571" s="92"/>
    </row>
    <row r="572" spans="1:23" s="98" customFormat="1" x14ac:dyDescent="0.25">
      <c r="A572" s="93"/>
      <c r="B572" s="93"/>
      <c r="C572" s="93"/>
      <c r="D572" s="94"/>
      <c r="E572" s="94"/>
      <c r="F572"/>
      <c r="G572"/>
      <c r="H572" s="95"/>
      <c r="I572" s="95"/>
      <c r="J572" s="95"/>
      <c r="K572" s="96"/>
      <c r="L572" s="155"/>
      <c r="M572" s="96"/>
      <c r="N572" s="153"/>
      <c r="O572" s="96"/>
      <c r="P572" s="96"/>
      <c r="Q572" s="155"/>
      <c r="S572" s="92"/>
      <c r="T572" s="92"/>
      <c r="U572" s="92"/>
      <c r="V572" s="92"/>
      <c r="W572" s="92"/>
    </row>
    <row r="573" spans="1:23" s="98" customFormat="1" x14ac:dyDescent="0.25">
      <c r="A573" s="93"/>
      <c r="B573" s="93"/>
      <c r="C573" s="93"/>
      <c r="D573" s="94"/>
      <c r="E573" s="94"/>
      <c r="F573"/>
      <c r="G573"/>
      <c r="H573" s="95"/>
      <c r="I573" s="95"/>
      <c r="J573" s="95"/>
      <c r="K573" s="96"/>
      <c r="L573" s="155"/>
      <c r="M573" s="96"/>
      <c r="N573" s="153"/>
      <c r="O573" s="96"/>
      <c r="P573" s="96"/>
      <c r="Q573" s="155"/>
      <c r="S573" s="92"/>
      <c r="T573" s="92"/>
      <c r="U573" s="92"/>
      <c r="V573" s="92"/>
      <c r="W573" s="92"/>
    </row>
    <row r="574" spans="1:23" s="98" customFormat="1" x14ac:dyDescent="0.25">
      <c r="A574" s="93"/>
      <c r="B574" s="93"/>
      <c r="C574" s="93"/>
      <c r="D574" s="94"/>
      <c r="E574" s="94"/>
      <c r="F574"/>
      <c r="G574"/>
      <c r="H574" s="95"/>
      <c r="I574" s="95"/>
      <c r="J574" s="95"/>
      <c r="K574" s="96"/>
      <c r="L574" s="155"/>
      <c r="M574" s="96"/>
      <c r="N574" s="153"/>
      <c r="O574" s="96"/>
      <c r="P574" s="96"/>
      <c r="Q574" s="155"/>
      <c r="S574" s="92"/>
      <c r="T574" s="92"/>
      <c r="U574" s="92"/>
      <c r="V574" s="92"/>
      <c r="W574" s="92"/>
    </row>
    <row r="575" spans="1:23" s="98" customFormat="1" x14ac:dyDescent="0.25">
      <c r="A575" s="93"/>
      <c r="B575" s="93"/>
      <c r="C575" s="93"/>
      <c r="D575" s="94"/>
      <c r="E575" s="94"/>
      <c r="F575"/>
      <c r="G575"/>
      <c r="H575" s="95"/>
      <c r="I575" s="95"/>
      <c r="J575" s="95"/>
      <c r="K575" s="96"/>
      <c r="L575" s="155"/>
      <c r="M575" s="96"/>
      <c r="N575" s="153"/>
      <c r="O575" s="96"/>
      <c r="P575" s="96"/>
      <c r="Q575" s="155"/>
      <c r="S575" s="92"/>
      <c r="T575" s="92"/>
      <c r="U575" s="92"/>
      <c r="V575" s="92"/>
      <c r="W575" s="92"/>
    </row>
    <row r="576" spans="1:23" s="98" customFormat="1" x14ac:dyDescent="0.25">
      <c r="A576" s="93"/>
      <c r="B576" s="93"/>
      <c r="C576" s="93"/>
      <c r="D576" s="94"/>
      <c r="E576" s="94"/>
      <c r="F576"/>
      <c r="G576"/>
      <c r="H576" s="95"/>
      <c r="I576" s="95"/>
      <c r="J576" s="95"/>
      <c r="K576" s="96"/>
      <c r="L576" s="155"/>
      <c r="M576" s="96"/>
      <c r="N576" s="153"/>
      <c r="O576" s="96"/>
      <c r="P576" s="96"/>
      <c r="Q576" s="155"/>
      <c r="S576" s="92"/>
      <c r="T576" s="92"/>
      <c r="U576" s="92"/>
      <c r="V576" s="92"/>
      <c r="W576" s="92"/>
    </row>
    <row r="577" spans="1:23" s="98" customFormat="1" x14ac:dyDescent="0.25">
      <c r="A577" s="93"/>
      <c r="B577" s="93"/>
      <c r="C577" s="93"/>
      <c r="D577" s="94"/>
      <c r="E577" s="94"/>
      <c r="F577"/>
      <c r="G577"/>
      <c r="H577" s="95"/>
      <c r="I577" s="95"/>
      <c r="J577" s="95"/>
      <c r="K577" s="96"/>
      <c r="L577" s="155"/>
      <c r="M577" s="96"/>
      <c r="N577" s="153"/>
      <c r="O577" s="96"/>
      <c r="P577" s="96"/>
      <c r="Q577" s="155"/>
      <c r="S577" s="92"/>
      <c r="T577" s="92"/>
      <c r="U577" s="92"/>
      <c r="V577" s="92"/>
      <c r="W577" s="92"/>
    </row>
    <row r="578" spans="1:23" s="98" customFormat="1" x14ac:dyDescent="0.25">
      <c r="A578" s="93"/>
      <c r="B578" s="93"/>
      <c r="C578" s="93"/>
      <c r="D578" s="94"/>
      <c r="E578" s="94"/>
      <c r="F578"/>
      <c r="G578"/>
      <c r="H578" s="95"/>
      <c r="I578" s="95"/>
      <c r="J578" s="95"/>
      <c r="K578" s="96"/>
      <c r="L578" s="155"/>
      <c r="M578" s="96"/>
      <c r="N578" s="153"/>
      <c r="O578" s="96"/>
      <c r="P578" s="96"/>
      <c r="Q578" s="155"/>
      <c r="S578" s="92"/>
      <c r="T578" s="92"/>
      <c r="U578" s="92"/>
      <c r="V578" s="92"/>
      <c r="W578" s="92"/>
    </row>
    <row r="579" spans="1:23" s="98" customFormat="1" x14ac:dyDescent="0.25">
      <c r="A579" s="93"/>
      <c r="B579" s="93"/>
      <c r="C579" s="93"/>
      <c r="D579" s="94"/>
      <c r="E579" s="94"/>
      <c r="F579"/>
      <c r="G579"/>
      <c r="H579" s="95"/>
      <c r="I579" s="95"/>
      <c r="J579" s="95"/>
      <c r="K579" s="96"/>
      <c r="L579" s="155"/>
      <c r="M579" s="96"/>
      <c r="N579" s="153"/>
      <c r="O579" s="96"/>
      <c r="P579" s="96"/>
      <c r="Q579" s="155"/>
      <c r="S579" s="92"/>
      <c r="T579" s="92"/>
      <c r="U579" s="92"/>
      <c r="V579" s="92"/>
      <c r="W579" s="92"/>
    </row>
    <row r="580" spans="1:23" s="98" customFormat="1" x14ac:dyDescent="0.25">
      <c r="A580" s="93"/>
      <c r="B580" s="93"/>
      <c r="C580" s="93"/>
      <c r="D580" s="94"/>
      <c r="E580" s="94"/>
      <c r="F580"/>
      <c r="G580"/>
      <c r="H580" s="95"/>
      <c r="I580" s="95"/>
      <c r="J580" s="95"/>
      <c r="K580" s="96"/>
      <c r="L580" s="155"/>
      <c r="M580" s="96"/>
      <c r="N580" s="153"/>
      <c r="O580" s="96"/>
      <c r="P580" s="96"/>
      <c r="Q580" s="155"/>
      <c r="S580" s="92"/>
      <c r="T580" s="92"/>
      <c r="U580" s="92"/>
      <c r="V580" s="92"/>
      <c r="W580" s="92"/>
    </row>
    <row r="581" spans="1:23" s="98" customFormat="1" x14ac:dyDescent="0.25">
      <c r="A581" s="93"/>
      <c r="B581" s="93"/>
      <c r="C581" s="93"/>
      <c r="D581" s="94"/>
      <c r="E581" s="94"/>
      <c r="F581"/>
      <c r="G581"/>
      <c r="H581" s="95"/>
      <c r="I581" s="95"/>
      <c r="J581" s="95"/>
      <c r="K581" s="96"/>
      <c r="L581" s="155"/>
      <c r="M581" s="96"/>
      <c r="N581" s="153"/>
      <c r="O581" s="96"/>
      <c r="P581" s="96"/>
      <c r="Q581" s="155"/>
      <c r="S581" s="92"/>
      <c r="T581" s="92"/>
      <c r="U581" s="92"/>
      <c r="V581" s="92"/>
      <c r="W581" s="92"/>
    </row>
    <row r="582" spans="1:23" s="98" customFormat="1" x14ac:dyDescent="0.25">
      <c r="A582" s="93"/>
      <c r="B582" s="93"/>
      <c r="C582" s="93"/>
      <c r="D582" s="94"/>
      <c r="E582" s="94"/>
      <c r="F582"/>
      <c r="G582"/>
      <c r="H582" s="95"/>
      <c r="I582" s="95"/>
      <c r="J582" s="95"/>
      <c r="K582" s="96"/>
      <c r="L582" s="155"/>
      <c r="M582" s="96"/>
      <c r="N582" s="153"/>
      <c r="O582" s="96"/>
      <c r="P582" s="96"/>
      <c r="Q582" s="155"/>
      <c r="S582" s="92"/>
      <c r="T582" s="92"/>
      <c r="U582" s="92"/>
      <c r="V582" s="92"/>
      <c r="W582" s="92"/>
    </row>
    <row r="583" spans="1:23" s="98" customFormat="1" x14ac:dyDescent="0.25">
      <c r="A583" s="93"/>
      <c r="B583" s="93"/>
      <c r="C583" s="93"/>
      <c r="D583" s="94"/>
      <c r="E583" s="94"/>
      <c r="F583"/>
      <c r="G583"/>
      <c r="H583" s="95"/>
      <c r="I583" s="95"/>
      <c r="J583" s="95"/>
      <c r="K583" s="96"/>
      <c r="L583" s="155"/>
      <c r="M583" s="96"/>
      <c r="N583" s="153"/>
      <c r="O583" s="96"/>
      <c r="P583" s="96"/>
      <c r="Q583" s="155"/>
      <c r="S583" s="92"/>
      <c r="T583" s="92"/>
      <c r="U583" s="92"/>
      <c r="V583" s="92"/>
      <c r="W583" s="92"/>
    </row>
    <row r="584" spans="1:23" s="98" customFormat="1" x14ac:dyDescent="0.25">
      <c r="A584" s="93"/>
      <c r="B584" s="93"/>
      <c r="C584" s="93"/>
      <c r="D584" s="94"/>
      <c r="E584" s="94"/>
      <c r="F584"/>
      <c r="G584"/>
      <c r="H584" s="95"/>
      <c r="I584" s="95"/>
      <c r="J584" s="95"/>
      <c r="K584" s="96"/>
      <c r="L584" s="155"/>
      <c r="M584" s="96"/>
      <c r="N584" s="153"/>
      <c r="O584" s="96"/>
      <c r="P584" s="96"/>
      <c r="Q584" s="155"/>
      <c r="S584" s="92"/>
      <c r="T584" s="92"/>
      <c r="U584" s="92"/>
      <c r="V584" s="92"/>
      <c r="W584" s="92"/>
    </row>
    <row r="585" spans="1:23" s="98" customFormat="1" x14ac:dyDescent="0.25">
      <c r="A585" s="93"/>
      <c r="B585" s="93"/>
      <c r="C585" s="93"/>
      <c r="D585" s="94"/>
      <c r="E585" s="94"/>
      <c r="F585"/>
      <c r="G585"/>
      <c r="H585" s="95"/>
      <c r="I585" s="95"/>
      <c r="J585" s="95"/>
      <c r="K585" s="96"/>
      <c r="L585" s="155"/>
      <c r="M585" s="96"/>
      <c r="N585" s="153"/>
      <c r="O585" s="96"/>
      <c r="P585" s="96"/>
      <c r="Q585" s="155"/>
      <c r="S585" s="92"/>
      <c r="T585" s="92"/>
      <c r="U585" s="92"/>
      <c r="V585" s="92"/>
      <c r="W585" s="92"/>
    </row>
    <row r="586" spans="1:23" s="98" customFormat="1" x14ac:dyDescent="0.25">
      <c r="A586" s="93"/>
      <c r="B586" s="93"/>
      <c r="C586" s="93"/>
      <c r="D586" s="94"/>
      <c r="E586" s="94"/>
      <c r="F586"/>
      <c r="G586"/>
      <c r="H586" s="95"/>
      <c r="I586" s="95"/>
      <c r="J586" s="95"/>
      <c r="K586" s="96"/>
      <c r="L586" s="155"/>
      <c r="M586" s="96"/>
      <c r="N586" s="153"/>
      <c r="O586" s="96"/>
      <c r="P586" s="96"/>
      <c r="Q586" s="155"/>
      <c r="S586" s="92"/>
      <c r="T586" s="92"/>
      <c r="U586" s="92"/>
      <c r="V586" s="92"/>
      <c r="W586" s="92"/>
    </row>
    <row r="587" spans="1:23" s="98" customFormat="1" x14ac:dyDescent="0.25">
      <c r="A587" s="93"/>
      <c r="B587" s="93"/>
      <c r="C587" s="93"/>
      <c r="D587" s="94"/>
      <c r="E587" s="94"/>
      <c r="F587"/>
      <c r="G587"/>
      <c r="H587" s="95"/>
      <c r="I587" s="95"/>
      <c r="J587" s="95"/>
      <c r="K587" s="96"/>
      <c r="L587" s="155"/>
      <c r="M587" s="96"/>
      <c r="N587" s="153"/>
      <c r="O587" s="96"/>
      <c r="P587" s="96"/>
      <c r="Q587" s="155"/>
      <c r="S587" s="92"/>
      <c r="T587" s="92"/>
      <c r="U587" s="92"/>
      <c r="V587" s="92"/>
      <c r="W587" s="92"/>
    </row>
    <row r="588" spans="1:23" s="98" customFormat="1" x14ac:dyDescent="0.25">
      <c r="A588" s="93"/>
      <c r="B588" s="93"/>
      <c r="C588" s="93"/>
      <c r="D588" s="94"/>
      <c r="E588" s="94"/>
      <c r="F588"/>
      <c r="G588"/>
      <c r="H588" s="95"/>
      <c r="I588" s="95"/>
      <c r="J588" s="95"/>
      <c r="K588" s="96"/>
      <c r="L588" s="155"/>
      <c r="M588" s="96"/>
      <c r="N588" s="153"/>
      <c r="O588" s="96"/>
      <c r="P588" s="96"/>
      <c r="Q588" s="155"/>
      <c r="S588" s="92"/>
      <c r="T588" s="92"/>
      <c r="U588" s="92"/>
      <c r="V588" s="92"/>
      <c r="W588" s="92"/>
    </row>
    <row r="589" spans="1:23" s="98" customFormat="1" x14ac:dyDescent="0.25">
      <c r="A589" s="93"/>
      <c r="B589" s="93"/>
      <c r="C589" s="93"/>
      <c r="D589" s="94"/>
      <c r="E589" s="94"/>
      <c r="F589"/>
      <c r="G589"/>
      <c r="H589" s="95"/>
      <c r="I589" s="95"/>
      <c r="J589" s="95"/>
      <c r="K589" s="96"/>
      <c r="L589" s="155"/>
      <c r="M589" s="96"/>
      <c r="N589" s="153"/>
      <c r="O589" s="96"/>
      <c r="P589" s="96"/>
      <c r="Q589" s="155"/>
      <c r="S589" s="92"/>
      <c r="T589" s="92"/>
      <c r="U589" s="92"/>
      <c r="V589" s="92"/>
      <c r="W589" s="92"/>
    </row>
    <row r="590" spans="1:23" s="98" customFormat="1" x14ac:dyDescent="0.25">
      <c r="A590" s="93"/>
      <c r="B590" s="93"/>
      <c r="C590" s="93"/>
      <c r="D590" s="94"/>
      <c r="E590" s="94"/>
      <c r="F590"/>
      <c r="G590"/>
      <c r="H590" s="95"/>
      <c r="I590" s="95"/>
      <c r="J590" s="95"/>
      <c r="K590" s="96"/>
      <c r="L590" s="155"/>
      <c r="M590" s="96"/>
      <c r="N590" s="153"/>
      <c r="O590" s="96"/>
      <c r="P590" s="96"/>
      <c r="Q590" s="155"/>
      <c r="S590" s="92"/>
      <c r="T590" s="92"/>
      <c r="U590" s="92"/>
      <c r="V590" s="92"/>
      <c r="W590" s="92"/>
    </row>
    <row r="591" spans="1:23" s="98" customFormat="1" x14ac:dyDescent="0.25">
      <c r="A591" s="93"/>
      <c r="B591" s="93"/>
      <c r="C591" s="93"/>
      <c r="D591" s="94"/>
      <c r="E591" s="94"/>
      <c r="F591"/>
      <c r="G591"/>
      <c r="H591" s="95"/>
      <c r="I591" s="95"/>
      <c r="J591" s="95"/>
      <c r="K591" s="96"/>
      <c r="L591" s="155"/>
      <c r="M591" s="96"/>
      <c r="N591" s="153"/>
      <c r="O591" s="96"/>
      <c r="P591" s="96"/>
      <c r="Q591" s="155"/>
      <c r="S591" s="92"/>
      <c r="T591" s="92"/>
      <c r="U591" s="92"/>
      <c r="V591" s="92"/>
      <c r="W591" s="92"/>
    </row>
    <row r="592" spans="1:23" s="98" customFormat="1" x14ac:dyDescent="0.25">
      <c r="A592" s="93"/>
      <c r="B592" s="93"/>
      <c r="C592" s="93"/>
      <c r="D592" s="94"/>
      <c r="E592" s="94"/>
      <c r="F592"/>
      <c r="G592"/>
      <c r="H592" s="95"/>
      <c r="I592" s="95"/>
      <c r="J592" s="95"/>
      <c r="K592" s="96"/>
      <c r="L592" s="155"/>
      <c r="M592" s="96"/>
      <c r="N592" s="153"/>
      <c r="O592" s="96"/>
      <c r="P592" s="96"/>
      <c r="Q592" s="155"/>
      <c r="S592" s="92"/>
      <c r="T592" s="92"/>
      <c r="U592" s="92"/>
      <c r="V592" s="92"/>
      <c r="W592" s="92"/>
    </row>
    <row r="593" spans="1:23" s="98" customFormat="1" x14ac:dyDescent="0.25">
      <c r="A593" s="93"/>
      <c r="B593" s="93"/>
      <c r="C593" s="93"/>
      <c r="D593" s="94"/>
      <c r="E593" s="94"/>
      <c r="F593"/>
      <c r="G593"/>
      <c r="H593" s="95"/>
      <c r="I593" s="95"/>
      <c r="J593" s="95"/>
      <c r="K593" s="96"/>
      <c r="L593" s="155"/>
      <c r="M593" s="96"/>
      <c r="N593" s="153"/>
      <c r="O593" s="96"/>
      <c r="P593" s="96"/>
      <c r="Q593" s="155"/>
      <c r="S593" s="92"/>
      <c r="T593" s="92"/>
      <c r="U593" s="92"/>
      <c r="V593" s="92"/>
      <c r="W593" s="92"/>
    </row>
    <row r="594" spans="1:23" s="98" customFormat="1" x14ac:dyDescent="0.25">
      <c r="A594" s="93"/>
      <c r="B594" s="93"/>
      <c r="C594" s="93"/>
      <c r="D594" s="94"/>
      <c r="E594" s="94"/>
      <c r="F594"/>
      <c r="G594"/>
      <c r="H594" s="95"/>
      <c r="I594" s="95"/>
      <c r="J594" s="95"/>
      <c r="K594" s="96"/>
      <c r="L594" s="155"/>
      <c r="M594" s="96"/>
      <c r="N594" s="153"/>
      <c r="O594" s="96"/>
      <c r="P594" s="96"/>
      <c r="Q594" s="155"/>
      <c r="S594" s="92"/>
      <c r="T594" s="92"/>
      <c r="U594" s="92"/>
      <c r="V594" s="92"/>
      <c r="W594" s="92"/>
    </row>
    <row r="595" spans="1:23" s="98" customFormat="1" x14ac:dyDescent="0.25">
      <c r="A595" s="93"/>
      <c r="B595" s="93"/>
      <c r="C595" s="93"/>
      <c r="D595" s="94"/>
      <c r="E595" s="94"/>
      <c r="F595"/>
      <c r="G595"/>
      <c r="H595" s="95"/>
      <c r="I595" s="95"/>
      <c r="J595" s="95"/>
      <c r="K595" s="96"/>
      <c r="L595" s="155"/>
      <c r="M595" s="96"/>
      <c r="N595" s="153"/>
      <c r="O595" s="96"/>
      <c r="P595" s="96"/>
      <c r="Q595" s="155"/>
      <c r="S595" s="92"/>
      <c r="T595" s="92"/>
      <c r="U595" s="92"/>
      <c r="V595" s="92"/>
      <c r="W595" s="92"/>
    </row>
    <row r="596" spans="1:23" s="98" customFormat="1" x14ac:dyDescent="0.25">
      <c r="A596" s="93"/>
      <c r="B596" s="93"/>
      <c r="C596" s="93"/>
      <c r="D596" s="94"/>
      <c r="E596" s="94"/>
      <c r="F596"/>
      <c r="G596"/>
      <c r="H596" s="95"/>
      <c r="I596" s="95"/>
      <c r="J596" s="95"/>
      <c r="K596" s="96"/>
      <c r="L596" s="155"/>
      <c r="M596" s="96"/>
      <c r="N596" s="153"/>
      <c r="O596" s="96"/>
      <c r="P596" s="96"/>
      <c r="Q596" s="155"/>
      <c r="S596" s="92"/>
      <c r="T596" s="92"/>
      <c r="U596" s="92"/>
      <c r="V596" s="92"/>
      <c r="W596" s="92"/>
    </row>
    <row r="597" spans="1:23" s="98" customFormat="1" x14ac:dyDescent="0.25">
      <c r="A597" s="93"/>
      <c r="B597" s="93"/>
      <c r="C597" s="93"/>
      <c r="D597" s="94"/>
      <c r="E597" s="94"/>
      <c r="F597"/>
      <c r="G597"/>
      <c r="H597" s="95"/>
      <c r="I597" s="95"/>
      <c r="J597" s="95"/>
      <c r="K597" s="96"/>
      <c r="L597" s="155"/>
      <c r="M597" s="96"/>
      <c r="N597" s="153"/>
      <c r="O597" s="96"/>
      <c r="P597" s="96"/>
      <c r="Q597" s="155"/>
      <c r="S597" s="92"/>
      <c r="T597" s="92"/>
      <c r="U597" s="92"/>
      <c r="V597" s="92"/>
      <c r="W597" s="92"/>
    </row>
    <row r="598" spans="1:23" s="98" customFormat="1" x14ac:dyDescent="0.25">
      <c r="A598" s="93"/>
      <c r="B598" s="93"/>
      <c r="C598" s="93"/>
      <c r="D598" s="94"/>
      <c r="E598" s="94"/>
      <c r="F598"/>
      <c r="G598"/>
      <c r="H598" s="95"/>
      <c r="I598" s="95"/>
      <c r="J598" s="95"/>
      <c r="K598" s="96"/>
      <c r="L598" s="155"/>
      <c r="M598" s="96"/>
      <c r="N598" s="153"/>
      <c r="O598" s="96"/>
      <c r="P598" s="96"/>
      <c r="Q598" s="155"/>
      <c r="S598" s="92"/>
      <c r="T598" s="92"/>
      <c r="U598" s="92"/>
      <c r="V598" s="92"/>
      <c r="W598" s="92"/>
    </row>
    <row r="599" spans="1:23" s="98" customFormat="1" x14ac:dyDescent="0.25">
      <c r="A599" s="93"/>
      <c r="B599" s="93"/>
      <c r="C599" s="93"/>
      <c r="D599" s="94"/>
      <c r="E599" s="94"/>
      <c r="F599"/>
      <c r="G599"/>
      <c r="H599" s="95"/>
      <c r="I599" s="95"/>
      <c r="J599" s="95"/>
      <c r="K599" s="96"/>
      <c r="L599" s="155"/>
      <c r="M599" s="96"/>
      <c r="N599" s="153"/>
      <c r="O599" s="96"/>
      <c r="P599" s="96"/>
      <c r="Q599" s="155"/>
      <c r="S599" s="92"/>
      <c r="T599" s="92"/>
      <c r="U599" s="92"/>
      <c r="V599" s="92"/>
      <c r="W599" s="92"/>
    </row>
    <row r="600" spans="1:23" s="98" customFormat="1" x14ac:dyDescent="0.25">
      <c r="A600" s="93"/>
      <c r="B600" s="93"/>
      <c r="C600" s="93"/>
      <c r="D600" s="94"/>
      <c r="E600" s="94"/>
      <c r="F600"/>
      <c r="G600"/>
      <c r="H600" s="95"/>
      <c r="I600" s="95"/>
      <c r="J600" s="95"/>
      <c r="K600" s="96"/>
      <c r="L600" s="155"/>
      <c r="M600" s="96"/>
      <c r="N600" s="153"/>
      <c r="O600" s="96"/>
      <c r="P600" s="96"/>
      <c r="Q600" s="155"/>
      <c r="S600" s="92"/>
      <c r="T600" s="92"/>
      <c r="U600" s="92"/>
      <c r="V600" s="92"/>
      <c r="W600" s="92"/>
    </row>
    <row r="601" spans="1:23" s="98" customFormat="1" x14ac:dyDescent="0.25">
      <c r="A601" s="93"/>
      <c r="B601" s="93"/>
      <c r="C601" s="93"/>
      <c r="D601" s="94"/>
      <c r="E601" s="94"/>
      <c r="F601"/>
      <c r="G601"/>
      <c r="H601" s="95"/>
      <c r="I601" s="95"/>
      <c r="J601" s="95"/>
      <c r="K601" s="96"/>
      <c r="L601" s="155"/>
      <c r="M601" s="96"/>
      <c r="N601" s="153"/>
      <c r="O601" s="96"/>
      <c r="P601" s="96"/>
      <c r="Q601" s="155"/>
      <c r="S601" s="92"/>
      <c r="T601" s="92"/>
      <c r="U601" s="92"/>
      <c r="V601" s="92"/>
      <c r="W601" s="92"/>
    </row>
    <row r="602" spans="1:23" s="98" customFormat="1" x14ac:dyDescent="0.25">
      <c r="A602" s="93"/>
      <c r="B602" s="93"/>
      <c r="C602" s="93"/>
      <c r="D602" s="94"/>
      <c r="E602" s="94"/>
      <c r="F602"/>
      <c r="G602"/>
      <c r="H602" s="95"/>
      <c r="I602" s="95"/>
      <c r="J602" s="95"/>
      <c r="K602" s="96"/>
      <c r="L602" s="155"/>
      <c r="M602" s="96"/>
      <c r="N602" s="153"/>
      <c r="O602" s="96"/>
      <c r="P602" s="96"/>
      <c r="Q602" s="155"/>
      <c r="S602" s="92"/>
      <c r="T602" s="92"/>
      <c r="U602" s="92"/>
      <c r="V602" s="92"/>
      <c r="W602" s="92"/>
    </row>
    <row r="603" spans="1:23" s="98" customFormat="1" x14ac:dyDescent="0.25">
      <c r="A603" s="93"/>
      <c r="B603" s="93"/>
      <c r="C603" s="93"/>
      <c r="D603" s="94"/>
      <c r="E603" s="94"/>
      <c r="F603"/>
      <c r="G603"/>
      <c r="H603" s="95"/>
      <c r="I603" s="95"/>
      <c r="J603" s="95"/>
      <c r="K603" s="96"/>
      <c r="L603" s="155"/>
      <c r="M603" s="96"/>
      <c r="N603" s="153"/>
      <c r="O603" s="96"/>
      <c r="P603" s="96"/>
      <c r="Q603" s="155"/>
      <c r="S603" s="92"/>
      <c r="T603" s="92"/>
      <c r="U603" s="92"/>
      <c r="V603" s="92"/>
      <c r="W603" s="92"/>
    </row>
    <row r="604" spans="1:23" s="98" customFormat="1" x14ac:dyDescent="0.25">
      <c r="A604" s="93"/>
      <c r="B604" s="93"/>
      <c r="C604" s="93"/>
      <c r="D604" s="94"/>
      <c r="E604" s="94"/>
      <c r="F604"/>
      <c r="G604"/>
      <c r="H604" s="95"/>
      <c r="I604" s="95"/>
      <c r="J604" s="95"/>
      <c r="K604" s="96"/>
      <c r="L604" s="155"/>
      <c r="M604" s="96"/>
      <c r="N604" s="153"/>
      <c r="O604" s="96"/>
      <c r="P604" s="96"/>
      <c r="Q604" s="155"/>
      <c r="S604" s="92"/>
      <c r="T604" s="92"/>
      <c r="U604" s="92"/>
      <c r="V604" s="92"/>
      <c r="W604" s="92"/>
    </row>
    <row r="605" spans="1:23" s="98" customFormat="1" x14ac:dyDescent="0.25">
      <c r="A605" s="93"/>
      <c r="B605" s="93"/>
      <c r="C605" s="93"/>
      <c r="D605" s="94"/>
      <c r="E605" s="94"/>
      <c r="F605"/>
      <c r="G605"/>
      <c r="H605" s="95"/>
      <c r="I605" s="95"/>
      <c r="J605" s="95"/>
      <c r="K605" s="96"/>
      <c r="L605" s="155"/>
      <c r="M605" s="96"/>
      <c r="N605" s="153"/>
      <c r="O605" s="96"/>
      <c r="P605" s="96"/>
      <c r="Q605" s="155"/>
      <c r="S605" s="92"/>
      <c r="T605" s="92"/>
      <c r="U605" s="92"/>
      <c r="V605" s="92"/>
      <c r="W605" s="92"/>
    </row>
    <row r="606" spans="1:23" s="98" customFormat="1" x14ac:dyDescent="0.25">
      <c r="A606" s="93"/>
      <c r="B606" s="93"/>
      <c r="C606" s="93"/>
      <c r="D606" s="94"/>
      <c r="E606" s="94"/>
      <c r="F606"/>
      <c r="G606"/>
      <c r="H606" s="95"/>
      <c r="I606" s="95"/>
      <c r="J606" s="95"/>
      <c r="K606" s="96"/>
      <c r="L606" s="155"/>
      <c r="M606" s="96"/>
      <c r="N606" s="153"/>
      <c r="O606" s="96"/>
      <c r="P606" s="96"/>
      <c r="Q606" s="155"/>
      <c r="S606" s="92"/>
      <c r="T606" s="92"/>
      <c r="U606" s="92"/>
      <c r="V606" s="92"/>
      <c r="W606" s="92"/>
    </row>
    <row r="607" spans="1:23" s="98" customFormat="1" x14ac:dyDescent="0.25">
      <c r="A607" s="93"/>
      <c r="B607" s="93"/>
      <c r="C607" s="93"/>
      <c r="D607" s="94"/>
      <c r="E607" s="94"/>
      <c r="F607"/>
      <c r="G607"/>
      <c r="H607" s="95"/>
      <c r="I607" s="95"/>
      <c r="J607" s="95"/>
      <c r="K607" s="96"/>
      <c r="L607" s="155"/>
      <c r="M607" s="96"/>
      <c r="N607" s="153"/>
      <c r="O607" s="96"/>
      <c r="P607" s="96"/>
      <c r="Q607" s="155"/>
      <c r="S607" s="92"/>
      <c r="T607" s="92"/>
      <c r="U607" s="92"/>
      <c r="V607" s="92"/>
      <c r="W607" s="92"/>
    </row>
    <row r="608" spans="1:23" s="98" customFormat="1" x14ac:dyDescent="0.25">
      <c r="A608" s="93"/>
      <c r="B608" s="93"/>
      <c r="C608" s="93"/>
      <c r="D608" s="94"/>
      <c r="E608" s="94"/>
      <c r="F608"/>
      <c r="G608"/>
      <c r="H608" s="95"/>
      <c r="I608" s="95"/>
      <c r="J608" s="95"/>
      <c r="K608" s="96"/>
      <c r="L608" s="155"/>
      <c r="M608" s="96"/>
      <c r="N608" s="153"/>
      <c r="O608" s="96"/>
      <c r="P608" s="96"/>
      <c r="Q608" s="155"/>
      <c r="S608" s="92"/>
      <c r="T608" s="92"/>
      <c r="U608" s="92"/>
      <c r="V608" s="92"/>
      <c r="W608" s="92"/>
    </row>
    <row r="609" spans="1:23" s="98" customFormat="1" x14ac:dyDescent="0.25">
      <c r="A609" s="93"/>
      <c r="B609" s="93"/>
      <c r="C609" s="93"/>
      <c r="D609" s="94"/>
      <c r="E609" s="94"/>
      <c r="F609"/>
      <c r="G609"/>
      <c r="H609" s="95"/>
      <c r="I609" s="95"/>
      <c r="J609" s="95"/>
      <c r="K609" s="96"/>
      <c r="L609" s="155"/>
      <c r="M609" s="96"/>
      <c r="N609" s="153"/>
      <c r="O609" s="96"/>
      <c r="P609" s="96"/>
      <c r="Q609" s="155"/>
      <c r="S609" s="92"/>
      <c r="T609" s="92"/>
      <c r="U609" s="92"/>
      <c r="V609" s="92"/>
      <c r="W609" s="92"/>
    </row>
    <row r="610" spans="1:23" s="98" customFormat="1" x14ac:dyDescent="0.25">
      <c r="A610" s="93"/>
      <c r="B610" s="93"/>
      <c r="C610" s="93"/>
      <c r="D610" s="94"/>
      <c r="E610" s="94"/>
      <c r="F610"/>
      <c r="G610"/>
      <c r="H610" s="95"/>
      <c r="I610" s="95"/>
      <c r="J610" s="95"/>
      <c r="K610" s="96"/>
      <c r="L610" s="155"/>
      <c r="M610" s="96"/>
      <c r="N610" s="153"/>
      <c r="O610" s="96"/>
      <c r="P610" s="96"/>
      <c r="Q610" s="155"/>
      <c r="S610" s="92"/>
      <c r="T610" s="92"/>
      <c r="U610" s="92"/>
      <c r="V610" s="92"/>
      <c r="W610" s="92"/>
    </row>
    <row r="611" spans="1:23" s="98" customFormat="1" x14ac:dyDescent="0.25">
      <c r="A611" s="93"/>
      <c r="B611" s="93"/>
      <c r="C611" s="93"/>
      <c r="D611" s="94"/>
      <c r="E611" s="94"/>
      <c r="F611"/>
      <c r="G611"/>
      <c r="H611" s="95"/>
      <c r="I611" s="95"/>
      <c r="J611" s="95"/>
      <c r="K611" s="96"/>
      <c r="L611" s="155"/>
      <c r="M611" s="96"/>
      <c r="N611" s="153"/>
      <c r="O611" s="96"/>
      <c r="P611" s="96"/>
      <c r="Q611" s="155"/>
      <c r="S611" s="92"/>
      <c r="T611" s="92"/>
      <c r="U611" s="92"/>
      <c r="V611" s="92"/>
      <c r="W611" s="92"/>
    </row>
    <row r="612" spans="1:23" s="98" customFormat="1" x14ac:dyDescent="0.25">
      <c r="A612" s="93"/>
      <c r="B612" s="93"/>
      <c r="C612" s="93"/>
      <c r="D612" s="94"/>
      <c r="E612" s="94"/>
      <c r="F612"/>
      <c r="G612"/>
      <c r="H612" s="95"/>
      <c r="I612" s="95"/>
      <c r="J612" s="95"/>
      <c r="K612" s="96"/>
      <c r="L612" s="155"/>
      <c r="M612" s="96"/>
      <c r="N612" s="153"/>
      <c r="O612" s="96"/>
      <c r="P612" s="96"/>
      <c r="Q612" s="155"/>
      <c r="S612" s="92"/>
      <c r="T612" s="92"/>
      <c r="U612" s="92"/>
      <c r="V612" s="92"/>
      <c r="W612" s="92"/>
    </row>
    <row r="613" spans="1:23" s="98" customFormat="1" x14ac:dyDescent="0.25">
      <c r="A613" s="93"/>
      <c r="B613" s="93"/>
      <c r="C613" s="93"/>
      <c r="D613" s="94"/>
      <c r="E613" s="94"/>
      <c r="F613"/>
      <c r="G613"/>
      <c r="H613" s="95"/>
      <c r="I613" s="95"/>
      <c r="J613" s="95"/>
      <c r="K613" s="96"/>
      <c r="L613" s="155"/>
      <c r="M613" s="96"/>
      <c r="N613" s="153"/>
      <c r="O613" s="96"/>
      <c r="P613" s="96"/>
      <c r="Q613" s="155"/>
      <c r="S613" s="92"/>
      <c r="T613" s="92"/>
      <c r="U613" s="92"/>
      <c r="V613" s="92"/>
      <c r="W613" s="92"/>
    </row>
    <row r="614" spans="1:23" s="98" customFormat="1" x14ac:dyDescent="0.25">
      <c r="A614" s="93"/>
      <c r="B614" s="93"/>
      <c r="C614" s="93"/>
      <c r="D614" s="94"/>
      <c r="E614" s="94"/>
      <c r="F614"/>
      <c r="G614"/>
      <c r="H614" s="95"/>
      <c r="I614" s="95"/>
      <c r="J614" s="95"/>
      <c r="K614" s="96"/>
      <c r="L614" s="155"/>
      <c r="M614" s="96"/>
      <c r="N614" s="153"/>
      <c r="O614" s="96"/>
      <c r="P614" s="96"/>
      <c r="Q614" s="155"/>
      <c r="S614" s="92"/>
      <c r="T614" s="92"/>
      <c r="U614" s="92"/>
      <c r="V614" s="92"/>
      <c r="W614" s="92"/>
    </row>
    <row r="615" spans="1:23" s="98" customFormat="1" x14ac:dyDescent="0.25">
      <c r="A615" s="93"/>
      <c r="B615" s="93"/>
      <c r="C615" s="93"/>
      <c r="D615" s="94"/>
      <c r="E615" s="94"/>
      <c r="F615"/>
      <c r="G615"/>
      <c r="H615" s="95"/>
      <c r="I615" s="95"/>
      <c r="J615" s="95"/>
      <c r="K615" s="96"/>
      <c r="L615" s="155"/>
      <c r="M615" s="96"/>
      <c r="N615" s="153"/>
      <c r="O615" s="96"/>
      <c r="P615" s="96"/>
      <c r="Q615" s="155"/>
      <c r="S615" s="92"/>
      <c r="T615" s="92"/>
      <c r="U615" s="92"/>
      <c r="V615" s="92"/>
      <c r="W615" s="92"/>
    </row>
    <row r="616" spans="1:23" s="98" customFormat="1" x14ac:dyDescent="0.25">
      <c r="A616" s="93"/>
      <c r="B616" s="93"/>
      <c r="C616" s="93"/>
      <c r="D616" s="94"/>
      <c r="E616" s="94"/>
      <c r="F616"/>
      <c r="G616"/>
      <c r="H616" s="95"/>
      <c r="I616" s="95"/>
      <c r="J616" s="95"/>
      <c r="K616" s="96"/>
      <c r="L616" s="155"/>
      <c r="M616" s="96"/>
      <c r="N616" s="153"/>
      <c r="O616" s="96"/>
      <c r="P616" s="96"/>
      <c r="Q616" s="155"/>
      <c r="S616" s="92"/>
      <c r="T616" s="92"/>
      <c r="U616" s="92"/>
      <c r="V616" s="92"/>
      <c r="W616" s="92"/>
    </row>
    <row r="617" spans="1:23" s="98" customFormat="1" x14ac:dyDescent="0.25">
      <c r="A617" s="93"/>
      <c r="B617" s="93"/>
      <c r="C617" s="93"/>
      <c r="D617" s="94"/>
      <c r="E617" s="94"/>
      <c r="F617"/>
      <c r="G617"/>
      <c r="H617" s="95"/>
      <c r="I617" s="95"/>
      <c r="J617" s="95"/>
      <c r="K617" s="96"/>
      <c r="L617" s="155"/>
      <c r="M617" s="96"/>
      <c r="N617" s="153"/>
      <c r="O617" s="96"/>
      <c r="P617" s="96"/>
      <c r="Q617" s="155"/>
      <c r="S617" s="92"/>
      <c r="T617" s="92"/>
      <c r="U617" s="92"/>
      <c r="V617" s="92"/>
      <c r="W617" s="92"/>
    </row>
    <row r="618" spans="1:23" s="98" customFormat="1" x14ac:dyDescent="0.25">
      <c r="A618" s="93"/>
      <c r="B618" s="93"/>
      <c r="C618" s="93"/>
      <c r="D618" s="94"/>
      <c r="E618" s="94"/>
      <c r="F618"/>
      <c r="G618"/>
      <c r="H618" s="95"/>
      <c r="I618" s="95"/>
      <c r="J618" s="95"/>
      <c r="K618" s="96"/>
      <c r="L618" s="155"/>
      <c r="M618" s="96"/>
      <c r="N618" s="153"/>
      <c r="O618" s="96"/>
      <c r="P618" s="96"/>
      <c r="Q618" s="155"/>
      <c r="S618" s="92"/>
      <c r="T618" s="92"/>
      <c r="U618" s="92"/>
      <c r="V618" s="92"/>
      <c r="W618" s="92"/>
    </row>
    <row r="619" spans="1:23" s="98" customFormat="1" x14ac:dyDescent="0.25">
      <c r="A619" s="93"/>
      <c r="B619" s="93"/>
      <c r="C619" s="93"/>
      <c r="D619" s="94"/>
      <c r="E619" s="94"/>
      <c r="F619"/>
      <c r="G619"/>
      <c r="H619" s="95"/>
      <c r="I619" s="95"/>
      <c r="J619" s="95"/>
      <c r="K619" s="96"/>
      <c r="L619" s="155"/>
      <c r="M619" s="96"/>
      <c r="N619" s="153"/>
      <c r="O619" s="96"/>
      <c r="P619" s="96"/>
      <c r="Q619" s="155"/>
      <c r="S619" s="92"/>
      <c r="T619" s="92"/>
      <c r="U619" s="92"/>
      <c r="V619" s="92"/>
      <c r="W619" s="92"/>
    </row>
    <row r="620" spans="1:23" s="98" customFormat="1" x14ac:dyDescent="0.25">
      <c r="A620" s="93"/>
      <c r="B620" s="93"/>
      <c r="C620" s="93"/>
      <c r="D620" s="94"/>
      <c r="E620" s="94"/>
      <c r="F620"/>
      <c r="G620"/>
      <c r="H620" s="95"/>
      <c r="I620" s="95"/>
      <c r="J620" s="95"/>
      <c r="K620" s="96"/>
      <c r="L620" s="155"/>
      <c r="M620" s="96"/>
      <c r="N620" s="153"/>
      <c r="O620" s="96"/>
      <c r="P620" s="96"/>
      <c r="Q620" s="155"/>
      <c r="S620" s="92"/>
      <c r="T620" s="92"/>
      <c r="U620" s="92"/>
      <c r="V620" s="92"/>
      <c r="W620" s="92"/>
    </row>
    <row r="621" spans="1:23" s="98" customFormat="1" x14ac:dyDescent="0.25">
      <c r="A621" s="93"/>
      <c r="B621" s="93"/>
      <c r="C621" s="93"/>
      <c r="D621" s="94"/>
      <c r="E621" s="94"/>
      <c r="F621"/>
      <c r="G621"/>
      <c r="H621" s="95"/>
      <c r="I621" s="95"/>
      <c r="J621" s="95"/>
      <c r="K621" s="96"/>
      <c r="L621" s="155"/>
      <c r="M621" s="96"/>
      <c r="N621" s="153"/>
      <c r="O621" s="96"/>
      <c r="P621" s="96"/>
      <c r="Q621" s="155"/>
      <c r="S621" s="92"/>
      <c r="T621" s="92"/>
      <c r="U621" s="92"/>
      <c r="V621" s="92"/>
      <c r="W621" s="92"/>
    </row>
    <row r="622" spans="1:23" s="98" customFormat="1" x14ac:dyDescent="0.25">
      <c r="A622" s="93"/>
      <c r="B622" s="93"/>
      <c r="C622" s="93"/>
      <c r="D622" s="94"/>
      <c r="E622" s="94"/>
      <c r="F622"/>
      <c r="G622"/>
      <c r="H622" s="95"/>
      <c r="I622" s="95"/>
      <c r="J622" s="95"/>
      <c r="K622" s="96"/>
      <c r="L622" s="155"/>
      <c r="M622" s="96"/>
      <c r="N622" s="153"/>
      <c r="O622" s="96"/>
      <c r="P622" s="96"/>
      <c r="Q622" s="155"/>
      <c r="S622" s="92"/>
      <c r="T622" s="92"/>
      <c r="U622" s="92"/>
      <c r="V622" s="92"/>
      <c r="W622" s="92"/>
    </row>
    <row r="623" spans="1:23" s="98" customFormat="1" x14ac:dyDescent="0.25">
      <c r="A623" s="93"/>
      <c r="B623" s="93"/>
      <c r="C623" s="93"/>
      <c r="D623" s="94"/>
      <c r="E623" s="94"/>
      <c r="F623"/>
      <c r="G623"/>
      <c r="H623" s="95"/>
      <c r="I623" s="95"/>
      <c r="J623" s="95"/>
      <c r="K623" s="96"/>
      <c r="L623" s="155"/>
      <c r="M623" s="96"/>
      <c r="N623" s="153"/>
      <c r="O623" s="96"/>
      <c r="P623" s="96"/>
      <c r="Q623" s="155"/>
      <c r="S623" s="92"/>
      <c r="T623" s="92"/>
      <c r="U623" s="92"/>
      <c r="V623" s="92"/>
      <c r="W623" s="92"/>
    </row>
    <row r="624" spans="1:23" s="98" customFormat="1" x14ac:dyDescent="0.25">
      <c r="A624" s="93"/>
      <c r="B624" s="93"/>
      <c r="C624" s="93"/>
      <c r="D624" s="94"/>
      <c r="E624" s="94"/>
      <c r="F624"/>
      <c r="G624"/>
      <c r="H624" s="95"/>
      <c r="I624" s="95"/>
      <c r="J624" s="95"/>
      <c r="K624" s="96"/>
      <c r="L624" s="155"/>
      <c r="M624" s="96"/>
      <c r="N624" s="153"/>
      <c r="O624" s="96"/>
      <c r="P624" s="96"/>
      <c r="Q624" s="155"/>
      <c r="S624" s="92"/>
      <c r="T624" s="92"/>
      <c r="U624" s="92"/>
      <c r="V624" s="92"/>
      <c r="W624" s="92"/>
    </row>
    <row r="625" spans="1:23" s="98" customFormat="1" x14ac:dyDescent="0.25">
      <c r="A625" s="93"/>
      <c r="B625" s="93"/>
      <c r="C625" s="93"/>
      <c r="D625" s="94"/>
      <c r="E625" s="94"/>
      <c r="F625"/>
      <c r="G625"/>
      <c r="H625" s="95"/>
      <c r="I625" s="95"/>
      <c r="J625" s="95"/>
      <c r="K625" s="96"/>
      <c r="L625" s="155"/>
      <c r="M625" s="96"/>
      <c r="N625" s="153"/>
      <c r="O625" s="96"/>
      <c r="P625" s="96"/>
      <c r="Q625" s="155"/>
      <c r="S625" s="92"/>
      <c r="T625" s="92"/>
      <c r="U625" s="92"/>
      <c r="V625" s="92"/>
      <c r="W625" s="92"/>
    </row>
    <row r="626" spans="1:23" s="98" customFormat="1" x14ac:dyDescent="0.25">
      <c r="A626" s="93"/>
      <c r="B626" s="93"/>
      <c r="C626" s="93"/>
      <c r="D626" s="94"/>
      <c r="E626" s="94"/>
      <c r="F626"/>
      <c r="G626"/>
      <c r="H626" s="95"/>
      <c r="I626" s="95"/>
      <c r="J626" s="95"/>
      <c r="K626" s="96"/>
      <c r="L626" s="155"/>
      <c r="M626" s="96"/>
      <c r="N626" s="153"/>
      <c r="O626" s="96"/>
      <c r="P626" s="96"/>
      <c r="Q626" s="96"/>
      <c r="S626" s="92"/>
      <c r="T626" s="92"/>
      <c r="U626" s="92"/>
      <c r="V626" s="92"/>
      <c r="W626" s="92"/>
    </row>
    <row r="627" spans="1:23" s="98" customFormat="1" x14ac:dyDescent="0.25">
      <c r="A627" s="93"/>
      <c r="B627" s="93"/>
      <c r="C627" s="93"/>
      <c r="D627" s="94"/>
      <c r="E627" s="94"/>
      <c r="F627"/>
      <c r="G627"/>
      <c r="H627" s="95"/>
      <c r="I627" s="95"/>
      <c r="J627" s="95"/>
      <c r="K627" s="96"/>
      <c r="L627" s="155"/>
      <c r="M627" s="96"/>
      <c r="N627" s="153"/>
      <c r="O627" s="96"/>
      <c r="P627" s="96"/>
      <c r="Q627" s="96"/>
      <c r="S627" s="92"/>
      <c r="T627" s="92"/>
      <c r="U627" s="92"/>
      <c r="V627" s="92"/>
      <c r="W627" s="92"/>
    </row>
    <row r="628" spans="1:23" s="98" customFormat="1" x14ac:dyDescent="0.25">
      <c r="A628" s="93"/>
      <c r="B628" s="93"/>
      <c r="C628" s="93"/>
      <c r="D628" s="94"/>
      <c r="E628" s="94"/>
      <c r="F628"/>
      <c r="G628"/>
      <c r="H628" s="95"/>
      <c r="I628" s="95"/>
      <c r="J628" s="95"/>
      <c r="K628" s="96"/>
      <c r="L628" s="155"/>
      <c r="M628" s="96"/>
      <c r="N628" s="153"/>
      <c r="O628" s="96"/>
      <c r="P628" s="96"/>
      <c r="Q628" s="96"/>
      <c r="S628" s="92"/>
      <c r="T628" s="92"/>
      <c r="U628" s="92"/>
      <c r="V628" s="92"/>
      <c r="W628" s="92"/>
    </row>
    <row r="629" spans="1:23" s="98" customFormat="1" x14ac:dyDescent="0.25">
      <c r="A629" s="93"/>
      <c r="B629" s="93"/>
      <c r="C629" s="93"/>
      <c r="D629" s="94"/>
      <c r="E629" s="94"/>
      <c r="F629"/>
      <c r="G629"/>
      <c r="H629" s="95"/>
      <c r="I629" s="95"/>
      <c r="J629" s="95"/>
      <c r="K629" s="96"/>
      <c r="L629" s="155"/>
      <c r="M629" s="96"/>
      <c r="N629" s="153"/>
      <c r="O629" s="96"/>
      <c r="P629" s="96"/>
      <c r="Q629" s="96"/>
      <c r="S629" s="92"/>
      <c r="T629" s="92"/>
      <c r="U629" s="92"/>
      <c r="V629" s="92"/>
      <c r="W629" s="92"/>
    </row>
    <row r="630" spans="1:23" s="98" customFormat="1" x14ac:dyDescent="0.25">
      <c r="A630" s="93"/>
      <c r="B630" s="93"/>
      <c r="C630" s="93"/>
      <c r="D630" s="94"/>
      <c r="E630" s="94"/>
      <c r="F630"/>
      <c r="G630"/>
      <c r="H630" s="95"/>
      <c r="I630" s="95"/>
      <c r="J630" s="95"/>
      <c r="K630" s="96"/>
      <c r="L630" s="155"/>
      <c r="M630" s="96"/>
      <c r="N630" s="153"/>
      <c r="O630" s="96"/>
      <c r="P630" s="96"/>
      <c r="Q630" s="96"/>
      <c r="S630" s="92"/>
      <c r="T630" s="92"/>
      <c r="U630" s="92"/>
      <c r="V630" s="92"/>
      <c r="W630" s="92"/>
    </row>
    <row r="631" spans="1:23" s="98" customFormat="1" x14ac:dyDescent="0.25">
      <c r="A631" s="93"/>
      <c r="B631" s="93"/>
      <c r="C631" s="93"/>
      <c r="D631" s="94"/>
      <c r="E631" s="94"/>
      <c r="F631"/>
      <c r="G631"/>
      <c r="H631" s="95"/>
      <c r="I631" s="95"/>
      <c r="J631" s="95"/>
      <c r="K631" s="96"/>
      <c r="L631" s="155"/>
      <c r="M631" s="96"/>
      <c r="N631" s="153"/>
      <c r="O631" s="96"/>
      <c r="P631" s="96"/>
      <c r="Q631" s="96"/>
      <c r="S631" s="92"/>
      <c r="T631" s="92"/>
      <c r="U631" s="92"/>
      <c r="V631" s="92"/>
      <c r="W631" s="92"/>
    </row>
    <row r="632" spans="1:23" s="98" customFormat="1" x14ac:dyDescent="0.25">
      <c r="A632" s="93"/>
      <c r="B632" s="93"/>
      <c r="C632" s="93"/>
      <c r="D632" s="94"/>
      <c r="E632" s="94"/>
      <c r="F632"/>
      <c r="G632"/>
      <c r="H632" s="95"/>
      <c r="I632" s="95"/>
      <c r="J632" s="95"/>
      <c r="K632" s="96"/>
      <c r="L632" s="155"/>
      <c r="M632" s="96"/>
      <c r="N632" s="153"/>
      <c r="O632" s="96"/>
      <c r="P632" s="96"/>
      <c r="Q632" s="96"/>
      <c r="S632" s="92"/>
      <c r="T632" s="92"/>
      <c r="U632" s="92"/>
      <c r="V632" s="92"/>
      <c r="W632" s="92"/>
    </row>
    <row r="633" spans="1:23" s="98" customFormat="1" x14ac:dyDescent="0.25">
      <c r="A633" s="93"/>
      <c r="B633" s="93"/>
      <c r="C633" s="93"/>
      <c r="D633" s="94"/>
      <c r="E633" s="94"/>
      <c r="F633"/>
      <c r="G633"/>
      <c r="H633" s="95"/>
      <c r="I633" s="95"/>
      <c r="J633" s="95"/>
      <c r="K633" s="96"/>
      <c r="L633" s="155"/>
      <c r="M633" s="96"/>
      <c r="N633" s="153"/>
      <c r="O633" s="96"/>
      <c r="P633" s="96"/>
      <c r="Q633" s="96"/>
      <c r="S633" s="92"/>
      <c r="T633" s="92"/>
      <c r="U633" s="92"/>
      <c r="V633" s="92"/>
      <c r="W633" s="92"/>
    </row>
    <row r="634" spans="1:23" s="98" customFormat="1" x14ac:dyDescent="0.25">
      <c r="A634" s="93"/>
      <c r="B634" s="93"/>
      <c r="C634" s="93"/>
      <c r="D634" s="94"/>
      <c r="E634" s="94"/>
      <c r="F634"/>
      <c r="G634"/>
      <c r="H634" s="95"/>
      <c r="I634" s="95"/>
      <c r="J634" s="95"/>
      <c r="K634" s="96"/>
      <c r="L634" s="155"/>
      <c r="M634" s="96"/>
      <c r="N634" s="153"/>
      <c r="O634" s="96"/>
      <c r="P634" s="96"/>
      <c r="Q634" s="96"/>
      <c r="S634" s="92"/>
      <c r="T634" s="92"/>
      <c r="U634" s="92"/>
      <c r="V634" s="92"/>
      <c r="W634" s="92"/>
    </row>
    <row r="635" spans="1:23" s="98" customFormat="1" x14ac:dyDescent="0.25">
      <c r="A635" s="93"/>
      <c r="B635" s="93"/>
      <c r="C635" s="93"/>
      <c r="D635" s="94"/>
      <c r="E635" s="94"/>
      <c r="F635"/>
      <c r="G635"/>
      <c r="H635" s="95"/>
      <c r="I635" s="95"/>
      <c r="J635" s="95"/>
      <c r="K635" s="96"/>
      <c r="L635" s="155"/>
      <c r="M635" s="96"/>
      <c r="N635" s="153"/>
      <c r="O635" s="96"/>
      <c r="P635" s="96"/>
      <c r="Q635" s="96"/>
      <c r="S635" s="92"/>
      <c r="T635" s="92"/>
      <c r="U635" s="92"/>
      <c r="V635" s="92"/>
      <c r="W635" s="92"/>
    </row>
    <row r="636" spans="1:23" s="98" customFormat="1" x14ac:dyDescent="0.25">
      <c r="A636" s="93"/>
      <c r="B636" s="93"/>
      <c r="C636" s="93"/>
      <c r="D636" s="94"/>
      <c r="E636" s="94"/>
      <c r="F636"/>
      <c r="G636"/>
      <c r="H636" s="95"/>
      <c r="I636" s="95"/>
      <c r="J636" s="95"/>
      <c r="K636" s="96"/>
      <c r="L636" s="155"/>
      <c r="M636" s="96"/>
      <c r="N636" s="153"/>
      <c r="O636" s="96"/>
      <c r="P636" s="96"/>
      <c r="Q636" s="96"/>
      <c r="S636" s="92"/>
      <c r="T636" s="92"/>
      <c r="U636" s="92"/>
      <c r="V636" s="92"/>
      <c r="W636" s="92"/>
    </row>
    <row r="637" spans="1:23" s="98" customFormat="1" x14ac:dyDescent="0.25">
      <c r="A637" s="93"/>
      <c r="B637" s="93"/>
      <c r="C637" s="93"/>
      <c r="D637" s="94"/>
      <c r="E637" s="94"/>
      <c r="F637"/>
      <c r="G637"/>
      <c r="H637" s="95"/>
      <c r="I637" s="95"/>
      <c r="J637" s="95"/>
      <c r="K637" s="96"/>
      <c r="L637" s="155"/>
      <c r="M637" s="96"/>
      <c r="N637" s="153"/>
      <c r="O637" s="96"/>
      <c r="P637" s="96"/>
      <c r="Q637" s="96"/>
      <c r="S637" s="92"/>
      <c r="T637" s="92"/>
      <c r="U637" s="92"/>
      <c r="V637" s="92"/>
      <c r="W637" s="92"/>
    </row>
    <row r="638" spans="1:23" s="98" customFormat="1" x14ac:dyDescent="0.25">
      <c r="A638" s="93"/>
      <c r="B638" s="93"/>
      <c r="C638" s="93"/>
      <c r="D638" s="94"/>
      <c r="E638" s="94"/>
      <c r="F638"/>
      <c r="G638"/>
      <c r="H638" s="95"/>
      <c r="I638" s="95"/>
      <c r="J638" s="95"/>
      <c r="K638" s="96"/>
      <c r="L638" s="155"/>
      <c r="M638" s="96"/>
      <c r="N638" s="153"/>
      <c r="O638" s="96"/>
      <c r="P638" s="96"/>
      <c r="Q638" s="96"/>
      <c r="S638" s="92"/>
      <c r="T638" s="92"/>
      <c r="U638" s="92"/>
      <c r="V638" s="92"/>
      <c r="W638" s="92"/>
    </row>
    <row r="639" spans="1:23" s="98" customFormat="1" x14ac:dyDescent="0.25">
      <c r="A639" s="93"/>
      <c r="B639" s="93"/>
      <c r="C639" s="93"/>
      <c r="D639" s="94"/>
      <c r="E639" s="94"/>
      <c r="F639"/>
      <c r="G639"/>
      <c r="H639" s="95"/>
      <c r="I639" s="95"/>
      <c r="J639" s="95"/>
      <c r="K639" s="96"/>
      <c r="L639" s="155"/>
      <c r="M639" s="96"/>
      <c r="N639" s="153"/>
      <c r="O639" s="96"/>
      <c r="P639" s="96"/>
      <c r="Q639" s="96"/>
      <c r="S639" s="92"/>
      <c r="T639" s="92"/>
      <c r="U639" s="92"/>
      <c r="V639" s="92"/>
      <c r="W639" s="92"/>
    </row>
    <row r="640" spans="1:23" s="98" customFormat="1" x14ac:dyDescent="0.25">
      <c r="A640" s="93"/>
      <c r="B640" s="93"/>
      <c r="C640" s="93"/>
      <c r="D640" s="94"/>
      <c r="E640" s="94"/>
      <c r="F640"/>
      <c r="G640"/>
      <c r="H640" s="95"/>
      <c r="I640" s="95"/>
      <c r="J640" s="95"/>
      <c r="K640" s="96"/>
      <c r="L640" s="155"/>
      <c r="M640" s="96"/>
      <c r="N640" s="153"/>
      <c r="O640" s="96"/>
      <c r="P640" s="96"/>
      <c r="Q640" s="96"/>
      <c r="S640" s="92"/>
      <c r="T640" s="92"/>
      <c r="U640" s="92"/>
      <c r="V640" s="92"/>
      <c r="W640" s="92"/>
    </row>
    <row r="641" spans="1:23" s="96" customFormat="1" x14ac:dyDescent="0.25">
      <c r="A641" s="93"/>
      <c r="B641" s="93"/>
      <c r="C641" s="93"/>
      <c r="D641" s="94"/>
      <c r="E641" s="94"/>
      <c r="F641"/>
      <c r="G641"/>
      <c r="H641" s="95"/>
      <c r="I641" s="95"/>
      <c r="J641" s="95"/>
      <c r="L641" s="155"/>
      <c r="N641" s="153"/>
      <c r="R641" s="98"/>
      <c r="S641" s="92"/>
      <c r="T641" s="92"/>
      <c r="U641" s="92"/>
      <c r="V641" s="92"/>
      <c r="W641" s="92"/>
    </row>
    <row r="642" spans="1:23" s="96" customFormat="1" x14ac:dyDescent="0.25">
      <c r="A642" s="93"/>
      <c r="B642" s="93"/>
      <c r="C642" s="93"/>
      <c r="D642" s="94"/>
      <c r="E642" s="94"/>
      <c r="F642"/>
      <c r="G642"/>
      <c r="H642" s="95"/>
      <c r="I642" s="95"/>
      <c r="J642" s="95"/>
      <c r="L642" s="155"/>
      <c r="N642" s="153"/>
      <c r="R642" s="98"/>
      <c r="S642" s="92"/>
      <c r="T642" s="92"/>
      <c r="U642" s="92"/>
      <c r="V642" s="92"/>
      <c r="W642" s="92"/>
    </row>
    <row r="643" spans="1:23" s="96" customFormat="1" x14ac:dyDescent="0.25">
      <c r="A643" s="93"/>
      <c r="B643" s="93"/>
      <c r="C643" s="93"/>
      <c r="D643" s="94"/>
      <c r="E643" s="94"/>
      <c r="F643"/>
      <c r="G643"/>
      <c r="H643" s="95"/>
      <c r="I643" s="95"/>
      <c r="J643" s="95"/>
      <c r="L643" s="155"/>
      <c r="N643" s="153"/>
      <c r="R643" s="98"/>
      <c r="S643" s="92"/>
      <c r="T643" s="92"/>
      <c r="U643" s="92"/>
      <c r="V643" s="92"/>
      <c r="W643" s="92"/>
    </row>
    <row r="644" spans="1:23" s="96" customFormat="1" x14ac:dyDescent="0.25">
      <c r="A644" s="93"/>
      <c r="B644" s="93"/>
      <c r="C644" s="93"/>
      <c r="D644" s="94"/>
      <c r="E644" s="94"/>
      <c r="F644"/>
      <c r="G644"/>
      <c r="H644" s="95"/>
      <c r="I644" s="95"/>
      <c r="J644" s="95"/>
      <c r="L644" s="155"/>
      <c r="N644" s="153"/>
      <c r="R644" s="98"/>
      <c r="S644" s="92"/>
      <c r="T644" s="92"/>
      <c r="U644" s="92"/>
      <c r="V644" s="92"/>
      <c r="W644" s="92"/>
    </row>
    <row r="645" spans="1:23" s="96" customFormat="1" x14ac:dyDescent="0.25">
      <c r="A645" s="93"/>
      <c r="B645" s="93"/>
      <c r="C645" s="93"/>
      <c r="D645" s="94"/>
      <c r="E645" s="94"/>
      <c r="F645"/>
      <c r="G645"/>
      <c r="H645" s="95"/>
      <c r="I645" s="95"/>
      <c r="J645" s="95"/>
      <c r="L645" s="155"/>
      <c r="N645" s="153"/>
      <c r="R645" s="98"/>
      <c r="S645" s="92"/>
      <c r="T645" s="92"/>
      <c r="U645" s="92"/>
      <c r="V645" s="92"/>
      <c r="W645" s="92"/>
    </row>
    <row r="646" spans="1:23" s="96" customFormat="1" x14ac:dyDescent="0.25">
      <c r="A646" s="93"/>
      <c r="B646" s="93"/>
      <c r="C646" s="93"/>
      <c r="D646" s="94"/>
      <c r="E646" s="94"/>
      <c r="F646"/>
      <c r="G646"/>
      <c r="H646" s="95"/>
      <c r="I646" s="95"/>
      <c r="J646" s="95"/>
      <c r="L646" s="155"/>
      <c r="N646" s="153"/>
      <c r="R646" s="98"/>
      <c r="S646" s="92"/>
      <c r="T646" s="92"/>
      <c r="U646" s="92"/>
      <c r="V646" s="92"/>
      <c r="W646" s="92"/>
    </row>
    <row r="647" spans="1:23" s="96" customFormat="1" x14ac:dyDescent="0.25">
      <c r="A647" s="93"/>
      <c r="B647" s="93"/>
      <c r="C647" s="93"/>
      <c r="D647" s="94"/>
      <c r="E647" s="94"/>
      <c r="F647"/>
      <c r="G647"/>
      <c r="H647" s="95"/>
      <c r="I647" s="95"/>
      <c r="J647" s="95"/>
      <c r="L647" s="155"/>
      <c r="N647" s="153"/>
      <c r="R647" s="98"/>
      <c r="S647" s="92"/>
      <c r="T647" s="92"/>
      <c r="U647" s="92"/>
      <c r="V647" s="92"/>
      <c r="W647" s="92"/>
    </row>
    <row r="648" spans="1:23" s="96" customFormat="1" x14ac:dyDescent="0.25">
      <c r="A648" s="93"/>
      <c r="B648" s="93"/>
      <c r="C648" s="93"/>
      <c r="D648" s="94"/>
      <c r="E648" s="94"/>
      <c r="F648"/>
      <c r="G648"/>
      <c r="H648" s="95"/>
      <c r="I648" s="95"/>
      <c r="J648" s="95"/>
      <c r="L648" s="155"/>
      <c r="N648" s="153"/>
      <c r="R648" s="98"/>
      <c r="S648" s="92"/>
      <c r="T648" s="92"/>
      <c r="U648" s="92"/>
      <c r="V648" s="92"/>
      <c r="W648" s="92"/>
    </row>
    <row r="649" spans="1:23" s="96" customFormat="1" x14ac:dyDescent="0.25">
      <c r="A649" s="93"/>
      <c r="B649" s="93"/>
      <c r="C649" s="93"/>
      <c r="D649" s="94"/>
      <c r="E649" s="94"/>
      <c r="F649"/>
      <c r="G649"/>
      <c r="H649" s="95"/>
      <c r="I649" s="95"/>
      <c r="J649" s="95"/>
      <c r="L649" s="155"/>
      <c r="N649" s="153"/>
      <c r="R649" s="98"/>
      <c r="S649" s="92"/>
      <c r="T649" s="92"/>
      <c r="U649" s="92"/>
      <c r="V649" s="92"/>
      <c r="W649" s="92"/>
    </row>
    <row r="650" spans="1:23" s="96" customFormat="1" x14ac:dyDescent="0.25">
      <c r="A650" s="93"/>
      <c r="B650" s="93"/>
      <c r="C650" s="93"/>
      <c r="D650" s="94"/>
      <c r="E650" s="94"/>
      <c r="F650"/>
      <c r="G650"/>
      <c r="H650" s="95"/>
      <c r="I650" s="95"/>
      <c r="J650" s="95"/>
      <c r="L650" s="155"/>
      <c r="N650" s="153"/>
      <c r="R650" s="98"/>
      <c r="S650" s="92"/>
      <c r="T650" s="92"/>
      <c r="U650" s="92"/>
      <c r="V650" s="92"/>
      <c r="W650" s="92"/>
    </row>
    <row r="651" spans="1:23" s="96" customFormat="1" x14ac:dyDescent="0.25">
      <c r="A651" s="93"/>
      <c r="B651" s="93"/>
      <c r="C651" s="93"/>
      <c r="D651" s="94"/>
      <c r="E651" s="94"/>
      <c r="F651"/>
      <c r="G651"/>
      <c r="H651" s="95"/>
      <c r="I651" s="95"/>
      <c r="J651" s="95"/>
      <c r="L651" s="155"/>
      <c r="N651" s="153"/>
      <c r="R651" s="98"/>
      <c r="S651" s="92"/>
      <c r="T651" s="92"/>
      <c r="U651" s="92"/>
      <c r="V651" s="92"/>
      <c r="W651" s="92"/>
    </row>
    <row r="652" spans="1:23" s="96" customFormat="1" x14ac:dyDescent="0.25">
      <c r="A652" s="93"/>
      <c r="B652" s="93"/>
      <c r="C652" s="93"/>
      <c r="D652" s="94"/>
      <c r="E652" s="94"/>
      <c r="F652"/>
      <c r="G652"/>
      <c r="H652" s="95"/>
      <c r="I652" s="95"/>
      <c r="J652" s="95"/>
      <c r="L652" s="155"/>
      <c r="N652" s="153"/>
      <c r="R652" s="98"/>
      <c r="S652" s="92"/>
      <c r="T652" s="92"/>
      <c r="U652" s="92"/>
      <c r="V652" s="92"/>
      <c r="W652" s="92"/>
    </row>
    <row r="653" spans="1:23" s="96" customFormat="1" x14ac:dyDescent="0.25">
      <c r="A653" s="93"/>
      <c r="B653" s="93"/>
      <c r="C653" s="93"/>
      <c r="D653" s="94"/>
      <c r="E653" s="94"/>
      <c r="F653"/>
      <c r="G653"/>
      <c r="H653" s="95"/>
      <c r="I653" s="95"/>
      <c r="J653" s="95"/>
      <c r="L653" s="155"/>
      <c r="N653" s="153"/>
      <c r="R653" s="98"/>
      <c r="S653" s="92"/>
      <c r="T653" s="92"/>
      <c r="U653" s="92"/>
      <c r="V653" s="92"/>
      <c r="W653" s="92"/>
    </row>
    <row r="654" spans="1:23" s="96" customFormat="1" x14ac:dyDescent="0.25">
      <c r="A654" s="93"/>
      <c r="B654" s="93"/>
      <c r="C654" s="93"/>
      <c r="D654" s="94"/>
      <c r="E654" s="94"/>
      <c r="F654"/>
      <c r="G654"/>
      <c r="H654" s="95"/>
      <c r="I654" s="95"/>
      <c r="J654" s="95"/>
      <c r="L654" s="155"/>
      <c r="N654" s="153"/>
      <c r="R654" s="98"/>
      <c r="S654" s="92"/>
      <c r="T654" s="92"/>
      <c r="U654" s="92"/>
      <c r="V654" s="92"/>
      <c r="W654" s="92"/>
    </row>
    <row r="655" spans="1:23" s="96" customFormat="1" x14ac:dyDescent="0.25">
      <c r="A655" s="93"/>
      <c r="B655" s="93"/>
      <c r="C655" s="93"/>
      <c r="D655" s="94"/>
      <c r="E655" s="94"/>
      <c r="F655"/>
      <c r="G655"/>
      <c r="H655" s="95"/>
      <c r="I655" s="95"/>
      <c r="J655" s="95"/>
      <c r="L655" s="155"/>
      <c r="N655" s="153"/>
      <c r="R655" s="98"/>
      <c r="S655" s="92"/>
      <c r="T655" s="92"/>
      <c r="U655" s="92"/>
      <c r="V655" s="92"/>
      <c r="W655" s="92"/>
    </row>
    <row r="656" spans="1:23" s="96" customFormat="1" x14ac:dyDescent="0.25">
      <c r="A656" s="93"/>
      <c r="B656" s="93"/>
      <c r="C656" s="93"/>
      <c r="D656" s="94"/>
      <c r="E656" s="94"/>
      <c r="F656"/>
      <c r="G656"/>
      <c r="H656" s="95"/>
      <c r="I656" s="95"/>
      <c r="J656" s="95"/>
      <c r="L656" s="155"/>
      <c r="N656" s="153"/>
      <c r="R656" s="98"/>
      <c r="S656" s="92"/>
      <c r="T656" s="92"/>
      <c r="U656" s="92"/>
      <c r="V656" s="92"/>
      <c r="W656" s="92"/>
    </row>
    <row r="657" spans="1:23" s="96" customFormat="1" x14ac:dyDescent="0.25">
      <c r="A657" s="93"/>
      <c r="B657" s="93"/>
      <c r="C657" s="93"/>
      <c r="D657" s="94"/>
      <c r="E657" s="94"/>
      <c r="F657"/>
      <c r="G657"/>
      <c r="H657" s="95"/>
      <c r="I657" s="95"/>
      <c r="J657" s="95"/>
      <c r="L657" s="155"/>
      <c r="N657" s="153"/>
      <c r="R657" s="98"/>
      <c r="S657" s="92"/>
      <c r="T657" s="92"/>
      <c r="U657" s="92"/>
      <c r="V657" s="92"/>
      <c r="W657" s="92"/>
    </row>
    <row r="658" spans="1:23" s="96" customFormat="1" x14ac:dyDescent="0.25">
      <c r="A658" s="93"/>
      <c r="B658" s="93"/>
      <c r="C658" s="93"/>
      <c r="D658" s="94"/>
      <c r="E658" s="94"/>
      <c r="F658"/>
      <c r="G658"/>
      <c r="H658" s="95"/>
      <c r="I658" s="95"/>
      <c r="J658" s="95"/>
      <c r="L658" s="155"/>
      <c r="N658" s="153"/>
      <c r="R658" s="98"/>
      <c r="S658" s="92"/>
      <c r="T658" s="92"/>
      <c r="U658" s="92"/>
      <c r="V658" s="92"/>
      <c r="W658" s="92"/>
    </row>
    <row r="659" spans="1:23" s="96" customFormat="1" x14ac:dyDescent="0.25">
      <c r="A659" s="93"/>
      <c r="B659" s="93"/>
      <c r="C659" s="93"/>
      <c r="D659" s="94"/>
      <c r="E659" s="94"/>
      <c r="F659"/>
      <c r="G659"/>
      <c r="H659" s="95"/>
      <c r="I659" s="95"/>
      <c r="J659" s="95"/>
      <c r="L659" s="155"/>
      <c r="N659" s="153"/>
      <c r="R659" s="98"/>
      <c r="S659" s="92"/>
      <c r="T659" s="92"/>
      <c r="U659" s="92"/>
      <c r="V659" s="92"/>
      <c r="W659" s="92"/>
    </row>
    <row r="660" spans="1:23" s="96" customFormat="1" x14ac:dyDescent="0.25">
      <c r="A660" s="93"/>
      <c r="B660" s="93"/>
      <c r="C660" s="93"/>
      <c r="D660" s="94"/>
      <c r="E660" s="94"/>
      <c r="F660"/>
      <c r="G660"/>
      <c r="H660" s="95"/>
      <c r="I660" s="95"/>
      <c r="J660" s="95"/>
      <c r="L660" s="155"/>
      <c r="N660" s="153"/>
      <c r="R660" s="98"/>
      <c r="S660" s="92"/>
      <c r="T660" s="92"/>
      <c r="U660" s="92"/>
      <c r="V660" s="92"/>
      <c r="W660" s="92"/>
    </row>
    <row r="661" spans="1:23" s="96" customFormat="1" x14ac:dyDescent="0.25">
      <c r="A661" s="93"/>
      <c r="B661" s="93"/>
      <c r="C661" s="93"/>
      <c r="D661" s="94"/>
      <c r="E661" s="94"/>
      <c r="F661"/>
      <c r="G661"/>
      <c r="H661" s="95"/>
      <c r="I661" s="95"/>
      <c r="J661" s="95"/>
      <c r="L661" s="155"/>
      <c r="N661" s="153"/>
      <c r="R661" s="98"/>
      <c r="S661" s="92"/>
      <c r="T661" s="92"/>
      <c r="U661" s="92"/>
      <c r="V661" s="92"/>
      <c r="W661" s="92"/>
    </row>
    <row r="662" spans="1:23" s="96" customFormat="1" x14ac:dyDescent="0.25">
      <c r="A662" s="93"/>
      <c r="B662" s="93"/>
      <c r="C662" s="93"/>
      <c r="D662" s="94"/>
      <c r="E662" s="94"/>
      <c r="F662"/>
      <c r="G662"/>
      <c r="H662" s="95"/>
      <c r="I662" s="95"/>
      <c r="J662" s="95"/>
      <c r="L662" s="155"/>
      <c r="N662" s="153"/>
      <c r="R662" s="98"/>
      <c r="S662" s="92"/>
      <c r="T662" s="92"/>
      <c r="U662" s="92"/>
      <c r="V662" s="92"/>
      <c r="W662" s="92"/>
    </row>
    <row r="663" spans="1:23" s="96" customFormat="1" x14ac:dyDescent="0.25">
      <c r="A663" s="93"/>
      <c r="B663" s="93"/>
      <c r="C663" s="93"/>
      <c r="D663" s="94"/>
      <c r="E663" s="94"/>
      <c r="F663"/>
      <c r="G663"/>
      <c r="H663" s="95"/>
      <c r="I663" s="95"/>
      <c r="J663" s="95"/>
      <c r="L663" s="155"/>
      <c r="N663" s="153"/>
      <c r="R663" s="98"/>
      <c r="S663" s="92"/>
      <c r="T663" s="92"/>
      <c r="U663" s="92"/>
      <c r="V663" s="92"/>
      <c r="W663" s="92"/>
    </row>
    <row r="664" spans="1:23" s="96" customFormat="1" x14ac:dyDescent="0.25">
      <c r="A664" s="93"/>
      <c r="B664" s="93"/>
      <c r="C664" s="93"/>
      <c r="D664" s="94"/>
      <c r="E664" s="94"/>
      <c r="F664"/>
      <c r="G664"/>
      <c r="H664" s="95"/>
      <c r="I664" s="95"/>
      <c r="J664" s="95"/>
      <c r="L664" s="155"/>
      <c r="N664" s="153"/>
      <c r="R664" s="98"/>
      <c r="S664" s="92"/>
      <c r="T664" s="92"/>
      <c r="U664" s="92"/>
      <c r="V664" s="92"/>
      <c r="W664" s="92"/>
    </row>
    <row r="665" spans="1:23" s="96" customFormat="1" x14ac:dyDescent="0.25">
      <c r="A665" s="93"/>
      <c r="B665" s="93"/>
      <c r="C665" s="93"/>
      <c r="D665" s="94"/>
      <c r="E665" s="94"/>
      <c r="F665"/>
      <c r="G665"/>
      <c r="H665" s="95"/>
      <c r="I665" s="95"/>
      <c r="J665" s="95"/>
      <c r="L665" s="155"/>
      <c r="N665" s="153"/>
      <c r="R665" s="98"/>
      <c r="S665" s="92"/>
      <c r="T665" s="92"/>
      <c r="U665" s="92"/>
      <c r="V665" s="92"/>
      <c r="W665" s="92"/>
    </row>
    <row r="666" spans="1:23" s="96" customFormat="1" x14ac:dyDescent="0.25">
      <c r="A666" s="93"/>
      <c r="B666" s="93"/>
      <c r="C666" s="93"/>
      <c r="D666" s="94"/>
      <c r="E666" s="94"/>
      <c r="F666"/>
      <c r="G666"/>
      <c r="H666" s="95"/>
      <c r="I666" s="95"/>
      <c r="J666" s="95"/>
      <c r="L666" s="155"/>
      <c r="N666" s="153"/>
      <c r="R666" s="98"/>
      <c r="S666" s="92"/>
      <c r="T666" s="92"/>
      <c r="U666" s="92"/>
      <c r="V666" s="92"/>
      <c r="W666" s="92"/>
    </row>
    <row r="667" spans="1:23" s="96" customFormat="1" x14ac:dyDescent="0.25">
      <c r="A667" s="93"/>
      <c r="B667" s="93"/>
      <c r="C667" s="93"/>
      <c r="D667" s="94"/>
      <c r="E667" s="94"/>
      <c r="F667"/>
      <c r="G667"/>
      <c r="H667" s="95"/>
      <c r="I667" s="95"/>
      <c r="J667" s="95"/>
      <c r="L667" s="155"/>
      <c r="N667" s="153"/>
      <c r="R667" s="98"/>
      <c r="S667" s="92"/>
      <c r="T667" s="92"/>
      <c r="U667" s="92"/>
      <c r="V667" s="92"/>
      <c r="W667" s="92"/>
    </row>
    <row r="668" spans="1:23" s="96" customFormat="1" x14ac:dyDescent="0.25">
      <c r="A668" s="93"/>
      <c r="B668" s="93"/>
      <c r="C668" s="93"/>
      <c r="D668" s="94"/>
      <c r="E668" s="94"/>
      <c r="F668"/>
      <c r="G668"/>
      <c r="H668" s="95"/>
      <c r="I668" s="95"/>
      <c r="J668" s="95"/>
      <c r="L668" s="155"/>
      <c r="N668" s="153"/>
      <c r="R668" s="98"/>
      <c r="S668" s="92"/>
      <c r="T668" s="92"/>
      <c r="U668" s="92"/>
      <c r="V668" s="92"/>
      <c r="W668" s="92"/>
    </row>
    <row r="669" spans="1:23" s="96" customFormat="1" x14ac:dyDescent="0.25">
      <c r="A669" s="93"/>
      <c r="B669" s="93"/>
      <c r="C669" s="93"/>
      <c r="D669" s="94"/>
      <c r="E669" s="94"/>
      <c r="F669"/>
      <c r="G669"/>
      <c r="H669" s="95"/>
      <c r="I669" s="95"/>
      <c r="J669" s="95"/>
      <c r="L669" s="155"/>
      <c r="N669" s="153"/>
      <c r="R669" s="98"/>
      <c r="S669" s="92"/>
      <c r="T669" s="92"/>
      <c r="U669" s="92"/>
      <c r="V669" s="92"/>
      <c r="W669" s="92"/>
    </row>
    <row r="670" spans="1:23" s="96" customFormat="1" x14ac:dyDescent="0.25">
      <c r="A670" s="93"/>
      <c r="B670" s="93"/>
      <c r="C670" s="93"/>
      <c r="D670" s="94"/>
      <c r="E670" s="94"/>
      <c r="F670"/>
      <c r="G670"/>
      <c r="H670" s="95"/>
      <c r="I670" s="95"/>
      <c r="J670" s="95"/>
      <c r="L670" s="155"/>
      <c r="N670" s="153"/>
      <c r="R670" s="98"/>
      <c r="S670" s="92"/>
      <c r="T670" s="92"/>
      <c r="U670" s="92"/>
      <c r="V670" s="92"/>
      <c r="W670" s="92"/>
    </row>
    <row r="671" spans="1:23" s="96" customFormat="1" x14ac:dyDescent="0.25">
      <c r="A671" s="93"/>
      <c r="B671" s="93"/>
      <c r="C671" s="93"/>
      <c r="D671" s="94"/>
      <c r="E671" s="94"/>
      <c r="F671"/>
      <c r="G671"/>
      <c r="H671" s="95"/>
      <c r="I671" s="95"/>
      <c r="J671" s="95"/>
      <c r="L671" s="155"/>
      <c r="N671" s="153"/>
      <c r="R671" s="98"/>
      <c r="S671" s="92"/>
      <c r="T671" s="92"/>
      <c r="U671" s="92"/>
      <c r="V671" s="92"/>
      <c r="W671" s="92"/>
    </row>
    <row r="672" spans="1:23" s="96" customFormat="1" x14ac:dyDescent="0.25">
      <c r="A672" s="93"/>
      <c r="B672" s="93"/>
      <c r="C672" s="93"/>
      <c r="D672" s="94"/>
      <c r="E672" s="94"/>
      <c r="F672"/>
      <c r="G672"/>
      <c r="H672" s="95"/>
      <c r="I672" s="95"/>
      <c r="J672" s="95"/>
      <c r="L672" s="155"/>
      <c r="N672" s="153"/>
      <c r="R672" s="98"/>
      <c r="S672" s="92"/>
      <c r="T672" s="92"/>
      <c r="U672" s="92"/>
      <c r="V672" s="92"/>
      <c r="W672" s="92"/>
    </row>
    <row r="673" spans="1:23" s="96" customFormat="1" x14ac:dyDescent="0.25">
      <c r="A673" s="93"/>
      <c r="B673" s="93"/>
      <c r="C673" s="93"/>
      <c r="D673" s="94"/>
      <c r="E673" s="94"/>
      <c r="F673"/>
      <c r="G673"/>
      <c r="H673" s="95"/>
      <c r="I673" s="95"/>
      <c r="J673" s="95"/>
      <c r="L673" s="155"/>
      <c r="N673" s="153"/>
      <c r="R673" s="98"/>
      <c r="S673" s="92"/>
      <c r="T673" s="92"/>
      <c r="U673" s="92"/>
      <c r="V673" s="92"/>
      <c r="W673" s="92"/>
    </row>
    <row r="674" spans="1:23" s="96" customFormat="1" x14ac:dyDescent="0.25">
      <c r="A674" s="93"/>
      <c r="B674" s="93"/>
      <c r="C674" s="93"/>
      <c r="D674" s="94"/>
      <c r="E674" s="94"/>
      <c r="F674"/>
      <c r="G674"/>
      <c r="H674" s="95"/>
      <c r="I674" s="95"/>
      <c r="J674" s="95"/>
      <c r="L674" s="155"/>
      <c r="N674" s="153"/>
      <c r="R674" s="98"/>
      <c r="S674" s="92"/>
      <c r="T674" s="92"/>
      <c r="U674" s="92"/>
      <c r="V674" s="92"/>
      <c r="W674" s="92"/>
    </row>
    <row r="675" spans="1:23" s="96" customFormat="1" x14ac:dyDescent="0.25">
      <c r="A675" s="93"/>
      <c r="B675" s="93"/>
      <c r="C675" s="93"/>
      <c r="D675" s="94"/>
      <c r="E675" s="94"/>
      <c r="F675"/>
      <c r="G675"/>
      <c r="H675" s="95"/>
      <c r="I675" s="95"/>
      <c r="J675" s="95"/>
      <c r="L675" s="155"/>
      <c r="N675" s="153"/>
      <c r="R675" s="98"/>
      <c r="S675" s="92"/>
      <c r="T675" s="92"/>
      <c r="U675" s="92"/>
      <c r="V675" s="92"/>
      <c r="W675" s="92"/>
    </row>
    <row r="676" spans="1:23" s="96" customFormat="1" x14ac:dyDescent="0.25">
      <c r="A676" s="93"/>
      <c r="B676" s="93"/>
      <c r="C676" s="93"/>
      <c r="D676" s="94"/>
      <c r="E676" s="94"/>
      <c r="F676"/>
      <c r="G676"/>
      <c r="H676" s="95"/>
      <c r="I676" s="95"/>
      <c r="J676" s="95"/>
      <c r="L676" s="155"/>
      <c r="N676" s="153"/>
      <c r="R676" s="98"/>
      <c r="S676" s="92"/>
      <c r="T676" s="92"/>
      <c r="U676" s="92"/>
      <c r="V676" s="92"/>
      <c r="W676" s="92"/>
    </row>
    <row r="677" spans="1:23" s="96" customFormat="1" x14ac:dyDescent="0.25">
      <c r="A677" s="93"/>
      <c r="B677" s="93"/>
      <c r="C677" s="93"/>
      <c r="D677" s="94"/>
      <c r="E677" s="94"/>
      <c r="F677"/>
      <c r="G677"/>
      <c r="H677" s="95"/>
      <c r="I677" s="95"/>
      <c r="J677" s="95"/>
      <c r="L677" s="155"/>
      <c r="N677" s="153"/>
      <c r="R677" s="98"/>
      <c r="S677" s="92"/>
      <c r="T677" s="92"/>
      <c r="U677" s="92"/>
      <c r="V677" s="92"/>
      <c r="W677" s="92"/>
    </row>
    <row r="678" spans="1:23" s="96" customFormat="1" x14ac:dyDescent="0.25">
      <c r="A678" s="93"/>
      <c r="B678" s="93"/>
      <c r="C678" s="93"/>
      <c r="D678" s="94"/>
      <c r="E678" s="94"/>
      <c r="F678"/>
      <c r="G678"/>
      <c r="H678" s="95"/>
      <c r="I678" s="95"/>
      <c r="J678" s="95"/>
      <c r="L678" s="155"/>
      <c r="N678" s="153"/>
      <c r="R678" s="98"/>
      <c r="S678" s="92"/>
      <c r="T678" s="92"/>
      <c r="U678" s="92"/>
      <c r="V678" s="92"/>
      <c r="W678" s="92"/>
    </row>
    <row r="679" spans="1:23" s="96" customFormat="1" x14ac:dyDescent="0.25">
      <c r="A679" s="93"/>
      <c r="B679" s="93"/>
      <c r="C679" s="93"/>
      <c r="D679" s="94"/>
      <c r="E679" s="94"/>
      <c r="F679"/>
      <c r="G679"/>
      <c r="H679" s="95"/>
      <c r="I679" s="95"/>
      <c r="J679" s="95"/>
      <c r="L679" s="155"/>
      <c r="N679" s="153"/>
      <c r="R679" s="98"/>
      <c r="S679" s="92"/>
      <c r="T679" s="92"/>
      <c r="U679" s="92"/>
      <c r="V679" s="92"/>
      <c r="W679" s="92"/>
    </row>
    <row r="680" spans="1:23" s="96" customFormat="1" x14ac:dyDescent="0.25">
      <c r="A680" s="93"/>
      <c r="B680" s="93"/>
      <c r="C680" s="93"/>
      <c r="D680" s="94"/>
      <c r="E680" s="94"/>
      <c r="F680"/>
      <c r="G680"/>
      <c r="H680" s="95"/>
      <c r="I680" s="95"/>
      <c r="J680" s="95"/>
      <c r="L680" s="155"/>
      <c r="N680" s="153"/>
      <c r="R680" s="98"/>
      <c r="S680" s="92"/>
      <c r="T680" s="92"/>
      <c r="U680" s="92"/>
      <c r="V680" s="92"/>
      <c r="W680" s="92"/>
    </row>
    <row r="681" spans="1:23" s="96" customFormat="1" x14ac:dyDescent="0.25">
      <c r="A681" s="93"/>
      <c r="B681" s="93"/>
      <c r="C681" s="93"/>
      <c r="D681" s="94"/>
      <c r="E681" s="94"/>
      <c r="F681"/>
      <c r="G681"/>
      <c r="H681" s="95"/>
      <c r="I681" s="95"/>
      <c r="J681" s="95"/>
      <c r="L681" s="155"/>
      <c r="N681" s="153"/>
      <c r="R681" s="98"/>
      <c r="S681" s="92"/>
      <c r="T681" s="92"/>
      <c r="U681" s="92"/>
      <c r="V681" s="92"/>
      <c r="W681" s="92"/>
    </row>
    <row r="682" spans="1:23" s="96" customFormat="1" x14ac:dyDescent="0.25">
      <c r="A682" s="93"/>
      <c r="B682" s="93"/>
      <c r="C682" s="93"/>
      <c r="D682" s="94"/>
      <c r="E682" s="94"/>
      <c r="F682"/>
      <c r="G682"/>
      <c r="H682" s="95"/>
      <c r="I682" s="95"/>
      <c r="J682" s="95"/>
      <c r="L682" s="155"/>
      <c r="N682" s="153"/>
      <c r="R682" s="98"/>
      <c r="S682" s="92"/>
      <c r="T682" s="92"/>
      <c r="U682" s="92"/>
      <c r="V682" s="92"/>
      <c r="W682" s="92"/>
    </row>
    <row r="683" spans="1:23" s="96" customFormat="1" x14ac:dyDescent="0.25">
      <c r="A683" s="93"/>
      <c r="B683" s="93"/>
      <c r="C683" s="93"/>
      <c r="D683" s="94"/>
      <c r="E683" s="94"/>
      <c r="F683"/>
      <c r="G683"/>
      <c r="H683" s="95"/>
      <c r="I683" s="95"/>
      <c r="J683" s="95"/>
      <c r="L683" s="155"/>
      <c r="N683" s="153"/>
      <c r="R683" s="98"/>
      <c r="S683" s="92"/>
      <c r="T683" s="92"/>
      <c r="U683" s="92"/>
      <c r="V683" s="92"/>
      <c r="W683" s="92"/>
    </row>
    <row r="684" spans="1:23" s="96" customFormat="1" x14ac:dyDescent="0.25">
      <c r="A684" s="93"/>
      <c r="B684" s="93"/>
      <c r="C684" s="93"/>
      <c r="D684" s="94"/>
      <c r="E684" s="94"/>
      <c r="F684"/>
      <c r="G684"/>
      <c r="H684" s="95"/>
      <c r="I684" s="95"/>
      <c r="J684" s="95"/>
      <c r="L684" s="155"/>
      <c r="N684" s="153"/>
      <c r="R684" s="98"/>
      <c r="S684" s="92"/>
      <c r="T684" s="92"/>
      <c r="U684" s="92"/>
      <c r="V684" s="92"/>
      <c r="W684" s="92"/>
    </row>
    <row r="685" spans="1:23" s="96" customFormat="1" x14ac:dyDescent="0.25">
      <c r="A685" s="93"/>
      <c r="B685" s="93"/>
      <c r="C685" s="93"/>
      <c r="D685" s="94"/>
      <c r="E685" s="94"/>
      <c r="F685"/>
      <c r="G685"/>
      <c r="H685" s="95"/>
      <c r="I685" s="95"/>
      <c r="J685" s="95"/>
      <c r="L685" s="155"/>
      <c r="N685" s="153"/>
      <c r="R685" s="98"/>
      <c r="S685" s="92"/>
      <c r="T685" s="92"/>
      <c r="U685" s="92"/>
      <c r="V685" s="92"/>
      <c r="W685" s="92"/>
    </row>
    <row r="686" spans="1:23" s="96" customFormat="1" x14ac:dyDescent="0.25">
      <c r="A686" s="93"/>
      <c r="B686" s="93"/>
      <c r="C686" s="93"/>
      <c r="D686" s="94"/>
      <c r="E686" s="94"/>
      <c r="F686"/>
      <c r="G686"/>
      <c r="H686" s="95"/>
      <c r="I686" s="95"/>
      <c r="J686" s="95"/>
      <c r="L686" s="155"/>
      <c r="N686" s="153"/>
      <c r="R686" s="98"/>
      <c r="S686" s="92"/>
      <c r="T686" s="92"/>
      <c r="U686" s="92"/>
      <c r="V686" s="92"/>
      <c r="W686" s="92"/>
    </row>
    <row r="687" spans="1:23" s="96" customFormat="1" x14ac:dyDescent="0.25">
      <c r="A687" s="93"/>
      <c r="B687" s="93"/>
      <c r="C687" s="93"/>
      <c r="D687" s="94"/>
      <c r="E687" s="94"/>
      <c r="F687"/>
      <c r="G687"/>
      <c r="H687" s="95"/>
      <c r="I687" s="95"/>
      <c r="J687" s="95"/>
      <c r="L687" s="155"/>
      <c r="N687" s="153"/>
      <c r="R687" s="98"/>
      <c r="S687" s="92"/>
      <c r="T687" s="92"/>
      <c r="U687" s="92"/>
      <c r="V687" s="92"/>
      <c r="W687" s="92"/>
    </row>
    <row r="688" spans="1:23" s="96" customFormat="1" x14ac:dyDescent="0.25">
      <c r="A688" s="93"/>
      <c r="B688" s="93"/>
      <c r="C688" s="93"/>
      <c r="D688" s="94"/>
      <c r="E688" s="94"/>
      <c r="F688"/>
      <c r="G688"/>
      <c r="H688" s="95"/>
      <c r="I688" s="95"/>
      <c r="J688" s="95"/>
      <c r="L688" s="155"/>
      <c r="N688" s="153"/>
      <c r="R688" s="98"/>
      <c r="S688" s="92"/>
      <c r="T688" s="92"/>
      <c r="U688" s="92"/>
      <c r="V688" s="92"/>
      <c r="W688" s="92"/>
    </row>
    <row r="689" spans="1:23" s="96" customFormat="1" x14ac:dyDescent="0.25">
      <c r="A689" s="93"/>
      <c r="B689" s="93"/>
      <c r="C689" s="93"/>
      <c r="D689" s="94"/>
      <c r="E689" s="94"/>
      <c r="F689"/>
      <c r="G689"/>
      <c r="H689" s="95"/>
      <c r="I689" s="95"/>
      <c r="J689" s="95"/>
      <c r="L689" s="155"/>
      <c r="N689" s="153"/>
      <c r="R689" s="98"/>
      <c r="S689" s="92"/>
      <c r="T689" s="92"/>
      <c r="U689" s="92"/>
      <c r="V689" s="92"/>
      <c r="W689" s="92"/>
    </row>
    <row r="690" spans="1:23" s="96" customFormat="1" x14ac:dyDescent="0.25">
      <c r="A690" s="93"/>
      <c r="B690" s="93"/>
      <c r="C690" s="93"/>
      <c r="D690" s="94"/>
      <c r="E690" s="94"/>
      <c r="F690"/>
      <c r="G690"/>
      <c r="H690" s="95"/>
      <c r="I690" s="95"/>
      <c r="J690" s="95"/>
      <c r="L690" s="155"/>
      <c r="N690" s="153"/>
      <c r="R690" s="98"/>
      <c r="S690" s="92"/>
      <c r="T690" s="92"/>
      <c r="U690" s="92"/>
      <c r="V690" s="92"/>
      <c r="W690" s="92"/>
    </row>
    <row r="691" spans="1:23" s="96" customFormat="1" x14ac:dyDescent="0.25">
      <c r="A691" s="93"/>
      <c r="B691" s="93"/>
      <c r="C691" s="93"/>
      <c r="D691" s="94"/>
      <c r="E691" s="94"/>
      <c r="F691"/>
      <c r="G691"/>
      <c r="H691" s="95"/>
      <c r="I691" s="95"/>
      <c r="J691" s="95"/>
      <c r="L691" s="155"/>
      <c r="N691" s="153"/>
      <c r="R691" s="98"/>
      <c r="S691" s="92"/>
      <c r="T691" s="92"/>
      <c r="U691" s="92"/>
      <c r="V691" s="92"/>
      <c r="W691" s="92"/>
    </row>
    <row r="692" spans="1:23" s="96" customFormat="1" x14ac:dyDescent="0.25">
      <c r="A692" s="93"/>
      <c r="B692" s="93"/>
      <c r="C692" s="93"/>
      <c r="D692" s="94"/>
      <c r="E692" s="94"/>
      <c r="F692"/>
      <c r="G692"/>
      <c r="H692" s="95"/>
      <c r="I692" s="95"/>
      <c r="J692" s="95"/>
      <c r="L692" s="155"/>
      <c r="N692" s="153"/>
      <c r="R692" s="98"/>
      <c r="S692" s="92"/>
      <c r="T692" s="92"/>
      <c r="U692" s="92"/>
      <c r="V692" s="92"/>
      <c r="W692" s="92"/>
    </row>
    <row r="693" spans="1:23" s="96" customFormat="1" x14ac:dyDescent="0.25">
      <c r="A693" s="93"/>
      <c r="B693" s="93"/>
      <c r="C693" s="93"/>
      <c r="D693" s="94"/>
      <c r="E693" s="94"/>
      <c r="F693"/>
      <c r="G693"/>
      <c r="H693" s="95"/>
      <c r="I693" s="95"/>
      <c r="J693" s="95"/>
      <c r="L693" s="155"/>
      <c r="N693" s="153"/>
      <c r="R693" s="98"/>
      <c r="S693" s="92"/>
      <c r="T693" s="92"/>
      <c r="U693" s="92"/>
      <c r="V693" s="92"/>
      <c r="W693" s="92"/>
    </row>
    <row r="694" spans="1:23" s="96" customFormat="1" x14ac:dyDescent="0.25">
      <c r="A694" s="93"/>
      <c r="B694" s="93"/>
      <c r="C694" s="93"/>
      <c r="D694" s="94"/>
      <c r="E694" s="94"/>
      <c r="F694"/>
      <c r="G694"/>
      <c r="H694" s="95"/>
      <c r="I694" s="95"/>
      <c r="J694" s="95"/>
      <c r="L694" s="155"/>
      <c r="N694" s="153"/>
      <c r="R694" s="98"/>
      <c r="S694" s="92"/>
      <c r="T694" s="92"/>
      <c r="U694" s="92"/>
      <c r="V694" s="92"/>
      <c r="W694" s="92"/>
    </row>
    <row r="695" spans="1:23" s="96" customFormat="1" x14ac:dyDescent="0.25">
      <c r="A695" s="93"/>
      <c r="B695" s="93"/>
      <c r="C695" s="93"/>
      <c r="D695" s="94"/>
      <c r="E695" s="94"/>
      <c r="F695"/>
      <c r="G695"/>
      <c r="H695" s="95"/>
      <c r="I695" s="95"/>
      <c r="J695" s="95"/>
      <c r="L695" s="155"/>
      <c r="N695" s="153"/>
      <c r="R695" s="98"/>
      <c r="S695" s="92"/>
      <c r="T695" s="92"/>
      <c r="U695" s="92"/>
      <c r="V695" s="92"/>
      <c r="W695" s="92"/>
    </row>
    <row r="696" spans="1:23" s="96" customFormat="1" x14ac:dyDescent="0.25">
      <c r="A696" s="93"/>
      <c r="B696" s="93"/>
      <c r="C696" s="93"/>
      <c r="D696" s="94"/>
      <c r="E696" s="94"/>
      <c r="F696"/>
      <c r="G696"/>
      <c r="H696" s="95"/>
      <c r="I696" s="95"/>
      <c r="J696" s="95"/>
      <c r="L696" s="155"/>
      <c r="N696" s="153"/>
      <c r="R696" s="98"/>
      <c r="S696" s="92"/>
      <c r="T696" s="92"/>
      <c r="U696" s="92"/>
      <c r="V696" s="92"/>
      <c r="W696" s="92"/>
    </row>
    <row r="697" spans="1:23" s="96" customFormat="1" x14ac:dyDescent="0.25">
      <c r="A697" s="93"/>
      <c r="B697" s="93"/>
      <c r="C697" s="93"/>
      <c r="D697" s="94"/>
      <c r="E697" s="94"/>
      <c r="F697"/>
      <c r="G697"/>
      <c r="H697" s="95"/>
      <c r="I697" s="95"/>
      <c r="J697" s="95"/>
      <c r="L697" s="155"/>
      <c r="N697" s="153"/>
      <c r="R697" s="98"/>
      <c r="S697" s="92"/>
      <c r="T697" s="92"/>
      <c r="U697" s="92"/>
      <c r="V697" s="92"/>
      <c r="W697" s="92"/>
    </row>
    <row r="698" spans="1:23" s="96" customFormat="1" x14ac:dyDescent="0.25">
      <c r="A698" s="93"/>
      <c r="B698" s="93"/>
      <c r="C698" s="93"/>
      <c r="D698" s="94"/>
      <c r="E698" s="94"/>
      <c r="F698"/>
      <c r="G698"/>
      <c r="H698" s="95"/>
      <c r="I698" s="95"/>
      <c r="J698" s="95"/>
      <c r="L698" s="155"/>
      <c r="N698" s="153"/>
      <c r="R698" s="98"/>
      <c r="S698" s="92"/>
      <c r="T698" s="92"/>
      <c r="U698" s="92"/>
      <c r="V698" s="92"/>
      <c r="W698" s="92"/>
    </row>
    <row r="699" spans="1:23" s="96" customFormat="1" x14ac:dyDescent="0.25">
      <c r="A699" s="93"/>
      <c r="B699" s="93"/>
      <c r="C699" s="93"/>
      <c r="D699" s="94"/>
      <c r="E699" s="94"/>
      <c r="F699"/>
      <c r="G699"/>
      <c r="H699" s="95"/>
      <c r="I699" s="95"/>
      <c r="J699" s="95"/>
      <c r="L699" s="155"/>
      <c r="N699" s="153"/>
      <c r="R699" s="98"/>
      <c r="S699" s="92"/>
      <c r="T699" s="92"/>
      <c r="U699" s="92"/>
      <c r="V699" s="92"/>
      <c r="W699" s="92"/>
    </row>
    <row r="700" spans="1:23" s="96" customFormat="1" x14ac:dyDescent="0.25">
      <c r="A700" s="93"/>
      <c r="B700" s="93"/>
      <c r="C700" s="93"/>
      <c r="D700" s="94"/>
      <c r="E700" s="94"/>
      <c r="F700"/>
      <c r="G700"/>
      <c r="H700" s="95"/>
      <c r="I700" s="95"/>
      <c r="J700" s="95"/>
      <c r="L700" s="155"/>
      <c r="N700" s="153"/>
      <c r="R700" s="98"/>
      <c r="S700" s="92"/>
      <c r="T700" s="92"/>
      <c r="U700" s="92"/>
      <c r="V700" s="92"/>
      <c r="W700" s="92"/>
    </row>
    <row r="701" spans="1:23" s="96" customFormat="1" x14ac:dyDescent="0.25">
      <c r="A701" s="93"/>
      <c r="B701" s="93"/>
      <c r="C701" s="93"/>
      <c r="D701" s="94"/>
      <c r="E701" s="94"/>
      <c r="F701"/>
      <c r="G701"/>
      <c r="H701" s="95"/>
      <c r="I701" s="95"/>
      <c r="J701" s="95"/>
      <c r="L701" s="155"/>
      <c r="N701" s="153"/>
      <c r="R701" s="98"/>
      <c r="S701" s="92"/>
      <c r="T701" s="92"/>
      <c r="U701" s="92"/>
      <c r="V701" s="92"/>
      <c r="W701" s="92"/>
    </row>
    <row r="702" spans="1:23" s="96" customFormat="1" x14ac:dyDescent="0.25">
      <c r="A702" s="93"/>
      <c r="B702" s="93"/>
      <c r="C702" s="93"/>
      <c r="D702" s="94"/>
      <c r="E702" s="94"/>
      <c r="F702"/>
      <c r="G702"/>
      <c r="H702" s="95"/>
      <c r="I702" s="95"/>
      <c r="J702" s="95"/>
      <c r="L702" s="155"/>
      <c r="N702" s="153"/>
      <c r="R702" s="98"/>
      <c r="S702" s="92"/>
      <c r="T702" s="92"/>
      <c r="U702" s="92"/>
      <c r="V702" s="92"/>
      <c r="W702" s="92"/>
    </row>
    <row r="703" spans="1:23" s="96" customFormat="1" x14ac:dyDescent="0.25">
      <c r="A703" s="93"/>
      <c r="B703" s="93"/>
      <c r="C703" s="93"/>
      <c r="D703" s="94"/>
      <c r="E703" s="94"/>
      <c r="F703"/>
      <c r="G703"/>
      <c r="H703" s="95"/>
      <c r="I703" s="95"/>
      <c r="J703" s="95"/>
      <c r="L703" s="155"/>
      <c r="N703" s="153"/>
      <c r="R703" s="98"/>
      <c r="S703" s="92"/>
      <c r="T703" s="92"/>
      <c r="U703" s="92"/>
      <c r="V703" s="92"/>
      <c r="W703" s="92"/>
    </row>
    <row r="704" spans="1:23" s="96" customFormat="1" x14ac:dyDescent="0.25">
      <c r="A704" s="93"/>
      <c r="B704" s="93"/>
      <c r="C704" s="93"/>
      <c r="D704" s="94"/>
      <c r="E704" s="94"/>
      <c r="F704"/>
      <c r="G704"/>
      <c r="H704" s="95"/>
      <c r="I704" s="95"/>
      <c r="J704" s="95"/>
      <c r="L704" s="155"/>
      <c r="N704" s="153"/>
      <c r="R704" s="98"/>
      <c r="S704" s="92"/>
      <c r="T704" s="92"/>
      <c r="U704" s="92"/>
      <c r="V704" s="92"/>
      <c r="W704" s="92"/>
    </row>
    <row r="705" spans="1:23" s="96" customFormat="1" x14ac:dyDescent="0.25">
      <c r="A705" s="93"/>
      <c r="B705" s="93"/>
      <c r="C705" s="93"/>
      <c r="D705" s="94"/>
      <c r="E705" s="94"/>
      <c r="F705"/>
      <c r="G705"/>
      <c r="H705" s="95"/>
      <c r="I705" s="95"/>
      <c r="J705" s="95"/>
      <c r="L705" s="155"/>
      <c r="N705" s="153"/>
      <c r="R705" s="98"/>
      <c r="S705" s="92"/>
      <c r="T705" s="92"/>
      <c r="U705" s="92"/>
      <c r="V705" s="92"/>
      <c r="W705" s="92"/>
    </row>
    <row r="706" spans="1:23" s="96" customFormat="1" x14ac:dyDescent="0.25">
      <c r="A706" s="93"/>
      <c r="B706" s="93"/>
      <c r="C706" s="93"/>
      <c r="D706" s="94"/>
      <c r="E706" s="94"/>
      <c r="F706"/>
      <c r="G706"/>
      <c r="H706" s="95"/>
      <c r="I706" s="95"/>
      <c r="J706" s="95"/>
      <c r="L706" s="155"/>
      <c r="N706" s="153"/>
      <c r="R706" s="98"/>
      <c r="S706" s="92"/>
      <c r="T706" s="92"/>
      <c r="U706" s="92"/>
      <c r="V706" s="92"/>
      <c r="W706" s="92"/>
    </row>
    <row r="707" spans="1:23" s="96" customFormat="1" x14ac:dyDescent="0.25">
      <c r="A707" s="93"/>
      <c r="B707" s="93"/>
      <c r="C707" s="93"/>
      <c r="D707" s="94"/>
      <c r="E707" s="94"/>
      <c r="F707"/>
      <c r="G707"/>
      <c r="H707" s="95"/>
      <c r="I707" s="95"/>
      <c r="J707" s="95"/>
      <c r="L707" s="155"/>
      <c r="N707" s="153"/>
      <c r="R707" s="98"/>
      <c r="S707" s="92"/>
      <c r="T707" s="92"/>
      <c r="U707" s="92"/>
      <c r="V707" s="92"/>
      <c r="W707" s="92"/>
    </row>
    <row r="708" spans="1:23" s="96" customFormat="1" x14ac:dyDescent="0.25">
      <c r="A708" s="93"/>
      <c r="B708" s="93"/>
      <c r="C708" s="93"/>
      <c r="D708" s="94"/>
      <c r="E708" s="94"/>
      <c r="F708"/>
      <c r="G708"/>
      <c r="H708" s="95"/>
      <c r="I708" s="95"/>
      <c r="J708" s="95"/>
      <c r="L708" s="155"/>
      <c r="N708" s="153"/>
      <c r="R708" s="98"/>
      <c r="S708" s="92"/>
      <c r="T708" s="92"/>
      <c r="U708" s="92"/>
      <c r="V708" s="92"/>
      <c r="W708" s="92"/>
    </row>
    <row r="709" spans="1:23" s="96" customFormat="1" x14ac:dyDescent="0.25">
      <c r="A709" s="93"/>
      <c r="B709" s="93"/>
      <c r="C709" s="93"/>
      <c r="D709" s="94"/>
      <c r="E709" s="94"/>
      <c r="F709"/>
      <c r="G709"/>
      <c r="H709" s="95"/>
      <c r="I709" s="95"/>
      <c r="J709" s="95"/>
      <c r="L709" s="155"/>
      <c r="N709" s="153"/>
      <c r="R709" s="98"/>
      <c r="S709" s="92"/>
      <c r="T709" s="92"/>
      <c r="U709" s="92"/>
      <c r="V709" s="92"/>
      <c r="W709" s="92"/>
    </row>
    <row r="710" spans="1:23" s="96" customFormat="1" x14ac:dyDescent="0.25">
      <c r="A710" s="93"/>
      <c r="B710" s="93"/>
      <c r="C710" s="93"/>
      <c r="D710" s="94"/>
      <c r="E710" s="94"/>
      <c r="F710"/>
      <c r="G710"/>
      <c r="H710" s="95"/>
      <c r="I710" s="95"/>
      <c r="J710" s="95"/>
      <c r="L710" s="155"/>
      <c r="N710" s="153"/>
      <c r="R710" s="98"/>
      <c r="S710" s="92"/>
      <c r="T710" s="92"/>
      <c r="U710" s="92"/>
      <c r="V710" s="92"/>
      <c r="W710" s="92"/>
    </row>
    <row r="711" spans="1:23" s="96" customFormat="1" x14ac:dyDescent="0.25">
      <c r="A711" s="93"/>
      <c r="B711" s="93"/>
      <c r="C711" s="93"/>
      <c r="D711" s="94"/>
      <c r="E711" s="94"/>
      <c r="F711"/>
      <c r="G711"/>
      <c r="H711" s="95"/>
      <c r="I711" s="95"/>
      <c r="J711" s="95"/>
      <c r="L711" s="155"/>
      <c r="N711" s="153"/>
      <c r="R711" s="98"/>
      <c r="S711" s="92"/>
      <c r="T711" s="92"/>
      <c r="U711" s="92"/>
      <c r="V711" s="92"/>
      <c r="W711" s="92"/>
    </row>
    <row r="712" spans="1:23" s="96" customFormat="1" x14ac:dyDescent="0.25">
      <c r="A712" s="93"/>
      <c r="B712" s="93"/>
      <c r="C712" s="93"/>
      <c r="D712" s="94"/>
      <c r="E712" s="94"/>
      <c r="F712"/>
      <c r="G712"/>
      <c r="H712" s="95"/>
      <c r="I712" s="95"/>
      <c r="J712" s="95"/>
      <c r="L712" s="155"/>
      <c r="N712" s="153"/>
      <c r="R712" s="98"/>
      <c r="S712" s="92"/>
      <c r="T712" s="92"/>
      <c r="U712" s="92"/>
      <c r="V712" s="92"/>
      <c r="W712" s="92"/>
    </row>
    <row r="713" spans="1:23" s="96" customFormat="1" x14ac:dyDescent="0.25">
      <c r="A713" s="93"/>
      <c r="B713" s="93"/>
      <c r="C713" s="93"/>
      <c r="D713" s="94"/>
      <c r="E713" s="94"/>
      <c r="F713"/>
      <c r="G713"/>
      <c r="H713" s="95"/>
      <c r="I713" s="95"/>
      <c r="J713" s="95"/>
      <c r="L713" s="155"/>
      <c r="N713" s="153"/>
      <c r="R713" s="98"/>
      <c r="S713" s="92"/>
      <c r="T713" s="92"/>
      <c r="U713" s="92"/>
      <c r="V713" s="92"/>
      <c r="W713" s="92"/>
    </row>
    <row r="714" spans="1:23" s="96" customFormat="1" x14ac:dyDescent="0.25">
      <c r="A714" s="93"/>
      <c r="B714" s="93"/>
      <c r="C714" s="93"/>
      <c r="D714" s="94"/>
      <c r="E714" s="94"/>
      <c r="F714"/>
      <c r="G714"/>
      <c r="H714" s="95"/>
      <c r="I714" s="95"/>
      <c r="J714" s="95"/>
      <c r="L714" s="155"/>
      <c r="N714" s="153"/>
      <c r="R714" s="98"/>
      <c r="S714" s="92"/>
      <c r="T714" s="92"/>
      <c r="U714" s="92"/>
      <c r="V714" s="92"/>
      <c r="W714" s="92"/>
    </row>
    <row r="715" spans="1:23" s="96" customFormat="1" x14ac:dyDescent="0.25">
      <c r="A715" s="93"/>
      <c r="B715" s="93"/>
      <c r="C715" s="93"/>
      <c r="D715" s="94"/>
      <c r="E715" s="94"/>
      <c r="F715"/>
      <c r="G715"/>
      <c r="H715" s="95"/>
      <c r="I715" s="95"/>
      <c r="J715" s="95"/>
      <c r="L715" s="155"/>
      <c r="N715" s="153"/>
      <c r="R715" s="98"/>
      <c r="S715" s="92"/>
      <c r="T715" s="92"/>
      <c r="U715" s="92"/>
      <c r="V715" s="92"/>
      <c r="W715" s="92"/>
    </row>
    <row r="716" spans="1:23" s="96" customFormat="1" x14ac:dyDescent="0.25">
      <c r="A716" s="93"/>
      <c r="B716" s="93"/>
      <c r="C716" s="93"/>
      <c r="D716" s="94"/>
      <c r="E716" s="94"/>
      <c r="F716"/>
      <c r="G716"/>
      <c r="H716" s="95"/>
      <c r="I716" s="95"/>
      <c r="J716" s="95"/>
      <c r="L716" s="155"/>
      <c r="N716" s="153"/>
      <c r="R716" s="98"/>
      <c r="S716" s="92"/>
      <c r="T716" s="92"/>
      <c r="U716" s="92"/>
      <c r="V716" s="92"/>
      <c r="W716" s="92"/>
    </row>
    <row r="717" spans="1:23" s="96" customFormat="1" x14ac:dyDescent="0.25">
      <c r="A717" s="93"/>
      <c r="B717" s="93"/>
      <c r="C717" s="93"/>
      <c r="D717" s="94"/>
      <c r="E717" s="94"/>
      <c r="F717"/>
      <c r="G717"/>
      <c r="H717" s="95"/>
      <c r="I717" s="95"/>
      <c r="J717" s="95"/>
      <c r="L717" s="155"/>
      <c r="N717" s="153"/>
      <c r="R717" s="98"/>
      <c r="S717" s="92"/>
      <c r="T717" s="92"/>
      <c r="U717" s="92"/>
      <c r="V717" s="92"/>
      <c r="W717" s="92"/>
    </row>
    <row r="718" spans="1:23" s="96" customFormat="1" x14ac:dyDescent="0.25">
      <c r="A718" s="93"/>
      <c r="B718" s="93"/>
      <c r="C718" s="93"/>
      <c r="D718" s="94"/>
      <c r="E718" s="94"/>
      <c r="F718"/>
      <c r="G718"/>
      <c r="H718" s="95"/>
      <c r="I718" s="95"/>
      <c r="J718" s="95"/>
      <c r="L718" s="155"/>
      <c r="N718" s="153"/>
      <c r="R718" s="98"/>
      <c r="S718" s="92"/>
      <c r="T718" s="92"/>
      <c r="U718" s="92"/>
      <c r="V718" s="92"/>
      <c r="W718" s="92"/>
    </row>
    <row r="719" spans="1:23" s="96" customFormat="1" x14ac:dyDescent="0.25">
      <c r="A719" s="93"/>
      <c r="B719" s="93"/>
      <c r="C719" s="93"/>
      <c r="D719" s="94"/>
      <c r="E719" s="94"/>
      <c r="F719"/>
      <c r="G719"/>
      <c r="H719" s="95"/>
      <c r="I719" s="95"/>
      <c r="J719" s="95"/>
      <c r="L719" s="155"/>
      <c r="N719" s="153"/>
      <c r="R719" s="98"/>
      <c r="S719" s="92"/>
      <c r="T719" s="92"/>
      <c r="U719" s="92"/>
      <c r="V719" s="92"/>
      <c r="W719" s="92"/>
    </row>
    <row r="720" spans="1:23" s="96" customFormat="1" x14ac:dyDescent="0.25">
      <c r="A720" s="93"/>
      <c r="B720" s="93"/>
      <c r="C720" s="93"/>
      <c r="D720" s="94"/>
      <c r="E720" s="94"/>
      <c r="F720"/>
      <c r="G720"/>
      <c r="H720" s="95"/>
      <c r="I720" s="95"/>
      <c r="J720" s="95"/>
      <c r="L720" s="155"/>
      <c r="N720" s="153"/>
      <c r="R720" s="98"/>
      <c r="S720" s="92"/>
      <c r="T720" s="92"/>
      <c r="U720" s="92"/>
      <c r="V720" s="92"/>
      <c r="W720" s="92"/>
    </row>
    <row r="721" spans="1:23" s="96" customFormat="1" x14ac:dyDescent="0.25">
      <c r="A721" s="93"/>
      <c r="B721" s="93"/>
      <c r="C721" s="93"/>
      <c r="D721" s="94"/>
      <c r="E721" s="94"/>
      <c r="F721"/>
      <c r="G721"/>
      <c r="H721" s="95"/>
      <c r="I721" s="95"/>
      <c r="J721" s="95"/>
      <c r="L721" s="155"/>
      <c r="N721" s="153"/>
      <c r="R721" s="98"/>
      <c r="S721" s="92"/>
      <c r="T721" s="92"/>
      <c r="U721" s="92"/>
      <c r="V721" s="92"/>
      <c r="W721" s="92"/>
    </row>
    <row r="722" spans="1:23" s="96" customFormat="1" x14ac:dyDescent="0.25">
      <c r="A722" s="93"/>
      <c r="B722" s="93"/>
      <c r="C722" s="93"/>
      <c r="D722" s="94"/>
      <c r="E722" s="94"/>
      <c r="F722"/>
      <c r="G722"/>
      <c r="H722" s="95"/>
      <c r="I722" s="95"/>
      <c r="J722" s="95"/>
      <c r="L722" s="155"/>
      <c r="N722" s="153"/>
      <c r="R722" s="98"/>
      <c r="S722" s="92"/>
      <c r="T722" s="92"/>
      <c r="U722" s="92"/>
      <c r="V722" s="92"/>
      <c r="W722" s="92"/>
    </row>
    <row r="723" spans="1:23" s="96" customFormat="1" x14ac:dyDescent="0.25">
      <c r="A723" s="93"/>
      <c r="B723" s="93"/>
      <c r="C723" s="93"/>
      <c r="D723" s="94"/>
      <c r="E723" s="94"/>
      <c r="F723"/>
      <c r="G723"/>
      <c r="H723" s="95"/>
      <c r="I723" s="95"/>
      <c r="J723" s="95"/>
      <c r="L723" s="155"/>
      <c r="N723" s="153"/>
      <c r="R723" s="98"/>
      <c r="S723" s="92"/>
      <c r="T723" s="92"/>
      <c r="U723" s="92"/>
      <c r="V723" s="92"/>
      <c r="W723" s="92"/>
    </row>
    <row r="724" spans="1:23" s="96" customFormat="1" x14ac:dyDescent="0.25">
      <c r="A724" s="93"/>
      <c r="B724" s="93"/>
      <c r="C724" s="93"/>
      <c r="D724" s="94"/>
      <c r="E724" s="94"/>
      <c r="F724"/>
      <c r="G724"/>
      <c r="H724" s="95"/>
      <c r="I724" s="95"/>
      <c r="J724" s="95"/>
      <c r="L724" s="155"/>
      <c r="N724" s="153"/>
      <c r="R724" s="98"/>
      <c r="S724" s="92"/>
      <c r="T724" s="92"/>
      <c r="U724" s="92"/>
      <c r="V724" s="92"/>
      <c r="W724" s="92"/>
    </row>
    <row r="725" spans="1:23" s="96" customFormat="1" x14ac:dyDescent="0.25">
      <c r="A725" s="93"/>
      <c r="B725" s="93"/>
      <c r="C725" s="93"/>
      <c r="D725" s="94"/>
      <c r="E725" s="94"/>
      <c r="F725"/>
      <c r="G725"/>
      <c r="H725" s="95"/>
      <c r="I725" s="95"/>
      <c r="J725" s="95"/>
      <c r="L725" s="155"/>
      <c r="N725" s="153"/>
      <c r="R725" s="98"/>
      <c r="S725" s="92"/>
      <c r="T725" s="92"/>
      <c r="U725" s="92"/>
      <c r="V725" s="92"/>
      <c r="W725" s="92"/>
    </row>
    <row r="726" spans="1:23" s="96" customFormat="1" x14ac:dyDescent="0.25">
      <c r="A726" s="93"/>
      <c r="B726" s="93"/>
      <c r="C726" s="93"/>
      <c r="D726" s="94"/>
      <c r="E726" s="94"/>
      <c r="F726"/>
      <c r="G726"/>
      <c r="H726" s="95"/>
      <c r="I726" s="95"/>
      <c r="J726" s="95"/>
      <c r="L726" s="155"/>
      <c r="N726" s="153"/>
      <c r="R726" s="98"/>
      <c r="S726" s="92"/>
      <c r="T726" s="92"/>
      <c r="U726" s="92"/>
      <c r="V726" s="92"/>
      <c r="W726" s="92"/>
    </row>
    <row r="727" spans="1:23" s="96" customFormat="1" x14ac:dyDescent="0.25">
      <c r="A727" s="93"/>
      <c r="B727" s="93"/>
      <c r="C727" s="93"/>
      <c r="D727" s="94"/>
      <c r="E727" s="94"/>
      <c r="F727"/>
      <c r="G727"/>
      <c r="H727" s="95"/>
      <c r="I727" s="95"/>
      <c r="J727" s="95"/>
      <c r="L727" s="155"/>
      <c r="N727" s="153"/>
      <c r="R727" s="98"/>
      <c r="S727" s="92"/>
      <c r="T727" s="92"/>
      <c r="U727" s="92"/>
      <c r="V727" s="92"/>
      <c r="W727" s="92"/>
    </row>
    <row r="728" spans="1:23" s="96" customFormat="1" x14ac:dyDescent="0.25">
      <c r="A728" s="93"/>
      <c r="B728" s="93"/>
      <c r="C728" s="93"/>
      <c r="D728" s="94"/>
      <c r="E728" s="94"/>
      <c r="F728"/>
      <c r="G728"/>
      <c r="H728" s="95"/>
      <c r="I728" s="95"/>
      <c r="J728" s="95"/>
      <c r="L728" s="155"/>
      <c r="N728" s="153"/>
      <c r="R728" s="98"/>
      <c r="S728" s="92"/>
      <c r="T728" s="92"/>
      <c r="U728" s="92"/>
      <c r="V728" s="92"/>
      <c r="W728" s="92"/>
    </row>
    <row r="729" spans="1:23" s="96" customFormat="1" x14ac:dyDescent="0.25">
      <c r="A729" s="93"/>
      <c r="B729" s="93"/>
      <c r="C729" s="93"/>
      <c r="D729" s="94"/>
      <c r="E729" s="94"/>
      <c r="F729"/>
      <c r="G729"/>
      <c r="H729" s="95"/>
      <c r="I729" s="95"/>
      <c r="J729" s="95"/>
      <c r="L729" s="155"/>
      <c r="N729" s="153"/>
      <c r="R729" s="98"/>
      <c r="S729" s="92"/>
      <c r="T729" s="92"/>
      <c r="U729" s="92"/>
      <c r="V729" s="92"/>
      <c r="W729" s="92"/>
    </row>
    <row r="730" spans="1:23" s="96" customFormat="1" x14ac:dyDescent="0.25">
      <c r="A730" s="93"/>
      <c r="B730" s="93"/>
      <c r="C730" s="93"/>
      <c r="D730" s="94"/>
      <c r="E730" s="94"/>
      <c r="F730"/>
      <c r="G730"/>
      <c r="H730" s="95"/>
      <c r="I730" s="95"/>
      <c r="J730" s="95"/>
      <c r="L730" s="155"/>
      <c r="N730" s="153"/>
      <c r="R730" s="98"/>
      <c r="S730" s="92"/>
      <c r="T730" s="92"/>
      <c r="U730" s="92"/>
      <c r="V730" s="92"/>
      <c r="W730" s="92"/>
    </row>
    <row r="731" spans="1:23" s="96" customFormat="1" x14ac:dyDescent="0.25">
      <c r="A731" s="93"/>
      <c r="B731" s="93"/>
      <c r="C731" s="93"/>
      <c r="D731" s="94"/>
      <c r="E731" s="94"/>
      <c r="F731"/>
      <c r="G731"/>
      <c r="H731" s="95"/>
      <c r="I731" s="95"/>
      <c r="J731" s="95"/>
      <c r="L731" s="155"/>
      <c r="N731" s="153"/>
      <c r="R731" s="98"/>
      <c r="S731" s="92"/>
      <c r="T731" s="92"/>
      <c r="U731" s="92"/>
      <c r="V731" s="92"/>
      <c r="W731" s="92"/>
    </row>
    <row r="732" spans="1:23" s="96" customFormat="1" x14ac:dyDescent="0.25">
      <c r="A732" s="93"/>
      <c r="B732" s="93"/>
      <c r="C732" s="93"/>
      <c r="D732" s="94"/>
      <c r="E732" s="94"/>
      <c r="F732"/>
      <c r="G732"/>
      <c r="H732" s="95"/>
      <c r="I732" s="95"/>
      <c r="J732" s="95"/>
      <c r="L732" s="155"/>
      <c r="N732" s="153"/>
      <c r="R732" s="98"/>
      <c r="S732" s="92"/>
      <c r="T732" s="92"/>
      <c r="U732" s="92"/>
      <c r="V732" s="92"/>
      <c r="W732" s="92"/>
    </row>
    <row r="733" spans="1:23" s="96" customFormat="1" x14ac:dyDescent="0.25">
      <c r="A733" s="93"/>
      <c r="B733" s="93"/>
      <c r="C733" s="93"/>
      <c r="D733" s="94"/>
      <c r="E733" s="94"/>
      <c r="F733"/>
      <c r="G733"/>
      <c r="H733" s="95"/>
      <c r="I733" s="95"/>
      <c r="J733" s="95"/>
      <c r="L733" s="155"/>
      <c r="N733" s="153"/>
      <c r="R733" s="98"/>
      <c r="S733" s="92"/>
      <c r="T733" s="92"/>
      <c r="U733" s="92"/>
      <c r="V733" s="92"/>
      <c r="W733" s="92"/>
    </row>
    <row r="734" spans="1:23" s="96" customFormat="1" x14ac:dyDescent="0.25">
      <c r="A734" s="93"/>
      <c r="B734" s="93"/>
      <c r="C734" s="93"/>
      <c r="D734" s="94"/>
      <c r="E734" s="94"/>
      <c r="F734"/>
      <c r="G734"/>
      <c r="H734" s="95"/>
      <c r="I734" s="95"/>
      <c r="J734" s="95"/>
      <c r="L734" s="155"/>
      <c r="N734" s="153"/>
      <c r="R734" s="98"/>
      <c r="S734" s="92"/>
      <c r="T734" s="92"/>
      <c r="U734" s="92"/>
      <c r="V734" s="92"/>
      <c r="W734" s="92"/>
    </row>
    <row r="735" spans="1:23" s="96" customFormat="1" x14ac:dyDescent="0.25">
      <c r="A735" s="93"/>
      <c r="B735" s="93"/>
      <c r="C735" s="93"/>
      <c r="D735" s="94"/>
      <c r="E735" s="94"/>
      <c r="F735"/>
      <c r="G735"/>
      <c r="H735" s="95"/>
      <c r="I735" s="95"/>
      <c r="J735" s="95"/>
      <c r="L735" s="155"/>
      <c r="N735" s="153"/>
      <c r="R735" s="98"/>
      <c r="S735" s="92"/>
      <c r="T735" s="92"/>
      <c r="U735" s="92"/>
      <c r="V735" s="92"/>
      <c r="W735" s="92"/>
    </row>
    <row r="736" spans="1:23" s="96" customFormat="1" x14ac:dyDescent="0.25">
      <c r="A736" s="93"/>
      <c r="B736" s="93"/>
      <c r="C736" s="93"/>
      <c r="D736" s="94"/>
      <c r="E736" s="94"/>
      <c r="F736"/>
      <c r="G736"/>
      <c r="H736" s="95"/>
      <c r="I736" s="95"/>
      <c r="J736" s="95"/>
      <c r="L736" s="155"/>
      <c r="N736" s="153"/>
      <c r="R736" s="98"/>
      <c r="S736" s="92"/>
      <c r="T736" s="92"/>
      <c r="U736" s="92"/>
      <c r="V736" s="92"/>
      <c r="W736" s="92"/>
    </row>
    <row r="737" spans="1:23" s="96" customFormat="1" x14ac:dyDescent="0.25">
      <c r="A737" s="93"/>
      <c r="B737" s="93"/>
      <c r="C737" s="93"/>
      <c r="D737" s="94"/>
      <c r="E737" s="94"/>
      <c r="F737"/>
      <c r="G737"/>
      <c r="H737" s="95"/>
      <c r="I737" s="95"/>
      <c r="J737" s="95"/>
      <c r="L737" s="155"/>
      <c r="N737" s="153"/>
      <c r="R737" s="98"/>
      <c r="S737" s="92"/>
      <c r="T737" s="92"/>
      <c r="U737" s="92"/>
      <c r="V737" s="92"/>
      <c r="W737" s="92"/>
    </row>
    <row r="738" spans="1:23" s="96" customFormat="1" x14ac:dyDescent="0.25">
      <c r="A738" s="93"/>
      <c r="B738" s="93"/>
      <c r="C738" s="93"/>
      <c r="D738" s="94"/>
      <c r="E738" s="94"/>
      <c r="F738"/>
      <c r="G738"/>
      <c r="H738" s="95"/>
      <c r="I738" s="95"/>
      <c r="J738" s="95"/>
      <c r="L738" s="155"/>
      <c r="N738" s="153"/>
      <c r="R738" s="98"/>
      <c r="S738" s="92"/>
      <c r="T738" s="92"/>
      <c r="U738" s="92"/>
      <c r="V738" s="92"/>
      <c r="W738" s="92"/>
    </row>
    <row r="739" spans="1:23" s="96" customFormat="1" x14ac:dyDescent="0.25">
      <c r="A739" s="93"/>
      <c r="B739" s="93"/>
      <c r="C739" s="93"/>
      <c r="D739" s="94"/>
      <c r="E739" s="94"/>
      <c r="F739"/>
      <c r="G739"/>
      <c r="H739" s="95"/>
      <c r="I739" s="95"/>
      <c r="J739" s="95"/>
      <c r="L739" s="155"/>
      <c r="N739" s="153"/>
      <c r="R739" s="98"/>
      <c r="S739" s="92"/>
      <c r="T739" s="92"/>
      <c r="U739" s="92"/>
      <c r="V739" s="92"/>
      <c r="W739" s="92"/>
    </row>
    <row r="740" spans="1:23" s="96" customFormat="1" x14ac:dyDescent="0.25">
      <c r="A740" s="93"/>
      <c r="B740" s="93"/>
      <c r="C740" s="93"/>
      <c r="D740" s="94"/>
      <c r="E740" s="94"/>
      <c r="F740"/>
      <c r="G740"/>
      <c r="H740" s="95"/>
      <c r="I740" s="95"/>
      <c r="J740" s="95"/>
      <c r="L740" s="155"/>
      <c r="N740" s="153"/>
      <c r="R740" s="98"/>
      <c r="S740" s="92"/>
      <c r="T740" s="92"/>
      <c r="U740" s="92"/>
      <c r="V740" s="92"/>
      <c r="W740" s="92"/>
    </row>
    <row r="741" spans="1:23" s="96" customFormat="1" x14ac:dyDescent="0.25">
      <c r="A741" s="93"/>
      <c r="B741" s="93"/>
      <c r="C741" s="93"/>
      <c r="D741" s="94"/>
      <c r="E741" s="94"/>
      <c r="F741"/>
      <c r="G741"/>
      <c r="H741" s="95"/>
      <c r="I741" s="95"/>
      <c r="J741" s="95"/>
      <c r="L741" s="155"/>
      <c r="N741" s="153"/>
      <c r="R741" s="98"/>
      <c r="S741" s="92"/>
      <c r="T741" s="92"/>
      <c r="U741" s="92"/>
      <c r="V741" s="92"/>
      <c r="W741" s="92"/>
    </row>
    <row r="742" spans="1:23" s="96" customFormat="1" x14ac:dyDescent="0.25">
      <c r="A742" s="93"/>
      <c r="B742" s="93"/>
      <c r="C742" s="93"/>
      <c r="D742" s="94"/>
      <c r="E742" s="94"/>
      <c r="F742"/>
      <c r="G742"/>
      <c r="H742" s="95"/>
      <c r="I742" s="95"/>
      <c r="J742" s="95"/>
      <c r="L742" s="155"/>
      <c r="N742" s="153"/>
      <c r="R742" s="98"/>
      <c r="S742" s="92"/>
      <c r="T742" s="92"/>
      <c r="U742" s="92"/>
      <c r="V742" s="92"/>
      <c r="W742" s="92"/>
    </row>
    <row r="743" spans="1:23" s="96" customFormat="1" x14ac:dyDescent="0.25">
      <c r="A743" s="93"/>
      <c r="B743" s="93"/>
      <c r="C743" s="93"/>
      <c r="D743" s="94"/>
      <c r="E743" s="94"/>
      <c r="F743"/>
      <c r="G743"/>
      <c r="H743" s="95"/>
      <c r="I743" s="95"/>
      <c r="J743" s="95"/>
      <c r="L743" s="155"/>
      <c r="N743" s="153"/>
      <c r="R743" s="98"/>
      <c r="S743" s="92"/>
      <c r="T743" s="92"/>
      <c r="U743" s="92"/>
      <c r="V743" s="92"/>
      <c r="W743" s="92"/>
    </row>
    <row r="744" spans="1:23" s="96" customFormat="1" x14ac:dyDescent="0.25">
      <c r="A744" s="93"/>
      <c r="B744" s="93"/>
      <c r="C744" s="93"/>
      <c r="D744" s="94"/>
      <c r="E744" s="94"/>
      <c r="F744"/>
      <c r="G744"/>
      <c r="H744" s="95"/>
      <c r="I744" s="95"/>
      <c r="J744" s="95"/>
      <c r="L744" s="155"/>
      <c r="N744" s="153"/>
      <c r="R744" s="98"/>
      <c r="S744" s="92"/>
      <c r="T744" s="92"/>
      <c r="U744" s="92"/>
      <c r="V744" s="92"/>
      <c r="W744" s="92"/>
    </row>
    <row r="745" spans="1:23" s="96" customFormat="1" x14ac:dyDescent="0.25">
      <c r="A745" s="93"/>
      <c r="B745" s="93"/>
      <c r="C745" s="93"/>
      <c r="D745" s="94"/>
      <c r="E745" s="94"/>
      <c r="F745"/>
      <c r="G745"/>
      <c r="H745" s="95"/>
      <c r="I745" s="95"/>
      <c r="J745" s="95"/>
      <c r="L745" s="155"/>
      <c r="N745" s="153"/>
      <c r="R745" s="98"/>
      <c r="S745" s="92"/>
      <c r="T745" s="92"/>
      <c r="U745" s="92"/>
      <c r="V745" s="92"/>
      <c r="W745" s="92"/>
    </row>
    <row r="746" spans="1:23" s="96" customFormat="1" x14ac:dyDescent="0.25">
      <c r="A746" s="93"/>
      <c r="B746" s="93"/>
      <c r="C746" s="93"/>
      <c r="D746" s="94"/>
      <c r="E746" s="94"/>
      <c r="F746"/>
      <c r="G746"/>
      <c r="H746" s="95"/>
      <c r="I746" s="95"/>
      <c r="J746" s="95"/>
      <c r="L746" s="155"/>
      <c r="N746" s="153"/>
      <c r="R746" s="98"/>
      <c r="S746" s="92"/>
      <c r="T746" s="92"/>
      <c r="U746" s="92"/>
      <c r="V746" s="92"/>
      <c r="W746" s="92"/>
    </row>
    <row r="747" spans="1:23" s="96" customFormat="1" x14ac:dyDescent="0.25">
      <c r="A747" s="93"/>
      <c r="B747" s="93"/>
      <c r="C747" s="93"/>
      <c r="D747" s="94"/>
      <c r="E747" s="94"/>
      <c r="F747"/>
      <c r="G747"/>
      <c r="H747" s="95"/>
      <c r="I747" s="95"/>
      <c r="J747" s="95"/>
      <c r="L747" s="155"/>
      <c r="N747" s="153"/>
      <c r="R747" s="98"/>
      <c r="S747" s="92"/>
      <c r="T747" s="92"/>
      <c r="U747" s="92"/>
      <c r="V747" s="92"/>
      <c r="W747" s="92"/>
    </row>
    <row r="748" spans="1:23" s="96" customFormat="1" x14ac:dyDescent="0.25">
      <c r="A748" s="93"/>
      <c r="B748" s="93"/>
      <c r="C748" s="93"/>
      <c r="D748" s="94"/>
      <c r="E748" s="94"/>
      <c r="F748"/>
      <c r="G748"/>
      <c r="H748" s="95"/>
      <c r="I748" s="95"/>
      <c r="J748" s="95"/>
      <c r="L748" s="155"/>
      <c r="N748" s="153"/>
      <c r="R748" s="98"/>
      <c r="S748" s="92"/>
      <c r="T748" s="92"/>
      <c r="U748" s="92"/>
      <c r="V748" s="92"/>
      <c r="W748" s="92"/>
    </row>
    <row r="749" spans="1:23" s="96" customFormat="1" x14ac:dyDescent="0.25">
      <c r="A749" s="93"/>
      <c r="B749" s="93"/>
      <c r="C749" s="93"/>
      <c r="D749" s="94"/>
      <c r="E749" s="94"/>
      <c r="F749"/>
      <c r="G749"/>
      <c r="H749" s="95"/>
      <c r="I749" s="95"/>
      <c r="J749" s="95"/>
      <c r="N749" s="153"/>
      <c r="R749" s="98"/>
      <c r="S749" s="92"/>
      <c r="T749" s="92"/>
      <c r="U749" s="92"/>
      <c r="V749" s="92"/>
      <c r="W749" s="92"/>
    </row>
    <row r="750" spans="1:23" s="96" customFormat="1" x14ac:dyDescent="0.25">
      <c r="A750" s="93"/>
      <c r="B750" s="93"/>
      <c r="C750" s="93"/>
      <c r="D750" s="94"/>
      <c r="E750" s="94"/>
      <c r="F750"/>
      <c r="G750"/>
      <c r="H750" s="95"/>
      <c r="I750" s="95"/>
      <c r="J750" s="95"/>
      <c r="N750" s="153"/>
      <c r="R750" s="98"/>
      <c r="S750" s="92"/>
      <c r="T750" s="92"/>
      <c r="U750" s="92"/>
      <c r="V750" s="92"/>
      <c r="W750" s="92"/>
    </row>
    <row r="751" spans="1:23" s="96" customFormat="1" x14ac:dyDescent="0.25">
      <c r="A751" s="93"/>
      <c r="B751" s="93"/>
      <c r="C751" s="93"/>
      <c r="D751" s="94"/>
      <c r="E751" s="94"/>
      <c r="F751"/>
      <c r="G751"/>
      <c r="H751" s="95"/>
      <c r="I751" s="95"/>
      <c r="J751" s="95"/>
      <c r="N751" s="153"/>
      <c r="R751" s="98"/>
      <c r="S751" s="92"/>
      <c r="T751" s="92"/>
      <c r="U751" s="92"/>
      <c r="V751" s="92"/>
      <c r="W751" s="92"/>
    </row>
    <row r="752" spans="1:23" s="96" customFormat="1" x14ac:dyDescent="0.25">
      <c r="A752" s="93"/>
      <c r="B752" s="93"/>
      <c r="C752" s="93"/>
      <c r="D752" s="94"/>
      <c r="E752" s="94"/>
      <c r="F752"/>
      <c r="G752"/>
      <c r="H752" s="95"/>
      <c r="I752" s="95"/>
      <c r="J752" s="95"/>
      <c r="N752" s="153"/>
      <c r="R752" s="98"/>
      <c r="S752" s="92"/>
      <c r="T752" s="92"/>
      <c r="U752" s="92"/>
      <c r="V752" s="92"/>
      <c r="W752" s="92"/>
    </row>
    <row r="753" spans="1:23" s="96" customFormat="1" x14ac:dyDescent="0.25">
      <c r="A753" s="93"/>
      <c r="B753" s="93"/>
      <c r="C753" s="93"/>
      <c r="D753" s="94"/>
      <c r="E753" s="94"/>
      <c r="F753"/>
      <c r="G753"/>
      <c r="H753" s="95"/>
      <c r="I753" s="95"/>
      <c r="J753" s="95"/>
      <c r="N753" s="153"/>
      <c r="R753" s="98"/>
      <c r="S753" s="92"/>
      <c r="T753" s="92"/>
      <c r="U753" s="92"/>
      <c r="V753" s="92"/>
      <c r="W753" s="92"/>
    </row>
    <row r="754" spans="1:23" s="96" customFormat="1" x14ac:dyDescent="0.25">
      <c r="A754" s="93"/>
      <c r="B754" s="93"/>
      <c r="C754" s="93"/>
      <c r="D754" s="94"/>
      <c r="E754" s="94"/>
      <c r="F754"/>
      <c r="G754"/>
      <c r="H754" s="95"/>
      <c r="I754" s="95"/>
      <c r="J754" s="95"/>
      <c r="N754" s="153"/>
      <c r="R754" s="98"/>
      <c r="S754" s="92"/>
      <c r="T754" s="92"/>
      <c r="U754" s="92"/>
      <c r="V754" s="92"/>
      <c r="W754" s="92"/>
    </row>
    <row r="755" spans="1:23" s="96" customFormat="1" x14ac:dyDescent="0.25">
      <c r="A755" s="93"/>
      <c r="B755" s="93"/>
      <c r="C755" s="93"/>
      <c r="D755" s="94"/>
      <c r="E755" s="94"/>
      <c r="F755"/>
      <c r="G755"/>
      <c r="H755" s="95"/>
      <c r="I755" s="95"/>
      <c r="J755" s="95"/>
      <c r="N755" s="153"/>
      <c r="R755" s="98"/>
      <c r="S755" s="92"/>
      <c r="T755" s="92"/>
      <c r="U755" s="92"/>
      <c r="V755" s="92"/>
      <c r="W755" s="92"/>
    </row>
    <row r="756" spans="1:23" s="96" customFormat="1" x14ac:dyDescent="0.25">
      <c r="A756" s="93"/>
      <c r="B756" s="93"/>
      <c r="C756" s="93"/>
      <c r="D756" s="94"/>
      <c r="E756" s="94"/>
      <c r="F756"/>
      <c r="G756"/>
      <c r="H756" s="95"/>
      <c r="I756" s="95"/>
      <c r="J756" s="95"/>
      <c r="N756" s="153"/>
      <c r="R756" s="98"/>
      <c r="S756" s="92"/>
      <c r="T756" s="92"/>
      <c r="U756" s="92"/>
      <c r="V756" s="92"/>
      <c r="W756" s="92"/>
    </row>
    <row r="757" spans="1:23" s="96" customFormat="1" x14ac:dyDescent="0.25">
      <c r="A757" s="93"/>
      <c r="B757" s="93"/>
      <c r="C757" s="93"/>
      <c r="D757" s="94"/>
      <c r="E757" s="94"/>
      <c r="F757"/>
      <c r="G757"/>
      <c r="H757" s="95"/>
      <c r="I757" s="95"/>
      <c r="J757" s="95"/>
      <c r="N757" s="153"/>
      <c r="R757" s="98"/>
      <c r="S757" s="92"/>
      <c r="T757" s="92"/>
      <c r="U757" s="92"/>
      <c r="V757" s="92"/>
      <c r="W757" s="92"/>
    </row>
    <row r="758" spans="1:23" s="96" customFormat="1" x14ac:dyDescent="0.25">
      <c r="A758" s="93"/>
      <c r="B758" s="93"/>
      <c r="C758" s="93"/>
      <c r="D758" s="94"/>
      <c r="E758" s="94"/>
      <c r="F758"/>
      <c r="G758"/>
      <c r="H758" s="95"/>
      <c r="I758" s="95"/>
      <c r="J758" s="95"/>
      <c r="N758" s="153"/>
      <c r="R758" s="98"/>
      <c r="S758" s="92"/>
      <c r="T758" s="92"/>
      <c r="U758" s="92"/>
      <c r="V758" s="92"/>
      <c r="W758" s="92"/>
    </row>
    <row r="759" spans="1:23" s="96" customFormat="1" x14ac:dyDescent="0.25">
      <c r="A759" s="93"/>
      <c r="B759" s="93"/>
      <c r="C759" s="93"/>
      <c r="D759" s="94"/>
      <c r="E759" s="94"/>
      <c r="F759"/>
      <c r="G759"/>
      <c r="H759" s="95"/>
      <c r="I759" s="95"/>
      <c r="J759" s="95"/>
      <c r="N759" s="153"/>
      <c r="R759" s="98"/>
      <c r="S759" s="92"/>
      <c r="T759" s="92"/>
      <c r="U759" s="92"/>
      <c r="V759" s="92"/>
      <c r="W759" s="92"/>
    </row>
    <row r="760" spans="1:23" s="96" customFormat="1" x14ac:dyDescent="0.25">
      <c r="A760" s="93"/>
      <c r="B760" s="93"/>
      <c r="C760" s="93"/>
      <c r="D760" s="94"/>
      <c r="E760" s="94"/>
      <c r="F760"/>
      <c r="G760"/>
      <c r="H760" s="95"/>
      <c r="I760" s="95"/>
      <c r="J760" s="95"/>
      <c r="N760" s="153"/>
      <c r="R760" s="98"/>
      <c r="S760" s="92"/>
      <c r="T760" s="92"/>
      <c r="U760" s="92"/>
      <c r="V760" s="92"/>
      <c r="W760" s="92"/>
    </row>
    <row r="761" spans="1:23" s="96" customFormat="1" x14ac:dyDescent="0.25">
      <c r="A761" s="93"/>
      <c r="B761" s="93"/>
      <c r="C761" s="93"/>
      <c r="D761" s="94"/>
      <c r="E761" s="94"/>
      <c r="F761"/>
      <c r="G761"/>
      <c r="H761" s="95"/>
      <c r="I761" s="95"/>
      <c r="J761" s="95"/>
      <c r="N761" s="153"/>
      <c r="R761" s="98"/>
      <c r="S761" s="92"/>
      <c r="T761" s="92"/>
      <c r="U761" s="92"/>
      <c r="V761" s="92"/>
      <c r="W761" s="92"/>
    </row>
    <row r="762" spans="1:23" s="96" customFormat="1" x14ac:dyDescent="0.25">
      <c r="A762" s="93"/>
      <c r="B762" s="93"/>
      <c r="C762" s="93"/>
      <c r="D762" s="94"/>
      <c r="E762" s="94"/>
      <c r="F762"/>
      <c r="G762"/>
      <c r="H762" s="95"/>
      <c r="I762" s="95"/>
      <c r="J762" s="95"/>
      <c r="N762" s="153"/>
      <c r="R762" s="98"/>
      <c r="S762" s="92"/>
      <c r="T762" s="92"/>
      <c r="U762" s="92"/>
      <c r="V762" s="92"/>
      <c r="W762" s="92"/>
    </row>
    <row r="763" spans="1:23" s="96" customFormat="1" x14ac:dyDescent="0.25">
      <c r="A763" s="93"/>
      <c r="B763" s="93"/>
      <c r="C763" s="93"/>
      <c r="D763" s="94"/>
      <c r="E763" s="94"/>
      <c r="F763"/>
      <c r="G763"/>
      <c r="H763" s="95"/>
      <c r="I763" s="95"/>
      <c r="J763" s="95"/>
      <c r="N763" s="153"/>
      <c r="R763" s="98"/>
      <c r="S763" s="92"/>
      <c r="T763" s="92"/>
      <c r="U763" s="92"/>
      <c r="V763" s="92"/>
      <c r="W763" s="92"/>
    </row>
    <row r="764" spans="1:23" s="96" customFormat="1" x14ac:dyDescent="0.25">
      <c r="A764" s="93"/>
      <c r="B764" s="93"/>
      <c r="C764" s="93"/>
      <c r="D764" s="94"/>
      <c r="E764" s="94"/>
      <c r="F764"/>
      <c r="G764"/>
      <c r="H764" s="95"/>
      <c r="I764" s="95"/>
      <c r="J764" s="95"/>
      <c r="N764" s="153"/>
      <c r="R764" s="98"/>
      <c r="S764" s="92"/>
      <c r="T764" s="92"/>
      <c r="U764" s="92"/>
      <c r="V764" s="92"/>
      <c r="W764" s="92"/>
    </row>
    <row r="765" spans="1:23" s="96" customFormat="1" x14ac:dyDescent="0.25">
      <c r="A765" s="93"/>
      <c r="B765" s="93"/>
      <c r="C765" s="93"/>
      <c r="D765" s="94"/>
      <c r="E765" s="94"/>
      <c r="F765"/>
      <c r="G765"/>
      <c r="H765" s="95"/>
      <c r="I765" s="95"/>
      <c r="J765" s="95"/>
      <c r="N765" s="153"/>
      <c r="R765" s="98"/>
      <c r="S765" s="92"/>
      <c r="T765" s="92"/>
      <c r="U765" s="92"/>
      <c r="V765" s="92"/>
      <c r="W765" s="92"/>
    </row>
    <row r="766" spans="1:23" s="96" customFormat="1" x14ac:dyDescent="0.25">
      <c r="A766" s="93"/>
      <c r="B766" s="93"/>
      <c r="C766" s="93"/>
      <c r="D766" s="94"/>
      <c r="E766" s="94"/>
      <c r="F766"/>
      <c r="G766"/>
      <c r="H766" s="95"/>
      <c r="I766" s="95"/>
      <c r="J766" s="95"/>
      <c r="N766" s="153"/>
      <c r="R766" s="98"/>
      <c r="S766" s="92"/>
      <c r="T766" s="92"/>
      <c r="U766" s="92"/>
      <c r="V766" s="92"/>
      <c r="W766" s="92"/>
    </row>
    <row r="767" spans="1:23" s="96" customFormat="1" x14ac:dyDescent="0.25">
      <c r="A767" s="93"/>
      <c r="B767" s="93"/>
      <c r="C767" s="93"/>
      <c r="D767" s="94"/>
      <c r="E767" s="94"/>
      <c r="F767"/>
      <c r="G767"/>
      <c r="H767" s="95"/>
      <c r="I767" s="95"/>
      <c r="J767" s="95"/>
      <c r="N767" s="153"/>
      <c r="R767" s="98"/>
      <c r="S767" s="92"/>
      <c r="T767" s="92"/>
      <c r="U767" s="92"/>
      <c r="V767" s="92"/>
      <c r="W767" s="92"/>
    </row>
    <row r="768" spans="1:23" s="96" customFormat="1" x14ac:dyDescent="0.25">
      <c r="A768" s="93"/>
      <c r="B768" s="93"/>
      <c r="C768" s="93"/>
      <c r="D768" s="94"/>
      <c r="E768" s="94"/>
      <c r="F768"/>
      <c r="G768"/>
      <c r="H768" s="95"/>
      <c r="I768" s="95"/>
      <c r="J768" s="95"/>
      <c r="N768" s="153"/>
      <c r="R768" s="98"/>
      <c r="S768" s="92"/>
      <c r="T768" s="92"/>
      <c r="U768" s="92"/>
      <c r="V768" s="92"/>
      <c r="W768" s="92"/>
    </row>
    <row r="769" spans="1:23" s="96" customFormat="1" x14ac:dyDescent="0.25">
      <c r="A769" s="93"/>
      <c r="B769" s="93"/>
      <c r="C769" s="93"/>
      <c r="D769" s="94"/>
      <c r="E769" s="94"/>
      <c r="F769"/>
      <c r="G769"/>
      <c r="H769" s="95"/>
      <c r="I769" s="95"/>
      <c r="J769" s="95"/>
      <c r="N769" s="153"/>
      <c r="R769" s="98"/>
      <c r="S769" s="92"/>
      <c r="T769" s="92"/>
      <c r="U769" s="92"/>
      <c r="V769" s="92"/>
      <c r="W769" s="92"/>
    </row>
    <row r="770" spans="1:23" s="96" customFormat="1" x14ac:dyDescent="0.25">
      <c r="A770" s="93"/>
      <c r="B770" s="93"/>
      <c r="C770" s="93"/>
      <c r="D770" s="94"/>
      <c r="E770" s="94"/>
      <c r="F770"/>
      <c r="G770"/>
      <c r="H770" s="95"/>
      <c r="I770" s="95"/>
      <c r="J770" s="95"/>
      <c r="N770" s="153"/>
      <c r="R770" s="98"/>
      <c r="S770" s="92"/>
      <c r="T770" s="92"/>
      <c r="U770" s="92"/>
      <c r="V770" s="92"/>
      <c r="W770" s="92"/>
    </row>
    <row r="771" spans="1:23" s="96" customFormat="1" x14ac:dyDescent="0.25">
      <c r="A771" s="93"/>
      <c r="B771" s="93"/>
      <c r="C771" s="93"/>
      <c r="D771" s="94"/>
      <c r="E771" s="94"/>
      <c r="F771"/>
      <c r="G771"/>
      <c r="H771" s="95"/>
      <c r="I771" s="95"/>
      <c r="J771" s="95"/>
      <c r="N771" s="153"/>
      <c r="R771" s="98"/>
      <c r="S771" s="92"/>
      <c r="T771" s="92"/>
      <c r="U771" s="92"/>
      <c r="V771" s="92"/>
      <c r="W771" s="92"/>
    </row>
    <row r="772" spans="1:23" s="96" customFormat="1" x14ac:dyDescent="0.25">
      <c r="A772" s="93"/>
      <c r="B772" s="93"/>
      <c r="C772" s="93"/>
      <c r="D772" s="94"/>
      <c r="E772" s="94"/>
      <c r="F772"/>
      <c r="G772"/>
      <c r="H772" s="95"/>
      <c r="I772" s="95"/>
      <c r="J772" s="95"/>
      <c r="N772" s="153"/>
      <c r="R772" s="98"/>
      <c r="S772" s="92"/>
      <c r="T772" s="92"/>
      <c r="U772" s="92"/>
      <c r="V772" s="92"/>
      <c r="W772" s="92"/>
    </row>
    <row r="773" spans="1:23" s="96" customFormat="1" x14ac:dyDescent="0.25">
      <c r="A773" s="93"/>
      <c r="B773" s="93"/>
      <c r="C773" s="93"/>
      <c r="D773" s="94"/>
      <c r="E773" s="94"/>
      <c r="F773"/>
      <c r="G773"/>
      <c r="H773" s="95"/>
      <c r="I773" s="95"/>
      <c r="J773" s="95"/>
      <c r="N773" s="153"/>
      <c r="R773" s="98"/>
      <c r="S773" s="92"/>
      <c r="T773" s="92"/>
      <c r="U773" s="92"/>
      <c r="V773" s="92"/>
      <c r="W773" s="92"/>
    </row>
    <row r="774" spans="1:23" s="96" customFormat="1" x14ac:dyDescent="0.25">
      <c r="A774" s="93"/>
      <c r="B774" s="93"/>
      <c r="C774" s="93"/>
      <c r="D774" s="94"/>
      <c r="E774" s="94"/>
      <c r="F774"/>
      <c r="G774"/>
      <c r="H774" s="95"/>
      <c r="I774" s="95"/>
      <c r="J774" s="95"/>
      <c r="N774" s="153"/>
      <c r="R774" s="98"/>
      <c r="S774" s="92"/>
      <c r="T774" s="92"/>
      <c r="U774" s="92"/>
      <c r="V774" s="92"/>
      <c r="W774" s="92"/>
    </row>
    <row r="775" spans="1:23" s="96" customFormat="1" x14ac:dyDescent="0.25">
      <c r="A775" s="93"/>
      <c r="B775" s="93"/>
      <c r="C775" s="93"/>
      <c r="D775" s="94"/>
      <c r="E775" s="94"/>
      <c r="F775"/>
      <c r="G775"/>
      <c r="H775" s="95"/>
      <c r="I775" s="95"/>
      <c r="J775" s="95"/>
      <c r="N775" s="153"/>
      <c r="R775" s="98"/>
      <c r="S775" s="92"/>
      <c r="T775" s="92"/>
      <c r="U775" s="92"/>
      <c r="V775" s="92"/>
      <c r="W775" s="92"/>
    </row>
    <row r="776" spans="1:23" s="96" customFormat="1" x14ac:dyDescent="0.25">
      <c r="A776" s="93"/>
      <c r="B776" s="93"/>
      <c r="C776" s="93"/>
      <c r="D776" s="94"/>
      <c r="E776" s="94"/>
      <c r="F776"/>
      <c r="G776"/>
      <c r="H776" s="95"/>
      <c r="I776" s="95"/>
      <c r="J776" s="95"/>
      <c r="N776" s="153"/>
      <c r="R776" s="98"/>
      <c r="S776" s="92"/>
      <c r="T776" s="92"/>
      <c r="U776" s="92"/>
      <c r="V776" s="92"/>
      <c r="W776" s="92"/>
    </row>
    <row r="777" spans="1:23" s="96" customFormat="1" x14ac:dyDescent="0.25">
      <c r="A777" s="93"/>
      <c r="B777" s="93"/>
      <c r="C777" s="93"/>
      <c r="D777" s="94"/>
      <c r="E777" s="94"/>
      <c r="F777"/>
      <c r="G777"/>
      <c r="H777" s="95"/>
      <c r="I777" s="95"/>
      <c r="J777" s="95"/>
      <c r="N777" s="153"/>
      <c r="R777" s="98"/>
      <c r="S777" s="92"/>
      <c r="T777" s="92"/>
      <c r="U777" s="92"/>
      <c r="V777" s="92"/>
      <c r="W777" s="92"/>
    </row>
    <row r="778" spans="1:23" s="96" customFormat="1" x14ac:dyDescent="0.25">
      <c r="A778" s="93"/>
      <c r="B778" s="93"/>
      <c r="C778" s="93"/>
      <c r="D778" s="94"/>
      <c r="E778" s="94"/>
      <c r="F778"/>
      <c r="G778"/>
      <c r="H778" s="95"/>
      <c r="I778" s="95"/>
      <c r="J778" s="95"/>
      <c r="N778" s="153"/>
      <c r="R778" s="98"/>
      <c r="S778" s="92"/>
      <c r="T778" s="92"/>
      <c r="U778" s="92"/>
      <c r="V778" s="92"/>
      <c r="W778" s="92"/>
    </row>
    <row r="779" spans="1:23" s="96" customFormat="1" x14ac:dyDescent="0.25">
      <c r="A779" s="93"/>
      <c r="B779" s="93"/>
      <c r="C779" s="93"/>
      <c r="D779" s="94"/>
      <c r="E779" s="94"/>
      <c r="F779"/>
      <c r="G779"/>
      <c r="H779" s="95"/>
      <c r="I779" s="95"/>
      <c r="J779" s="95"/>
      <c r="N779" s="153"/>
      <c r="R779" s="98"/>
      <c r="S779" s="92"/>
      <c r="T779" s="92"/>
      <c r="U779" s="92"/>
      <c r="V779" s="92"/>
      <c r="W779" s="92"/>
    </row>
    <row r="780" spans="1:23" s="96" customFormat="1" x14ac:dyDescent="0.25">
      <c r="A780" s="93"/>
      <c r="B780" s="93"/>
      <c r="C780" s="93"/>
      <c r="D780" s="94"/>
      <c r="E780" s="94"/>
      <c r="F780"/>
      <c r="G780"/>
      <c r="H780" s="95"/>
      <c r="I780" s="95"/>
      <c r="J780" s="95"/>
      <c r="N780" s="153"/>
      <c r="R780" s="98"/>
      <c r="S780" s="92"/>
      <c r="T780" s="92"/>
      <c r="U780" s="92"/>
      <c r="V780" s="92"/>
      <c r="W780" s="92"/>
    </row>
    <row r="781" spans="1:23" s="96" customFormat="1" x14ac:dyDescent="0.25">
      <c r="A781" s="93"/>
      <c r="B781" s="93"/>
      <c r="C781" s="93"/>
      <c r="D781" s="94"/>
      <c r="E781" s="94"/>
      <c r="F781"/>
      <c r="G781"/>
      <c r="H781" s="95"/>
      <c r="I781" s="95"/>
      <c r="J781" s="95"/>
      <c r="N781" s="153"/>
      <c r="R781" s="98"/>
      <c r="S781" s="92"/>
      <c r="T781" s="92"/>
      <c r="U781" s="92"/>
      <c r="V781" s="92"/>
      <c r="W781" s="92"/>
    </row>
    <row r="782" spans="1:23" s="96" customFormat="1" x14ac:dyDescent="0.25">
      <c r="A782" s="93"/>
      <c r="B782" s="93"/>
      <c r="C782" s="93"/>
      <c r="D782" s="94"/>
      <c r="E782" s="94"/>
      <c r="F782"/>
      <c r="G782"/>
      <c r="H782" s="95"/>
      <c r="I782" s="95"/>
      <c r="J782" s="95"/>
      <c r="N782" s="153"/>
      <c r="R782" s="98"/>
      <c r="S782" s="92"/>
      <c r="T782" s="92"/>
      <c r="U782" s="92"/>
      <c r="V782" s="92"/>
      <c r="W782" s="92"/>
    </row>
    <row r="783" spans="1:23" s="96" customFormat="1" x14ac:dyDescent="0.25">
      <c r="A783" s="93"/>
      <c r="B783" s="93"/>
      <c r="C783" s="93"/>
      <c r="D783" s="94"/>
      <c r="E783" s="94"/>
      <c r="F783"/>
      <c r="G783"/>
      <c r="H783" s="95"/>
      <c r="I783" s="95"/>
      <c r="J783" s="95"/>
      <c r="N783" s="153"/>
      <c r="R783" s="98"/>
      <c r="S783" s="92"/>
      <c r="T783" s="92"/>
      <c r="U783" s="92"/>
      <c r="V783" s="92"/>
      <c r="W783" s="92"/>
    </row>
    <row r="784" spans="1:23" s="96" customFormat="1" x14ac:dyDescent="0.25">
      <c r="A784" s="93"/>
      <c r="B784" s="93"/>
      <c r="C784" s="93"/>
      <c r="D784" s="94"/>
      <c r="E784" s="94"/>
      <c r="F784"/>
      <c r="G784"/>
      <c r="H784" s="95"/>
      <c r="I784" s="95"/>
      <c r="J784" s="95"/>
      <c r="N784" s="153"/>
      <c r="R784" s="98"/>
      <c r="S784" s="92"/>
      <c r="T784" s="92"/>
      <c r="U784" s="92"/>
      <c r="V784" s="92"/>
      <c r="W784" s="92"/>
    </row>
    <row r="785" spans="1:23" s="96" customFormat="1" x14ac:dyDescent="0.25">
      <c r="A785" s="93"/>
      <c r="B785" s="93"/>
      <c r="C785" s="93"/>
      <c r="D785" s="94"/>
      <c r="E785" s="94"/>
      <c r="F785"/>
      <c r="G785"/>
      <c r="H785" s="95"/>
      <c r="I785" s="95"/>
      <c r="J785" s="95"/>
      <c r="N785" s="153"/>
      <c r="R785" s="98"/>
      <c r="S785" s="92"/>
      <c r="T785" s="92"/>
      <c r="U785" s="92"/>
      <c r="V785" s="92"/>
      <c r="W785" s="92"/>
    </row>
    <row r="786" spans="1:23" s="96" customFormat="1" x14ac:dyDescent="0.25">
      <c r="A786" s="93"/>
      <c r="B786" s="93"/>
      <c r="C786" s="93"/>
      <c r="D786" s="94"/>
      <c r="E786" s="94"/>
      <c r="F786"/>
      <c r="G786"/>
      <c r="H786" s="95"/>
      <c r="I786" s="95"/>
      <c r="J786" s="95"/>
      <c r="N786" s="153"/>
      <c r="R786" s="98"/>
      <c r="S786" s="92"/>
      <c r="T786" s="92"/>
      <c r="U786" s="92"/>
      <c r="V786" s="92"/>
      <c r="W786" s="92"/>
    </row>
    <row r="787" spans="1:23" s="96" customFormat="1" x14ac:dyDescent="0.25">
      <c r="A787" s="93"/>
      <c r="B787" s="93"/>
      <c r="C787" s="93"/>
      <c r="D787" s="94"/>
      <c r="E787" s="94"/>
      <c r="F787"/>
      <c r="G787"/>
      <c r="H787" s="95"/>
      <c r="I787" s="95"/>
      <c r="J787" s="95"/>
      <c r="N787" s="153"/>
      <c r="R787" s="98"/>
      <c r="S787" s="92"/>
      <c r="T787" s="92"/>
      <c r="U787" s="92"/>
      <c r="V787" s="92"/>
      <c r="W787" s="92"/>
    </row>
    <row r="788" spans="1:23" s="96" customFormat="1" x14ac:dyDescent="0.25">
      <c r="A788" s="93"/>
      <c r="B788" s="93"/>
      <c r="C788" s="93"/>
      <c r="D788" s="94"/>
      <c r="E788" s="94"/>
      <c r="F788"/>
      <c r="G788"/>
      <c r="H788" s="95"/>
      <c r="I788" s="95"/>
      <c r="J788" s="95"/>
      <c r="N788" s="153"/>
      <c r="R788" s="98"/>
      <c r="S788" s="92"/>
      <c r="T788" s="92"/>
      <c r="U788" s="92"/>
      <c r="V788" s="92"/>
      <c r="W788" s="92"/>
    </row>
    <row r="789" spans="1:23" s="96" customFormat="1" x14ac:dyDescent="0.25">
      <c r="A789" s="93"/>
      <c r="B789" s="93"/>
      <c r="C789" s="93"/>
      <c r="D789" s="94"/>
      <c r="E789" s="94"/>
      <c r="F789"/>
      <c r="G789"/>
      <c r="H789" s="95"/>
      <c r="I789" s="95"/>
      <c r="J789" s="95"/>
      <c r="N789" s="153"/>
      <c r="R789" s="98"/>
      <c r="S789" s="92"/>
      <c r="T789" s="92"/>
      <c r="U789" s="92"/>
      <c r="V789" s="92"/>
      <c r="W789" s="92"/>
    </row>
    <row r="790" spans="1:23" s="96" customFormat="1" x14ac:dyDescent="0.25">
      <c r="A790" s="93"/>
      <c r="B790" s="93"/>
      <c r="C790" s="93"/>
      <c r="D790" s="94"/>
      <c r="E790" s="94"/>
      <c r="F790"/>
      <c r="G790"/>
      <c r="H790" s="95"/>
      <c r="I790" s="95"/>
      <c r="J790" s="95"/>
      <c r="N790" s="153"/>
      <c r="R790" s="98"/>
      <c r="S790" s="92"/>
      <c r="T790" s="92"/>
      <c r="U790" s="92"/>
      <c r="V790" s="92"/>
      <c r="W790" s="92"/>
    </row>
    <row r="791" spans="1:23" s="96" customFormat="1" x14ac:dyDescent="0.25">
      <c r="A791" s="93"/>
      <c r="B791" s="93"/>
      <c r="C791" s="93"/>
      <c r="D791" s="94"/>
      <c r="E791" s="94"/>
      <c r="F791"/>
      <c r="G791"/>
      <c r="H791" s="95"/>
      <c r="I791" s="95"/>
      <c r="J791" s="95"/>
      <c r="N791" s="153"/>
      <c r="R791" s="98"/>
      <c r="S791" s="92"/>
      <c r="T791" s="92"/>
      <c r="U791" s="92"/>
      <c r="V791" s="92"/>
      <c r="W791" s="92"/>
    </row>
    <row r="792" spans="1:23" s="96" customFormat="1" x14ac:dyDescent="0.25">
      <c r="A792" s="93"/>
      <c r="B792" s="93"/>
      <c r="C792" s="93"/>
      <c r="D792" s="94"/>
      <c r="E792" s="94"/>
      <c r="F792"/>
      <c r="G792"/>
      <c r="H792" s="95"/>
      <c r="I792" s="95"/>
      <c r="J792" s="95"/>
      <c r="N792" s="153"/>
      <c r="R792" s="98"/>
      <c r="S792" s="92"/>
      <c r="T792" s="92"/>
      <c r="U792" s="92"/>
      <c r="V792" s="92"/>
      <c r="W792" s="92"/>
    </row>
    <row r="793" spans="1:23" s="96" customFormat="1" x14ac:dyDescent="0.25">
      <c r="A793" s="93"/>
      <c r="B793" s="93"/>
      <c r="C793" s="93"/>
      <c r="D793" s="94"/>
      <c r="E793" s="94"/>
      <c r="F793"/>
      <c r="G793"/>
      <c r="H793" s="95"/>
      <c r="I793" s="95"/>
      <c r="J793" s="95"/>
      <c r="N793" s="153"/>
      <c r="R793" s="98"/>
      <c r="S793" s="92"/>
      <c r="T793" s="92"/>
      <c r="U793" s="92"/>
      <c r="V793" s="92"/>
      <c r="W793" s="92"/>
    </row>
    <row r="794" spans="1:23" s="96" customFormat="1" x14ac:dyDescent="0.25">
      <c r="A794" s="93"/>
      <c r="B794" s="93"/>
      <c r="C794" s="93"/>
      <c r="D794" s="94"/>
      <c r="E794" s="94"/>
      <c r="F794"/>
      <c r="G794"/>
      <c r="H794" s="95"/>
      <c r="I794" s="95"/>
      <c r="J794" s="95"/>
      <c r="N794" s="153"/>
      <c r="R794" s="98"/>
      <c r="S794" s="92"/>
      <c r="T794" s="92"/>
      <c r="U794" s="92"/>
      <c r="V794" s="92"/>
      <c r="W794" s="92"/>
    </row>
    <row r="795" spans="1:23" s="96" customFormat="1" x14ac:dyDescent="0.25">
      <c r="A795" s="93"/>
      <c r="B795" s="93"/>
      <c r="C795" s="93"/>
      <c r="D795" s="94"/>
      <c r="E795" s="94"/>
      <c r="F795"/>
      <c r="G795"/>
      <c r="H795" s="95"/>
      <c r="I795" s="95"/>
      <c r="J795" s="95"/>
      <c r="N795" s="153"/>
      <c r="R795" s="98"/>
      <c r="S795" s="92"/>
      <c r="T795" s="92"/>
      <c r="U795" s="92"/>
      <c r="V795" s="92"/>
      <c r="W795" s="92"/>
    </row>
    <row r="796" spans="1:23" s="96" customFormat="1" x14ac:dyDescent="0.25">
      <c r="A796" s="93"/>
      <c r="B796" s="93"/>
      <c r="C796" s="93"/>
      <c r="D796" s="94"/>
      <c r="E796" s="94"/>
      <c r="F796"/>
      <c r="G796"/>
      <c r="H796" s="95"/>
      <c r="I796" s="95"/>
      <c r="J796" s="95"/>
      <c r="N796" s="153"/>
      <c r="R796" s="98"/>
      <c r="S796" s="92"/>
      <c r="T796" s="92"/>
      <c r="U796" s="92"/>
      <c r="V796" s="92"/>
      <c r="W796" s="92"/>
    </row>
    <row r="797" spans="1:23" s="96" customFormat="1" x14ac:dyDescent="0.25">
      <c r="A797" s="93"/>
      <c r="B797" s="93"/>
      <c r="C797" s="93"/>
      <c r="D797" s="94"/>
      <c r="E797" s="94"/>
      <c r="F797"/>
      <c r="G797"/>
      <c r="H797" s="95"/>
      <c r="I797" s="95"/>
      <c r="J797" s="95"/>
      <c r="N797" s="153"/>
      <c r="R797" s="98"/>
      <c r="S797" s="92"/>
      <c r="T797" s="92"/>
      <c r="U797" s="92"/>
      <c r="V797" s="92"/>
      <c r="W797" s="92"/>
    </row>
    <row r="798" spans="1:23" s="96" customFormat="1" x14ac:dyDescent="0.25">
      <c r="A798" s="93"/>
      <c r="B798" s="93"/>
      <c r="C798" s="93"/>
      <c r="D798" s="94"/>
      <c r="E798" s="94"/>
      <c r="F798"/>
      <c r="G798"/>
      <c r="H798" s="95"/>
      <c r="I798" s="95"/>
      <c r="J798" s="95"/>
      <c r="N798" s="153"/>
      <c r="R798" s="98"/>
      <c r="S798" s="92"/>
      <c r="T798" s="92"/>
      <c r="U798" s="92"/>
      <c r="V798" s="92"/>
      <c r="W798" s="92"/>
    </row>
    <row r="799" spans="1:23" s="96" customFormat="1" x14ac:dyDescent="0.25">
      <c r="A799" s="93"/>
      <c r="B799" s="93"/>
      <c r="C799" s="93"/>
      <c r="D799" s="94"/>
      <c r="E799" s="94"/>
      <c r="F799"/>
      <c r="G799"/>
      <c r="H799" s="95"/>
      <c r="I799" s="95"/>
      <c r="J799" s="95"/>
      <c r="N799" s="153"/>
      <c r="R799" s="98"/>
      <c r="S799" s="92"/>
      <c r="T799" s="92"/>
      <c r="U799" s="92"/>
      <c r="V799" s="92"/>
      <c r="W799" s="92"/>
    </row>
    <row r="800" spans="1:23" s="96" customFormat="1" x14ac:dyDescent="0.25">
      <c r="A800" s="93"/>
      <c r="B800" s="93"/>
      <c r="C800" s="93"/>
      <c r="D800" s="94"/>
      <c r="E800" s="94"/>
      <c r="F800"/>
      <c r="G800"/>
      <c r="H800" s="95"/>
      <c r="I800" s="95"/>
      <c r="J800" s="95"/>
      <c r="N800" s="153"/>
      <c r="R800" s="98"/>
      <c r="S800" s="92"/>
      <c r="T800" s="92"/>
      <c r="U800" s="92"/>
      <c r="V800" s="92"/>
      <c r="W800" s="92"/>
    </row>
    <row r="801" spans="1:23" s="96" customFormat="1" x14ac:dyDescent="0.25">
      <c r="A801" s="93"/>
      <c r="B801" s="93"/>
      <c r="C801" s="93"/>
      <c r="D801" s="94"/>
      <c r="E801" s="94"/>
      <c r="F801"/>
      <c r="G801"/>
      <c r="H801" s="95"/>
      <c r="I801" s="95"/>
      <c r="J801" s="95"/>
      <c r="N801" s="153"/>
      <c r="R801" s="98"/>
      <c r="S801" s="92"/>
      <c r="T801" s="92"/>
      <c r="U801" s="92"/>
      <c r="V801" s="92"/>
      <c r="W801" s="92"/>
    </row>
    <row r="802" spans="1:23" s="96" customFormat="1" x14ac:dyDescent="0.25">
      <c r="A802" s="93"/>
      <c r="B802" s="93"/>
      <c r="C802" s="93"/>
      <c r="D802" s="94"/>
      <c r="E802" s="94"/>
      <c r="F802"/>
      <c r="G802"/>
      <c r="H802" s="95"/>
      <c r="I802" s="95"/>
      <c r="J802" s="95"/>
      <c r="N802" s="153"/>
      <c r="R802" s="98"/>
      <c r="S802" s="92"/>
      <c r="T802" s="92"/>
      <c r="U802" s="92"/>
      <c r="V802" s="92"/>
      <c r="W802" s="92"/>
    </row>
    <row r="803" spans="1:23" s="96" customFormat="1" x14ac:dyDescent="0.25">
      <c r="A803" s="93"/>
      <c r="B803" s="93"/>
      <c r="C803" s="93"/>
      <c r="D803" s="94"/>
      <c r="E803" s="94"/>
      <c r="F803"/>
      <c r="G803"/>
      <c r="H803" s="95"/>
      <c r="I803" s="95"/>
      <c r="J803" s="95"/>
      <c r="N803" s="153"/>
      <c r="R803" s="98"/>
      <c r="S803" s="92"/>
      <c r="T803" s="92"/>
      <c r="U803" s="92"/>
      <c r="V803" s="92"/>
      <c r="W803" s="92"/>
    </row>
    <row r="804" spans="1:23" s="96" customFormat="1" x14ac:dyDescent="0.25">
      <c r="A804" s="93"/>
      <c r="B804" s="93"/>
      <c r="C804" s="93"/>
      <c r="D804" s="94"/>
      <c r="E804" s="94"/>
      <c r="F804"/>
      <c r="G804"/>
      <c r="H804" s="95"/>
      <c r="I804" s="95"/>
      <c r="J804" s="95"/>
      <c r="N804" s="153"/>
      <c r="R804" s="98"/>
      <c r="S804" s="92"/>
      <c r="T804" s="92"/>
      <c r="U804" s="92"/>
      <c r="V804" s="92"/>
      <c r="W804" s="92"/>
    </row>
    <row r="805" spans="1:23" s="96" customFormat="1" x14ac:dyDescent="0.25">
      <c r="A805" s="93"/>
      <c r="B805" s="93"/>
      <c r="C805" s="93"/>
      <c r="D805" s="94"/>
      <c r="E805" s="94"/>
      <c r="F805"/>
      <c r="G805"/>
      <c r="H805" s="95"/>
      <c r="I805" s="95"/>
      <c r="J805" s="95"/>
      <c r="N805" s="153"/>
      <c r="R805" s="98"/>
      <c r="S805" s="92"/>
      <c r="T805" s="92"/>
      <c r="U805" s="92"/>
      <c r="V805" s="92"/>
      <c r="W805" s="92"/>
    </row>
    <row r="806" spans="1:23" s="96" customFormat="1" x14ac:dyDescent="0.25">
      <c r="A806" s="93"/>
      <c r="B806" s="93"/>
      <c r="C806" s="93"/>
      <c r="D806" s="94"/>
      <c r="E806" s="94"/>
      <c r="F806"/>
      <c r="G806"/>
      <c r="H806" s="95"/>
      <c r="I806" s="95"/>
      <c r="J806" s="95"/>
      <c r="N806" s="153"/>
      <c r="R806" s="98"/>
      <c r="S806" s="92"/>
      <c r="T806" s="92"/>
      <c r="U806" s="92"/>
      <c r="V806" s="92"/>
      <c r="W806" s="92"/>
    </row>
    <row r="807" spans="1:23" s="96" customFormat="1" x14ac:dyDescent="0.25">
      <c r="A807" s="93"/>
      <c r="B807" s="93"/>
      <c r="C807" s="93"/>
      <c r="D807" s="94"/>
      <c r="E807" s="94"/>
      <c r="F807"/>
      <c r="G807"/>
      <c r="H807" s="95"/>
      <c r="I807" s="95"/>
      <c r="J807" s="95"/>
      <c r="N807" s="153"/>
      <c r="R807" s="98"/>
      <c r="S807" s="92"/>
      <c r="T807" s="92"/>
      <c r="U807" s="92"/>
      <c r="V807" s="92"/>
      <c r="W807" s="92"/>
    </row>
    <row r="808" spans="1:23" s="96" customFormat="1" x14ac:dyDescent="0.25">
      <c r="A808" s="93"/>
      <c r="B808" s="93"/>
      <c r="C808" s="93"/>
      <c r="D808" s="94"/>
      <c r="E808" s="94"/>
      <c r="F808"/>
      <c r="G808"/>
      <c r="H808" s="95"/>
      <c r="I808" s="95"/>
      <c r="J808" s="95"/>
      <c r="N808" s="153"/>
      <c r="R808" s="98"/>
      <c r="S808" s="92"/>
      <c r="T808" s="92"/>
      <c r="U808" s="92"/>
      <c r="V808" s="92"/>
      <c r="W808" s="92"/>
    </row>
    <row r="809" spans="1:23" s="96" customFormat="1" x14ac:dyDescent="0.25">
      <c r="A809" s="93"/>
      <c r="B809" s="93"/>
      <c r="C809" s="93"/>
      <c r="D809" s="94"/>
      <c r="E809" s="94"/>
      <c r="F809"/>
      <c r="G809"/>
      <c r="H809" s="95"/>
      <c r="I809" s="95"/>
      <c r="J809" s="95"/>
      <c r="N809" s="153"/>
      <c r="R809" s="98"/>
      <c r="S809" s="92"/>
      <c r="T809" s="92"/>
      <c r="U809" s="92"/>
      <c r="V809" s="92"/>
      <c r="W809" s="92"/>
    </row>
    <row r="810" spans="1:23" s="96" customFormat="1" x14ac:dyDescent="0.25">
      <c r="A810" s="93"/>
      <c r="B810" s="93"/>
      <c r="C810" s="93"/>
      <c r="D810" s="94"/>
      <c r="E810" s="94"/>
      <c r="F810"/>
      <c r="G810"/>
      <c r="H810" s="95"/>
      <c r="I810" s="95"/>
      <c r="J810" s="95"/>
      <c r="N810" s="153"/>
      <c r="R810" s="98"/>
      <c r="S810" s="92"/>
      <c r="T810" s="92"/>
      <c r="U810" s="92"/>
      <c r="V810" s="92"/>
      <c r="W810" s="92"/>
    </row>
    <row r="811" spans="1:23" s="96" customFormat="1" x14ac:dyDescent="0.25">
      <c r="A811" s="93"/>
      <c r="B811" s="93"/>
      <c r="C811" s="93"/>
      <c r="D811" s="94"/>
      <c r="E811" s="94"/>
      <c r="F811"/>
      <c r="G811"/>
      <c r="H811" s="95"/>
      <c r="I811" s="95"/>
      <c r="J811" s="95"/>
      <c r="N811" s="153"/>
      <c r="R811" s="98"/>
      <c r="S811" s="92"/>
      <c r="T811" s="92"/>
      <c r="U811" s="92"/>
      <c r="V811" s="92"/>
      <c r="W811" s="92"/>
    </row>
    <row r="812" spans="1:23" s="96" customFormat="1" x14ac:dyDescent="0.25">
      <c r="A812" s="93"/>
      <c r="B812" s="93"/>
      <c r="C812" s="93"/>
      <c r="D812" s="94"/>
      <c r="E812" s="94"/>
      <c r="F812"/>
      <c r="G812"/>
      <c r="H812" s="95"/>
      <c r="I812" s="95"/>
      <c r="J812" s="95"/>
      <c r="N812" s="153"/>
      <c r="R812" s="98"/>
      <c r="S812" s="92"/>
      <c r="T812" s="92"/>
      <c r="U812" s="92"/>
      <c r="V812" s="92"/>
      <c r="W812" s="92"/>
    </row>
    <row r="813" spans="1:23" s="96" customFormat="1" x14ac:dyDescent="0.25">
      <c r="A813" s="93"/>
      <c r="B813" s="93"/>
      <c r="C813" s="93"/>
      <c r="D813" s="94"/>
      <c r="E813" s="94"/>
      <c r="F813"/>
      <c r="G813"/>
      <c r="H813" s="95"/>
      <c r="I813" s="95"/>
      <c r="J813" s="95"/>
      <c r="N813" s="153"/>
      <c r="R813" s="98"/>
      <c r="S813" s="92"/>
      <c r="T813" s="92"/>
      <c r="U813" s="92"/>
      <c r="V813" s="92"/>
      <c r="W813" s="92"/>
    </row>
    <row r="814" spans="1:23" s="96" customFormat="1" x14ac:dyDescent="0.25">
      <c r="A814" s="93"/>
      <c r="B814" s="93"/>
      <c r="C814" s="93"/>
      <c r="D814" s="94"/>
      <c r="E814" s="94"/>
      <c r="F814"/>
      <c r="G814"/>
      <c r="H814" s="95"/>
      <c r="I814" s="95"/>
      <c r="J814" s="95"/>
      <c r="N814" s="153"/>
      <c r="R814" s="98"/>
      <c r="S814" s="92"/>
      <c r="T814" s="92"/>
      <c r="U814" s="92"/>
      <c r="V814" s="92"/>
      <c r="W814" s="92"/>
    </row>
    <row r="815" spans="1:23" s="96" customFormat="1" x14ac:dyDescent="0.25">
      <c r="A815" s="93"/>
      <c r="B815" s="93"/>
      <c r="C815" s="93"/>
      <c r="D815" s="94"/>
      <c r="E815" s="94"/>
      <c r="F815"/>
      <c r="G815"/>
      <c r="H815" s="95"/>
      <c r="I815" s="95"/>
      <c r="J815" s="95"/>
      <c r="N815" s="153"/>
      <c r="R815" s="98"/>
      <c r="S815" s="92"/>
      <c r="T815" s="92"/>
      <c r="U815" s="92"/>
      <c r="V815" s="92"/>
      <c r="W815" s="92"/>
    </row>
    <row r="816" spans="1:23" s="96" customFormat="1" x14ac:dyDescent="0.25">
      <c r="A816" s="93"/>
      <c r="B816" s="93"/>
      <c r="C816" s="93"/>
      <c r="D816" s="94"/>
      <c r="E816" s="94"/>
      <c r="F816"/>
      <c r="G816"/>
      <c r="H816" s="95"/>
      <c r="I816" s="95"/>
      <c r="J816" s="95"/>
      <c r="N816" s="153"/>
      <c r="R816" s="98"/>
      <c r="S816" s="92"/>
      <c r="T816" s="92"/>
      <c r="U816" s="92"/>
      <c r="V816" s="92"/>
      <c r="W816" s="92"/>
    </row>
    <row r="817" spans="1:23" s="96" customFormat="1" x14ac:dyDescent="0.25">
      <c r="A817" s="93"/>
      <c r="B817" s="93"/>
      <c r="C817" s="93"/>
      <c r="D817" s="94"/>
      <c r="E817" s="94"/>
      <c r="F817"/>
      <c r="G817"/>
      <c r="H817" s="95"/>
      <c r="I817" s="95"/>
      <c r="J817" s="95"/>
      <c r="N817" s="153"/>
      <c r="R817" s="98"/>
      <c r="S817" s="92"/>
      <c r="T817" s="92"/>
      <c r="U817" s="92"/>
      <c r="V817" s="92"/>
      <c r="W817" s="92"/>
    </row>
    <row r="818" spans="1:23" s="96" customFormat="1" x14ac:dyDescent="0.25">
      <c r="A818" s="93"/>
      <c r="B818" s="93"/>
      <c r="C818" s="93"/>
      <c r="D818" s="94"/>
      <c r="E818" s="94"/>
      <c r="F818"/>
      <c r="G818"/>
      <c r="H818" s="95"/>
      <c r="I818" s="95"/>
      <c r="J818" s="95"/>
      <c r="N818" s="153"/>
      <c r="R818" s="98"/>
      <c r="S818" s="92"/>
      <c r="T818" s="92"/>
      <c r="U818" s="92"/>
      <c r="V818" s="92"/>
      <c r="W818" s="92"/>
    </row>
    <row r="819" spans="1:23" s="96" customFormat="1" x14ac:dyDescent="0.25">
      <c r="A819" s="93"/>
      <c r="B819" s="93"/>
      <c r="C819" s="93"/>
      <c r="D819" s="94"/>
      <c r="E819" s="94"/>
      <c r="F819"/>
      <c r="G819"/>
      <c r="H819" s="95"/>
      <c r="I819" s="95"/>
      <c r="J819" s="95"/>
      <c r="N819" s="153"/>
      <c r="R819" s="98"/>
      <c r="S819" s="92"/>
      <c r="T819" s="92"/>
      <c r="U819" s="92"/>
      <c r="V819" s="92"/>
      <c r="W819" s="92"/>
    </row>
    <row r="820" spans="1:23" s="96" customFormat="1" x14ac:dyDescent="0.25">
      <c r="A820" s="93"/>
      <c r="B820" s="93"/>
      <c r="C820" s="93"/>
      <c r="D820" s="94"/>
      <c r="E820" s="94"/>
      <c r="F820"/>
      <c r="G820"/>
      <c r="H820" s="95"/>
      <c r="I820" s="95"/>
      <c r="J820" s="95"/>
      <c r="N820" s="153"/>
      <c r="R820" s="98"/>
      <c r="S820" s="92"/>
      <c r="T820" s="92"/>
      <c r="U820" s="92"/>
      <c r="V820" s="92"/>
      <c r="W820" s="92"/>
    </row>
    <row r="821" spans="1:23" s="96" customFormat="1" x14ac:dyDescent="0.25">
      <c r="A821" s="93"/>
      <c r="B821" s="93"/>
      <c r="C821" s="93"/>
      <c r="D821" s="94"/>
      <c r="E821" s="94"/>
      <c r="F821"/>
      <c r="G821"/>
      <c r="H821" s="95"/>
      <c r="I821" s="95"/>
      <c r="J821" s="95"/>
      <c r="N821" s="153"/>
      <c r="R821" s="98"/>
      <c r="S821" s="92"/>
      <c r="T821" s="92"/>
      <c r="U821" s="92"/>
      <c r="V821" s="92"/>
      <c r="W821" s="92"/>
    </row>
    <row r="822" spans="1:23" s="96" customFormat="1" x14ac:dyDescent="0.25">
      <c r="A822" s="93"/>
      <c r="B822" s="93"/>
      <c r="C822" s="93"/>
      <c r="D822" s="94"/>
      <c r="E822" s="94"/>
      <c r="F822"/>
      <c r="G822"/>
      <c r="H822" s="95"/>
      <c r="I822" s="95"/>
      <c r="J822" s="95"/>
      <c r="N822" s="153"/>
      <c r="R822" s="98"/>
      <c r="S822" s="92"/>
      <c r="T822" s="92"/>
      <c r="U822" s="92"/>
      <c r="V822" s="92"/>
      <c r="W822" s="92"/>
    </row>
    <row r="823" spans="1:23" s="96" customFormat="1" x14ac:dyDescent="0.25">
      <c r="A823" s="93"/>
      <c r="B823" s="93"/>
      <c r="C823" s="93"/>
      <c r="D823" s="94"/>
      <c r="E823" s="94"/>
      <c r="F823"/>
      <c r="G823"/>
      <c r="H823" s="95"/>
      <c r="I823" s="95"/>
      <c r="J823" s="95"/>
      <c r="N823" s="153"/>
      <c r="R823" s="98"/>
      <c r="S823" s="92"/>
      <c r="T823" s="92"/>
      <c r="U823" s="92"/>
      <c r="V823" s="92"/>
      <c r="W823" s="92"/>
    </row>
    <row r="824" spans="1:23" s="96" customFormat="1" x14ac:dyDescent="0.25">
      <c r="A824" s="93"/>
      <c r="B824" s="93"/>
      <c r="C824" s="93"/>
      <c r="D824" s="94"/>
      <c r="E824" s="94"/>
      <c r="F824"/>
      <c r="G824"/>
      <c r="H824" s="95"/>
      <c r="I824" s="95"/>
      <c r="J824" s="95"/>
      <c r="N824" s="153"/>
      <c r="R824" s="98"/>
      <c r="S824" s="92"/>
      <c r="T824" s="92"/>
      <c r="U824" s="92"/>
      <c r="V824" s="92"/>
      <c r="W824" s="92"/>
    </row>
    <row r="825" spans="1:23" s="96" customFormat="1" x14ac:dyDescent="0.25">
      <c r="A825" s="93"/>
      <c r="B825" s="93"/>
      <c r="C825" s="93"/>
      <c r="D825" s="94"/>
      <c r="E825" s="94"/>
      <c r="F825"/>
      <c r="G825"/>
      <c r="H825" s="95"/>
      <c r="I825" s="95"/>
      <c r="J825" s="95"/>
      <c r="N825" s="153"/>
      <c r="R825" s="98"/>
      <c r="S825" s="92"/>
      <c r="T825" s="92"/>
      <c r="U825" s="92"/>
      <c r="V825" s="92"/>
      <c r="W825" s="92"/>
    </row>
    <row r="826" spans="1:23" s="96" customFormat="1" x14ac:dyDescent="0.25">
      <c r="A826" s="93"/>
      <c r="B826" s="93"/>
      <c r="C826" s="93"/>
      <c r="D826" s="94"/>
      <c r="E826" s="94"/>
      <c r="F826"/>
      <c r="G826"/>
      <c r="H826" s="95"/>
      <c r="I826" s="95"/>
      <c r="J826" s="95"/>
      <c r="N826" s="153"/>
      <c r="R826" s="98"/>
      <c r="S826" s="92"/>
      <c r="T826" s="92"/>
      <c r="U826" s="92"/>
      <c r="V826" s="92"/>
      <c r="W826" s="92"/>
    </row>
    <row r="827" spans="1:23" s="96" customFormat="1" x14ac:dyDescent="0.25">
      <c r="A827" s="93"/>
      <c r="B827" s="93"/>
      <c r="C827" s="93"/>
      <c r="D827" s="94"/>
      <c r="E827" s="94"/>
      <c r="F827"/>
      <c r="G827"/>
      <c r="H827" s="95"/>
      <c r="I827" s="95"/>
      <c r="J827" s="95"/>
      <c r="N827" s="153"/>
      <c r="R827" s="98"/>
      <c r="S827" s="92"/>
      <c r="T827" s="92"/>
      <c r="U827" s="92"/>
      <c r="V827" s="92"/>
      <c r="W827" s="92"/>
    </row>
    <row r="828" spans="1:23" s="96" customFormat="1" x14ac:dyDescent="0.25">
      <c r="A828" s="93"/>
      <c r="B828" s="93"/>
      <c r="C828" s="93"/>
      <c r="D828" s="94"/>
      <c r="E828" s="94"/>
      <c r="F828"/>
      <c r="G828"/>
      <c r="H828" s="95"/>
      <c r="I828" s="95"/>
      <c r="J828" s="95"/>
      <c r="N828" s="153"/>
      <c r="R828" s="98"/>
      <c r="S828" s="92"/>
      <c r="T828" s="92"/>
      <c r="U828" s="92"/>
      <c r="V828" s="92"/>
      <c r="W828" s="92"/>
    </row>
    <row r="829" spans="1:23" s="96" customFormat="1" x14ac:dyDescent="0.25">
      <c r="A829" s="93"/>
      <c r="B829" s="93"/>
      <c r="C829" s="93"/>
      <c r="D829" s="94"/>
      <c r="E829" s="94"/>
      <c r="F829"/>
      <c r="G829"/>
      <c r="H829" s="95"/>
      <c r="I829" s="95"/>
      <c r="J829" s="95"/>
      <c r="N829" s="153"/>
      <c r="R829" s="98"/>
      <c r="S829" s="92"/>
      <c r="T829" s="92"/>
      <c r="U829" s="92"/>
      <c r="V829" s="92"/>
      <c r="W829" s="92"/>
    </row>
    <row r="830" spans="1:23" s="96" customFormat="1" x14ac:dyDescent="0.25">
      <c r="A830" s="93"/>
      <c r="B830" s="93"/>
      <c r="C830" s="93"/>
      <c r="D830" s="94"/>
      <c r="E830" s="94"/>
      <c r="F830"/>
      <c r="G830"/>
      <c r="H830" s="95"/>
      <c r="I830" s="95"/>
      <c r="J830" s="95"/>
      <c r="N830" s="153"/>
      <c r="R830" s="98"/>
      <c r="S830" s="92"/>
      <c r="T830" s="92"/>
      <c r="U830" s="92"/>
      <c r="V830" s="92"/>
      <c r="W830" s="92"/>
    </row>
    <row r="831" spans="1:23" s="96" customFormat="1" x14ac:dyDescent="0.25">
      <c r="A831" s="93"/>
      <c r="B831" s="93"/>
      <c r="C831" s="93"/>
      <c r="D831" s="94"/>
      <c r="E831" s="94"/>
      <c r="F831"/>
      <c r="G831"/>
      <c r="H831" s="95"/>
      <c r="I831" s="95"/>
      <c r="J831" s="95"/>
      <c r="N831" s="153"/>
      <c r="R831" s="98"/>
      <c r="S831" s="92"/>
      <c r="T831" s="92"/>
      <c r="U831" s="92"/>
      <c r="V831" s="92"/>
      <c r="W831" s="92"/>
    </row>
    <row r="832" spans="1:23" s="96" customFormat="1" x14ac:dyDescent="0.25">
      <c r="A832" s="93"/>
      <c r="B832" s="93"/>
      <c r="C832" s="93"/>
      <c r="D832" s="94"/>
      <c r="E832" s="94"/>
      <c r="F832"/>
      <c r="G832"/>
      <c r="H832" s="95"/>
      <c r="I832" s="95"/>
      <c r="J832" s="95"/>
      <c r="N832" s="153"/>
      <c r="R832" s="98"/>
      <c r="S832" s="92"/>
      <c r="T832" s="92"/>
      <c r="U832" s="92"/>
      <c r="V832" s="92"/>
      <c r="W832" s="92"/>
    </row>
    <row r="833" spans="1:23" s="96" customFormat="1" x14ac:dyDescent="0.25">
      <c r="A833" s="93"/>
      <c r="B833" s="93"/>
      <c r="C833" s="93"/>
      <c r="D833" s="94"/>
      <c r="E833" s="94"/>
      <c r="F833"/>
      <c r="G833"/>
      <c r="H833" s="95"/>
      <c r="I833" s="95"/>
      <c r="J833" s="95"/>
      <c r="N833" s="153"/>
      <c r="R833" s="98"/>
      <c r="S833" s="92"/>
      <c r="T833" s="92"/>
      <c r="U833" s="92"/>
      <c r="V833" s="92"/>
      <c r="W833" s="92"/>
    </row>
    <row r="834" spans="1:23" s="96" customFormat="1" x14ac:dyDescent="0.25">
      <c r="A834" s="93"/>
      <c r="B834" s="93"/>
      <c r="C834" s="93"/>
      <c r="D834" s="94"/>
      <c r="E834" s="94"/>
      <c r="F834"/>
      <c r="G834"/>
      <c r="H834" s="95"/>
      <c r="I834" s="95"/>
      <c r="J834" s="95"/>
      <c r="N834" s="153"/>
      <c r="R834" s="98"/>
      <c r="S834" s="92"/>
      <c r="T834" s="92"/>
      <c r="U834" s="92"/>
      <c r="V834" s="92"/>
      <c r="W834" s="92"/>
    </row>
    <row r="835" spans="1:23" s="96" customFormat="1" x14ac:dyDescent="0.25">
      <c r="A835" s="93"/>
      <c r="B835" s="93"/>
      <c r="C835" s="93"/>
      <c r="D835" s="94"/>
      <c r="E835" s="94"/>
      <c r="F835"/>
      <c r="G835"/>
      <c r="H835" s="95"/>
      <c r="I835" s="95"/>
      <c r="J835" s="95"/>
      <c r="N835" s="153"/>
      <c r="R835" s="98"/>
      <c r="S835" s="92"/>
      <c r="T835" s="92"/>
      <c r="U835" s="92"/>
      <c r="V835" s="92"/>
      <c r="W835" s="92"/>
    </row>
    <row r="836" spans="1:23" s="96" customFormat="1" x14ac:dyDescent="0.25">
      <c r="A836" s="93"/>
      <c r="B836" s="93"/>
      <c r="C836" s="93"/>
      <c r="D836" s="94"/>
      <c r="E836" s="94"/>
      <c r="F836"/>
      <c r="G836"/>
      <c r="H836" s="95"/>
      <c r="I836" s="95"/>
      <c r="J836" s="95"/>
      <c r="N836" s="153"/>
      <c r="R836" s="98"/>
      <c r="S836" s="92"/>
      <c r="T836" s="92"/>
      <c r="U836" s="92"/>
      <c r="V836" s="92"/>
      <c r="W836" s="92"/>
    </row>
    <row r="837" spans="1:23" s="96" customFormat="1" x14ac:dyDescent="0.25">
      <c r="A837" s="93"/>
      <c r="B837" s="93"/>
      <c r="C837" s="93"/>
      <c r="D837" s="94"/>
      <c r="E837" s="94"/>
      <c r="F837"/>
      <c r="G837"/>
      <c r="H837" s="95"/>
      <c r="I837" s="95"/>
      <c r="J837" s="95"/>
      <c r="N837" s="153"/>
      <c r="R837" s="98"/>
      <c r="S837" s="92"/>
      <c r="T837" s="92"/>
      <c r="U837" s="92"/>
      <c r="V837" s="92"/>
      <c r="W837" s="92"/>
    </row>
    <row r="838" spans="1:23" s="96" customFormat="1" x14ac:dyDescent="0.25">
      <c r="A838" s="93"/>
      <c r="B838" s="93"/>
      <c r="C838" s="93"/>
      <c r="D838" s="94"/>
      <c r="E838" s="94"/>
      <c r="F838"/>
      <c r="G838"/>
      <c r="H838" s="95"/>
      <c r="I838" s="95"/>
      <c r="J838" s="95"/>
      <c r="N838" s="153"/>
      <c r="R838" s="98"/>
      <c r="S838" s="92"/>
      <c r="T838" s="92"/>
      <c r="U838" s="92"/>
      <c r="V838" s="92"/>
      <c r="W838" s="92"/>
    </row>
    <row r="839" spans="1:23" s="96" customFormat="1" x14ac:dyDescent="0.25">
      <c r="A839" s="93"/>
      <c r="B839" s="93"/>
      <c r="C839" s="93"/>
      <c r="D839" s="94"/>
      <c r="E839" s="94"/>
      <c r="F839"/>
      <c r="G839"/>
      <c r="H839" s="95"/>
      <c r="I839" s="95"/>
      <c r="J839" s="95"/>
      <c r="N839" s="153"/>
      <c r="R839" s="98"/>
      <c r="S839" s="92"/>
      <c r="T839" s="92"/>
      <c r="U839" s="92"/>
      <c r="V839" s="92"/>
      <c r="W839" s="92"/>
    </row>
    <row r="840" spans="1:23" s="96" customFormat="1" x14ac:dyDescent="0.25">
      <c r="A840" s="93"/>
      <c r="B840" s="93"/>
      <c r="C840" s="93"/>
      <c r="D840" s="94"/>
      <c r="E840" s="94"/>
      <c r="F840"/>
      <c r="G840"/>
      <c r="H840" s="95"/>
      <c r="I840" s="95"/>
      <c r="J840" s="95"/>
      <c r="N840" s="153"/>
      <c r="R840" s="98"/>
      <c r="S840" s="92"/>
      <c r="T840" s="92"/>
      <c r="U840" s="92"/>
      <c r="V840" s="92"/>
      <c r="W840" s="92"/>
    </row>
    <row r="841" spans="1:23" s="96" customFormat="1" x14ac:dyDescent="0.25">
      <c r="A841" s="93"/>
      <c r="B841" s="93"/>
      <c r="C841" s="93"/>
      <c r="D841" s="94"/>
      <c r="E841" s="94"/>
      <c r="F841"/>
      <c r="G841"/>
      <c r="H841" s="95"/>
      <c r="I841" s="95"/>
      <c r="J841" s="95"/>
      <c r="N841" s="153"/>
      <c r="R841" s="98"/>
      <c r="S841" s="92"/>
      <c r="T841" s="92"/>
      <c r="U841" s="92"/>
      <c r="V841" s="92"/>
      <c r="W841" s="92"/>
    </row>
    <row r="842" spans="1:23" s="96" customFormat="1" x14ac:dyDescent="0.25">
      <c r="A842" s="93"/>
      <c r="B842" s="93"/>
      <c r="C842" s="93"/>
      <c r="D842" s="94"/>
      <c r="E842" s="94"/>
      <c r="F842"/>
      <c r="G842"/>
      <c r="H842" s="95"/>
      <c r="I842" s="95"/>
      <c r="J842" s="95"/>
      <c r="N842" s="153"/>
      <c r="R842" s="98"/>
      <c r="S842" s="92"/>
      <c r="T842" s="92"/>
      <c r="U842" s="92"/>
      <c r="V842" s="92"/>
      <c r="W842" s="92"/>
    </row>
    <row r="843" spans="1:23" s="96" customFormat="1" x14ac:dyDescent="0.25">
      <c r="A843" s="93"/>
      <c r="B843" s="93"/>
      <c r="C843" s="93"/>
      <c r="D843" s="94"/>
      <c r="E843" s="94"/>
      <c r="F843"/>
      <c r="G843"/>
      <c r="H843" s="95"/>
      <c r="I843" s="95"/>
      <c r="J843" s="95"/>
      <c r="N843" s="153"/>
      <c r="R843" s="98"/>
      <c r="S843" s="92"/>
      <c r="T843" s="92"/>
      <c r="U843" s="92"/>
      <c r="V843" s="92"/>
      <c r="W843" s="92"/>
    </row>
    <row r="844" spans="1:23" s="96" customFormat="1" x14ac:dyDescent="0.25">
      <c r="A844" s="93"/>
      <c r="B844" s="93"/>
      <c r="C844" s="93"/>
      <c r="D844" s="94"/>
      <c r="E844" s="94"/>
      <c r="F844"/>
      <c r="G844"/>
      <c r="H844" s="95"/>
      <c r="I844" s="95"/>
      <c r="J844" s="95"/>
      <c r="N844" s="153"/>
      <c r="R844" s="98"/>
      <c r="S844" s="92"/>
      <c r="T844" s="92"/>
      <c r="U844" s="92"/>
      <c r="V844" s="92"/>
      <c r="W844" s="92"/>
    </row>
    <row r="845" spans="1:23" s="96" customFormat="1" x14ac:dyDescent="0.25">
      <c r="A845" s="93"/>
      <c r="B845" s="93"/>
      <c r="C845" s="93"/>
      <c r="D845" s="94"/>
      <c r="E845" s="94"/>
      <c r="F845"/>
      <c r="G845"/>
      <c r="H845" s="95"/>
      <c r="I845" s="95"/>
      <c r="J845" s="95"/>
      <c r="N845" s="153"/>
      <c r="R845" s="98"/>
      <c r="S845" s="92"/>
      <c r="T845" s="92"/>
      <c r="U845" s="92"/>
      <c r="V845" s="92"/>
      <c r="W845" s="92"/>
    </row>
    <row r="846" spans="1:23" s="96" customFormat="1" x14ac:dyDescent="0.25">
      <c r="A846" s="93"/>
      <c r="B846" s="93"/>
      <c r="C846" s="93"/>
      <c r="D846" s="94"/>
      <c r="E846" s="94"/>
      <c r="F846"/>
      <c r="G846"/>
      <c r="H846" s="95"/>
      <c r="I846" s="95"/>
      <c r="J846" s="95"/>
      <c r="N846" s="153"/>
      <c r="R846" s="98"/>
      <c r="S846" s="92"/>
      <c r="T846" s="92"/>
      <c r="U846" s="92"/>
      <c r="V846" s="92"/>
      <c r="W846" s="92"/>
    </row>
    <row r="847" spans="1:23" s="96" customFormat="1" x14ac:dyDescent="0.25">
      <c r="A847" s="93"/>
      <c r="B847" s="93"/>
      <c r="C847" s="93"/>
      <c r="D847" s="94"/>
      <c r="E847" s="94"/>
      <c r="F847"/>
      <c r="G847"/>
      <c r="H847" s="95"/>
      <c r="I847" s="95"/>
      <c r="J847" s="95"/>
      <c r="N847" s="153"/>
      <c r="R847" s="98"/>
      <c r="S847" s="92"/>
      <c r="T847" s="92"/>
      <c r="U847" s="92"/>
      <c r="V847" s="92"/>
      <c r="W847" s="92"/>
    </row>
    <row r="848" spans="1:23" s="96" customFormat="1" x14ac:dyDescent="0.25">
      <c r="A848" s="93"/>
      <c r="B848" s="93"/>
      <c r="C848" s="93"/>
      <c r="D848" s="94"/>
      <c r="E848" s="94"/>
      <c r="F848"/>
      <c r="G848"/>
      <c r="H848" s="95"/>
      <c r="I848" s="95"/>
      <c r="J848" s="95"/>
      <c r="N848" s="153"/>
      <c r="R848" s="98"/>
      <c r="S848" s="92"/>
      <c r="T848" s="92"/>
      <c r="U848" s="92"/>
      <c r="V848" s="92"/>
      <c r="W848" s="92"/>
    </row>
    <row r="849" spans="1:23" s="96" customFormat="1" x14ac:dyDescent="0.25">
      <c r="A849" s="93"/>
      <c r="B849" s="93"/>
      <c r="C849" s="93"/>
      <c r="D849" s="94"/>
      <c r="E849" s="94"/>
      <c r="F849"/>
      <c r="G849"/>
      <c r="H849" s="95"/>
      <c r="I849" s="95"/>
      <c r="J849" s="95"/>
      <c r="N849" s="153"/>
      <c r="R849" s="98"/>
      <c r="S849" s="92"/>
      <c r="T849" s="92"/>
      <c r="U849" s="92"/>
      <c r="V849" s="92"/>
      <c r="W849" s="92"/>
    </row>
    <row r="850" spans="1:23" s="96" customFormat="1" x14ac:dyDescent="0.25">
      <c r="A850" s="93"/>
      <c r="B850" s="93"/>
      <c r="C850" s="93"/>
      <c r="D850" s="94"/>
      <c r="E850" s="94"/>
      <c r="F850"/>
      <c r="G850"/>
      <c r="H850" s="95"/>
      <c r="I850" s="95"/>
      <c r="J850" s="95"/>
      <c r="N850" s="153"/>
      <c r="R850" s="98"/>
      <c r="S850" s="92"/>
      <c r="T850" s="92"/>
      <c r="U850" s="92"/>
      <c r="V850" s="92"/>
      <c r="W850" s="92"/>
    </row>
    <row r="851" spans="1:23" s="96" customFormat="1" x14ac:dyDescent="0.25">
      <c r="A851" s="93"/>
      <c r="B851" s="93"/>
      <c r="C851" s="93"/>
      <c r="D851" s="94"/>
      <c r="E851" s="94"/>
      <c r="F851"/>
      <c r="G851"/>
      <c r="H851" s="95"/>
      <c r="I851" s="95"/>
      <c r="J851" s="95"/>
      <c r="N851" s="153"/>
      <c r="R851" s="98"/>
      <c r="S851" s="92"/>
      <c r="T851" s="92"/>
      <c r="U851" s="92"/>
      <c r="V851" s="92"/>
      <c r="W851" s="92"/>
    </row>
    <row r="852" spans="1:23" s="96" customFormat="1" x14ac:dyDescent="0.25">
      <c r="A852" s="93"/>
      <c r="B852" s="93"/>
      <c r="C852" s="93"/>
      <c r="D852" s="94"/>
      <c r="E852" s="94"/>
      <c r="F852"/>
      <c r="G852"/>
      <c r="H852" s="95"/>
      <c r="I852" s="95"/>
      <c r="J852" s="95"/>
      <c r="N852" s="153"/>
      <c r="R852" s="98"/>
      <c r="S852" s="92"/>
      <c r="T852" s="92"/>
      <c r="U852" s="92"/>
      <c r="V852" s="92"/>
      <c r="W852" s="92"/>
    </row>
    <row r="853" spans="1:23" s="96" customFormat="1" x14ac:dyDescent="0.25">
      <c r="A853" s="93"/>
      <c r="B853" s="93"/>
      <c r="C853" s="93"/>
      <c r="D853" s="94"/>
      <c r="E853" s="94"/>
      <c r="F853"/>
      <c r="G853"/>
      <c r="H853" s="95"/>
      <c r="I853" s="95"/>
      <c r="J853" s="95"/>
      <c r="N853" s="153"/>
      <c r="R853" s="98"/>
      <c r="S853" s="92"/>
      <c r="T853" s="92"/>
      <c r="U853" s="92"/>
      <c r="V853" s="92"/>
      <c r="W853" s="92"/>
    </row>
    <row r="854" spans="1:23" s="96" customFormat="1" x14ac:dyDescent="0.25">
      <c r="A854" s="93"/>
      <c r="B854" s="93"/>
      <c r="C854" s="93"/>
      <c r="D854" s="94"/>
      <c r="E854" s="94"/>
      <c r="F854"/>
      <c r="G854"/>
      <c r="H854" s="95"/>
      <c r="I854" s="95"/>
      <c r="J854" s="95"/>
      <c r="N854" s="153"/>
      <c r="R854" s="98"/>
      <c r="S854" s="92"/>
      <c r="T854" s="92"/>
      <c r="U854" s="92"/>
      <c r="V854" s="92"/>
      <c r="W854" s="92"/>
    </row>
    <row r="855" spans="1:23" s="96" customFormat="1" x14ac:dyDescent="0.25">
      <c r="A855" s="93"/>
      <c r="B855" s="93"/>
      <c r="C855" s="93"/>
      <c r="D855" s="94"/>
      <c r="E855" s="94"/>
      <c r="F855"/>
      <c r="G855"/>
      <c r="H855" s="95"/>
      <c r="I855" s="95"/>
      <c r="J855" s="95"/>
      <c r="N855" s="153"/>
      <c r="R855" s="98"/>
      <c r="S855" s="92"/>
      <c r="T855" s="92"/>
      <c r="U855" s="92"/>
      <c r="V855" s="92"/>
      <c r="W855" s="92"/>
    </row>
    <row r="856" spans="1:23" s="96" customFormat="1" x14ac:dyDescent="0.25">
      <c r="A856" s="93"/>
      <c r="B856" s="93"/>
      <c r="C856" s="93"/>
      <c r="D856" s="94"/>
      <c r="E856" s="94"/>
      <c r="F856"/>
      <c r="G856"/>
      <c r="H856" s="95"/>
      <c r="I856" s="95"/>
      <c r="J856" s="95"/>
      <c r="N856" s="153"/>
      <c r="R856" s="98"/>
      <c r="S856" s="92"/>
      <c r="T856" s="92"/>
      <c r="U856" s="92"/>
      <c r="V856" s="92"/>
      <c r="W856" s="92"/>
    </row>
    <row r="857" spans="1:23" s="96" customFormat="1" x14ac:dyDescent="0.25">
      <c r="A857" s="93"/>
      <c r="B857" s="93"/>
      <c r="C857" s="93"/>
      <c r="D857" s="94"/>
      <c r="E857" s="94"/>
      <c r="F857"/>
      <c r="G857"/>
      <c r="H857" s="95"/>
      <c r="I857" s="95"/>
      <c r="J857" s="95"/>
      <c r="N857" s="153"/>
      <c r="R857" s="98"/>
      <c r="S857" s="92"/>
      <c r="T857" s="92"/>
      <c r="U857" s="92"/>
      <c r="V857" s="92"/>
      <c r="W857" s="92"/>
    </row>
    <row r="858" spans="1:23" s="96" customFormat="1" x14ac:dyDescent="0.25">
      <c r="A858" s="93"/>
      <c r="B858" s="93"/>
      <c r="C858" s="93"/>
      <c r="D858" s="94"/>
      <c r="E858" s="94"/>
      <c r="F858"/>
      <c r="G858"/>
      <c r="H858" s="95"/>
      <c r="I858" s="95"/>
      <c r="J858" s="95"/>
      <c r="N858" s="153"/>
      <c r="R858" s="98"/>
      <c r="S858" s="92"/>
      <c r="T858" s="92"/>
      <c r="U858" s="92"/>
      <c r="V858" s="92"/>
      <c r="W858" s="92"/>
    </row>
    <row r="859" spans="1:23" s="96" customFormat="1" x14ac:dyDescent="0.25">
      <c r="A859" s="93"/>
      <c r="B859" s="93"/>
      <c r="C859" s="93"/>
      <c r="D859" s="94"/>
      <c r="E859" s="94"/>
      <c r="F859"/>
      <c r="G859"/>
      <c r="H859" s="95"/>
      <c r="I859" s="95"/>
      <c r="J859" s="95"/>
      <c r="N859" s="153"/>
      <c r="R859" s="98"/>
      <c r="S859" s="92"/>
      <c r="T859" s="92"/>
      <c r="U859" s="92"/>
      <c r="V859" s="92"/>
      <c r="W859" s="92"/>
    </row>
    <row r="860" spans="1:23" s="96" customFormat="1" x14ac:dyDescent="0.25">
      <c r="A860" s="93"/>
      <c r="B860" s="93"/>
      <c r="C860" s="93"/>
      <c r="D860" s="94"/>
      <c r="E860" s="94"/>
      <c r="F860"/>
      <c r="G860"/>
      <c r="H860" s="95"/>
      <c r="I860" s="95"/>
      <c r="J860" s="95"/>
      <c r="N860" s="153"/>
      <c r="R860" s="98"/>
      <c r="S860" s="92"/>
      <c r="T860" s="92"/>
      <c r="U860" s="92"/>
      <c r="V860" s="92"/>
      <c r="W860" s="92"/>
    </row>
    <row r="861" spans="1:23" s="96" customFormat="1" x14ac:dyDescent="0.25">
      <c r="A861" s="93"/>
      <c r="B861" s="93"/>
      <c r="C861" s="93"/>
      <c r="D861" s="94"/>
      <c r="E861" s="94"/>
      <c r="F861"/>
      <c r="G861"/>
      <c r="H861" s="95"/>
      <c r="I861" s="95"/>
      <c r="J861" s="95"/>
      <c r="N861" s="153"/>
      <c r="R861" s="98"/>
      <c r="S861" s="92"/>
      <c r="T861" s="92"/>
      <c r="U861" s="92"/>
      <c r="V861" s="92"/>
      <c r="W861" s="92"/>
    </row>
    <row r="862" spans="1:23" s="96" customFormat="1" x14ac:dyDescent="0.25">
      <c r="A862" s="93"/>
      <c r="B862" s="93"/>
      <c r="C862" s="93"/>
      <c r="D862" s="94"/>
      <c r="E862" s="94"/>
      <c r="F862"/>
      <c r="G862"/>
      <c r="H862" s="95"/>
      <c r="I862" s="95"/>
      <c r="J862" s="95"/>
      <c r="N862" s="153"/>
      <c r="R862" s="98"/>
      <c r="S862" s="92"/>
      <c r="T862" s="92"/>
      <c r="U862" s="92"/>
      <c r="V862" s="92"/>
      <c r="W862" s="92"/>
    </row>
    <row r="863" spans="1:23" s="96" customFormat="1" x14ac:dyDescent="0.25">
      <c r="A863" s="93"/>
      <c r="B863" s="93"/>
      <c r="C863" s="93"/>
      <c r="D863" s="94"/>
      <c r="E863" s="94"/>
      <c r="F863"/>
      <c r="G863"/>
      <c r="H863" s="95"/>
      <c r="I863" s="95"/>
      <c r="J863" s="95"/>
      <c r="N863" s="153"/>
      <c r="R863" s="98"/>
      <c r="S863" s="92"/>
      <c r="T863" s="92"/>
      <c r="U863" s="92"/>
      <c r="V863" s="92"/>
      <c r="W863" s="92"/>
    </row>
    <row r="864" spans="1:23" s="96" customFormat="1" x14ac:dyDescent="0.25">
      <c r="A864" s="93"/>
      <c r="B864" s="93"/>
      <c r="C864" s="93"/>
      <c r="D864" s="94"/>
      <c r="E864" s="94"/>
      <c r="F864"/>
      <c r="G864"/>
      <c r="H864" s="95"/>
      <c r="I864" s="95"/>
      <c r="J864" s="95"/>
      <c r="N864" s="153"/>
      <c r="R864" s="98"/>
      <c r="S864" s="92"/>
      <c r="T864" s="92"/>
      <c r="U864" s="92"/>
      <c r="V864" s="92"/>
      <c r="W864" s="92"/>
    </row>
    <row r="865" spans="1:23" s="96" customFormat="1" x14ac:dyDescent="0.25">
      <c r="A865" s="93"/>
      <c r="B865" s="93"/>
      <c r="C865" s="93"/>
      <c r="D865" s="94"/>
      <c r="E865" s="94"/>
      <c r="F865"/>
      <c r="G865"/>
      <c r="H865" s="95"/>
      <c r="I865" s="95"/>
      <c r="J865" s="95"/>
      <c r="N865" s="153"/>
      <c r="R865" s="98"/>
      <c r="S865" s="92"/>
      <c r="T865" s="92"/>
      <c r="U865" s="92"/>
      <c r="V865" s="92"/>
      <c r="W865" s="92"/>
    </row>
    <row r="866" spans="1:23" s="96" customFormat="1" x14ac:dyDescent="0.25">
      <c r="A866" s="93"/>
      <c r="B866" s="93"/>
      <c r="C866" s="93"/>
      <c r="D866" s="94"/>
      <c r="E866" s="94"/>
      <c r="F866"/>
      <c r="G866"/>
      <c r="H866" s="95"/>
      <c r="I866" s="95"/>
      <c r="J866" s="95"/>
      <c r="N866" s="153"/>
      <c r="R866" s="98"/>
      <c r="S866" s="92"/>
      <c r="T866" s="92"/>
      <c r="U866" s="92"/>
      <c r="V866" s="92"/>
      <c r="W866" s="92"/>
    </row>
    <row r="867" spans="1:23" s="96" customFormat="1" x14ac:dyDescent="0.25">
      <c r="A867" s="93"/>
      <c r="B867" s="93"/>
      <c r="C867" s="93"/>
      <c r="D867" s="94"/>
      <c r="E867" s="94"/>
      <c r="F867"/>
      <c r="G867"/>
      <c r="H867" s="95"/>
      <c r="I867" s="95"/>
      <c r="J867" s="95"/>
      <c r="N867" s="153"/>
      <c r="R867" s="98"/>
      <c r="S867" s="92"/>
      <c r="T867" s="92"/>
      <c r="U867" s="92"/>
      <c r="V867" s="92"/>
      <c r="W867" s="92"/>
    </row>
    <row r="868" spans="1:23" s="96" customFormat="1" x14ac:dyDescent="0.25">
      <c r="A868" s="93"/>
      <c r="B868" s="93"/>
      <c r="C868" s="93"/>
      <c r="D868" s="94"/>
      <c r="E868" s="94"/>
      <c r="F868"/>
      <c r="G868"/>
      <c r="H868" s="95"/>
      <c r="I868" s="95"/>
      <c r="J868" s="95"/>
      <c r="N868" s="153"/>
      <c r="R868" s="98"/>
      <c r="S868" s="92"/>
      <c r="T868" s="92"/>
      <c r="U868" s="92"/>
      <c r="V868" s="92"/>
      <c r="W868" s="92"/>
    </row>
    <row r="869" spans="1:23" s="96" customFormat="1" x14ac:dyDescent="0.25">
      <c r="A869" s="93"/>
      <c r="B869" s="93"/>
      <c r="C869" s="93"/>
      <c r="D869" s="94"/>
      <c r="E869" s="94"/>
      <c r="F869"/>
      <c r="G869"/>
      <c r="H869" s="95"/>
      <c r="I869" s="95"/>
      <c r="J869" s="95"/>
      <c r="N869" s="153"/>
      <c r="R869" s="98"/>
      <c r="S869" s="92"/>
      <c r="T869" s="92"/>
      <c r="U869" s="92"/>
      <c r="V869" s="92"/>
      <c r="W869" s="92"/>
    </row>
    <row r="870" spans="1:23" s="96" customFormat="1" x14ac:dyDescent="0.25">
      <c r="A870" s="93"/>
      <c r="B870" s="93"/>
      <c r="C870" s="93"/>
      <c r="D870" s="94"/>
      <c r="E870" s="94"/>
      <c r="F870"/>
      <c r="G870"/>
      <c r="H870" s="95"/>
      <c r="I870" s="95"/>
      <c r="J870" s="95"/>
      <c r="N870" s="153"/>
      <c r="R870" s="98"/>
      <c r="S870" s="92"/>
      <c r="T870" s="92"/>
      <c r="U870" s="92"/>
      <c r="V870" s="92"/>
      <c r="W870" s="92"/>
    </row>
    <row r="871" spans="1:23" s="96" customFormat="1" x14ac:dyDescent="0.25">
      <c r="A871" s="93"/>
      <c r="B871" s="93"/>
      <c r="C871" s="93"/>
      <c r="D871" s="94"/>
      <c r="E871" s="94"/>
      <c r="F871"/>
      <c r="G871"/>
      <c r="H871" s="95"/>
      <c r="I871" s="95"/>
      <c r="J871" s="95"/>
      <c r="N871" s="153"/>
      <c r="R871" s="98"/>
      <c r="S871" s="92"/>
      <c r="T871" s="92"/>
      <c r="U871" s="92"/>
      <c r="V871" s="92"/>
      <c r="W871" s="92"/>
    </row>
    <row r="872" spans="1:23" s="96" customFormat="1" x14ac:dyDescent="0.25">
      <c r="A872" s="93"/>
      <c r="B872" s="93"/>
      <c r="C872" s="93"/>
      <c r="D872" s="94"/>
      <c r="E872" s="94"/>
      <c r="F872"/>
      <c r="G872"/>
      <c r="H872" s="95"/>
      <c r="I872" s="95"/>
      <c r="J872" s="95"/>
      <c r="N872" s="153"/>
      <c r="R872" s="98"/>
      <c r="S872" s="92"/>
      <c r="T872" s="92"/>
      <c r="U872" s="92"/>
      <c r="V872" s="92"/>
      <c r="W872" s="92"/>
    </row>
  </sheetData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Лист3!$C$3:$C$8</xm:f>
          </x14:formula1>
          <xm:sqref>M2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7"/>
  <sheetViews>
    <sheetView zoomScaleNormal="100" workbookViewId="0">
      <pane ySplit="2" topLeftCell="A3" activePane="bottomLeft" state="frozen"/>
      <selection pane="bottomLeft" activeCell="K12" sqref="I3:K12"/>
    </sheetView>
  </sheetViews>
  <sheetFormatPr defaultRowHeight="15" x14ac:dyDescent="0.25"/>
  <cols>
    <col min="1" max="1" width="4" style="93" customWidth="1"/>
    <col min="2" max="2" width="5.28515625" style="93" customWidth="1"/>
    <col min="3" max="3" width="64.7109375" style="93" customWidth="1"/>
    <col min="4" max="4" width="8" style="94" customWidth="1"/>
    <col min="5" max="5" width="7.140625" style="94" customWidth="1"/>
    <col min="6" max="6" width="11.85546875" customWidth="1"/>
    <col min="7" max="7" width="13.42578125" customWidth="1"/>
    <col min="8" max="8" width="15.42578125" style="95" customWidth="1"/>
    <col min="9" max="9" width="15.7109375" style="95" customWidth="1"/>
    <col min="10" max="10" width="0.28515625" style="95" customWidth="1"/>
    <col min="11" max="11" width="27.28515625" style="96" customWidth="1"/>
    <col min="12" max="12" width="10.140625" style="96" customWidth="1"/>
    <col min="13" max="13" width="13.28515625" style="96" customWidth="1"/>
    <col min="14" max="14" width="10.140625" style="97" customWidth="1"/>
    <col min="15" max="15" width="7.7109375" style="96" customWidth="1"/>
    <col min="16" max="17" width="10.140625" style="96" customWidth="1"/>
    <col min="18" max="18" width="32" style="98" customWidth="1"/>
    <col min="19" max="19" width="12" style="92" customWidth="1"/>
    <col min="20" max="20" width="28.7109375" style="92" customWidth="1"/>
    <col min="21" max="16384" width="9.140625" style="92"/>
  </cols>
  <sheetData>
    <row r="1" spans="1:20" s="88" customFormat="1" ht="63.95" customHeight="1" thickBot="1" x14ac:dyDescent="0.3">
      <c r="A1" s="111" t="s">
        <v>349</v>
      </c>
      <c r="B1" s="111" t="s">
        <v>350</v>
      </c>
      <c r="C1" s="111" t="s">
        <v>315</v>
      </c>
      <c r="D1" s="111" t="s">
        <v>323</v>
      </c>
      <c r="E1" s="111" t="s">
        <v>352</v>
      </c>
      <c r="F1" s="112" t="s">
        <v>313</v>
      </c>
      <c r="G1" s="112" t="s">
        <v>314</v>
      </c>
      <c r="H1" s="203" t="s">
        <v>348</v>
      </c>
      <c r="I1" s="111" t="s">
        <v>208</v>
      </c>
      <c r="J1" s="111" t="s">
        <v>331</v>
      </c>
      <c r="K1" s="111" t="s">
        <v>324</v>
      </c>
      <c r="L1" s="111" t="s">
        <v>292</v>
      </c>
      <c r="M1" s="111" t="s">
        <v>5</v>
      </c>
      <c r="N1" s="111" t="s">
        <v>291</v>
      </c>
      <c r="O1" s="111" t="s">
        <v>351</v>
      </c>
      <c r="P1" s="113" t="s">
        <v>309</v>
      </c>
      <c r="Q1" s="113" t="s">
        <v>310</v>
      </c>
      <c r="R1" s="113" t="s">
        <v>307</v>
      </c>
      <c r="S1" s="144"/>
      <c r="T1" s="144"/>
    </row>
    <row r="2" spans="1:20" s="100" customFormat="1" ht="20.100000000000001" customHeight="1" thickBot="1" x14ac:dyDescent="0.3">
      <c r="A2" s="212"/>
      <c r="B2" s="218"/>
      <c r="C2" s="213"/>
      <c r="D2" s="213"/>
      <c r="E2" s="213"/>
      <c r="F2" s="214"/>
      <c r="G2" s="246"/>
      <c r="H2" s="247">
        <f>SUM(H3:H212)</f>
        <v>2888831.2</v>
      </c>
      <c r="I2" s="231"/>
      <c r="J2" s="231"/>
      <c r="K2" s="215"/>
      <c r="L2" s="218"/>
      <c r="M2" s="218"/>
      <c r="N2" s="217"/>
      <c r="O2" s="219"/>
      <c r="P2" s="220"/>
      <c r="Q2" s="220"/>
      <c r="R2" s="216"/>
      <c r="S2" s="145"/>
      <c r="T2" s="145"/>
    </row>
    <row r="3" spans="1:20" x14ac:dyDescent="0.25">
      <c r="A3" s="117">
        <v>1</v>
      </c>
      <c r="B3" s="117">
        <v>1</v>
      </c>
      <c r="C3" s="117" t="s">
        <v>943</v>
      </c>
      <c r="D3" s="117">
        <v>7.82</v>
      </c>
      <c r="E3" s="117" t="s">
        <v>359</v>
      </c>
      <c r="F3" s="118">
        <v>23017.9</v>
      </c>
      <c r="G3" s="118">
        <v>179999.97800000003</v>
      </c>
      <c r="H3" s="256">
        <v>306395.5</v>
      </c>
      <c r="I3" s="119"/>
      <c r="J3" s="119"/>
      <c r="K3" s="119"/>
      <c r="L3" s="149">
        <v>43745</v>
      </c>
      <c r="M3" s="257" t="s">
        <v>210</v>
      </c>
      <c r="N3" s="149">
        <v>43746</v>
      </c>
      <c r="O3" s="120"/>
      <c r="P3" s="116">
        <v>43747</v>
      </c>
      <c r="Q3" s="149"/>
      <c r="R3" s="117">
        <v>241600</v>
      </c>
      <c r="S3" s="143"/>
      <c r="T3" s="143"/>
    </row>
    <row r="4" spans="1:20" x14ac:dyDescent="0.25">
      <c r="A4" s="117">
        <v>2</v>
      </c>
      <c r="B4" s="117">
        <v>1</v>
      </c>
      <c r="C4" s="117" t="s">
        <v>944</v>
      </c>
      <c r="D4" s="117">
        <v>5.39</v>
      </c>
      <c r="E4" s="117" t="s">
        <v>359</v>
      </c>
      <c r="F4" s="118">
        <v>23874.3</v>
      </c>
      <c r="G4" s="118">
        <v>128682.47699999998</v>
      </c>
      <c r="H4" s="256">
        <v>137038.48000000001</v>
      </c>
      <c r="I4" s="119"/>
      <c r="J4" s="119"/>
      <c r="K4" s="119"/>
      <c r="L4" s="149">
        <v>43745</v>
      </c>
      <c r="M4" s="257" t="s">
        <v>210</v>
      </c>
      <c r="N4" s="149">
        <v>43746</v>
      </c>
      <c r="O4" s="120"/>
      <c r="P4" s="116">
        <v>43747</v>
      </c>
      <c r="Q4" s="149"/>
      <c r="R4" s="117">
        <v>102946</v>
      </c>
      <c r="S4" s="143"/>
      <c r="T4" s="143"/>
    </row>
    <row r="5" spans="1:20" x14ac:dyDescent="0.25">
      <c r="A5" s="117">
        <v>3</v>
      </c>
      <c r="B5" s="117">
        <v>1</v>
      </c>
      <c r="C5" s="117" t="s">
        <v>945</v>
      </c>
      <c r="D5" s="117">
        <v>11.7</v>
      </c>
      <c r="E5" s="117" t="s">
        <v>359</v>
      </c>
      <c r="F5" s="118">
        <v>1350</v>
      </c>
      <c r="G5" s="118">
        <v>15794.999999999998</v>
      </c>
      <c r="H5" s="256">
        <v>15795</v>
      </c>
      <c r="I5" s="119"/>
      <c r="J5" s="119"/>
      <c r="K5" s="119"/>
      <c r="L5" s="149">
        <v>43752</v>
      </c>
      <c r="M5" s="257" t="s">
        <v>210</v>
      </c>
      <c r="N5" s="149">
        <v>43752</v>
      </c>
      <c r="O5" s="120"/>
      <c r="P5" s="116">
        <v>43753</v>
      </c>
      <c r="Q5" s="149"/>
      <c r="R5" s="117">
        <v>12636</v>
      </c>
      <c r="S5" s="143"/>
      <c r="T5" s="143"/>
    </row>
    <row r="6" spans="1:20" x14ac:dyDescent="0.25">
      <c r="A6" s="117">
        <v>4</v>
      </c>
      <c r="B6" s="117">
        <v>1</v>
      </c>
      <c r="C6" s="117" t="s">
        <v>946</v>
      </c>
      <c r="D6" s="117">
        <v>32.700000000000003</v>
      </c>
      <c r="E6" s="117" t="s">
        <v>359</v>
      </c>
      <c r="F6" s="118">
        <v>2250</v>
      </c>
      <c r="G6" s="118">
        <v>73575</v>
      </c>
      <c r="H6" s="256">
        <v>73575</v>
      </c>
      <c r="I6" s="119"/>
      <c r="J6" s="119"/>
      <c r="K6" s="119"/>
      <c r="L6" s="149">
        <v>43734</v>
      </c>
      <c r="M6" s="257" t="s">
        <v>210</v>
      </c>
      <c r="N6" s="149">
        <v>43752</v>
      </c>
      <c r="O6" s="120"/>
      <c r="P6" s="116">
        <v>43753</v>
      </c>
      <c r="Q6" s="149"/>
      <c r="R6" s="117">
        <v>58860</v>
      </c>
      <c r="S6" s="143"/>
      <c r="T6" s="143"/>
    </row>
    <row r="7" spans="1:20" x14ac:dyDescent="0.25">
      <c r="A7" s="117">
        <v>5</v>
      </c>
      <c r="B7" s="117">
        <v>1</v>
      </c>
      <c r="C7" s="254"/>
      <c r="D7" s="117"/>
      <c r="E7" s="117"/>
      <c r="F7" s="118"/>
      <c r="G7" s="118">
        <v>0</v>
      </c>
      <c r="H7" s="256">
        <v>1931628</v>
      </c>
      <c r="I7" s="119"/>
      <c r="J7" s="119"/>
      <c r="K7" s="119"/>
      <c r="L7" s="149"/>
      <c r="M7" s="257" t="s">
        <v>210</v>
      </c>
      <c r="N7" s="149"/>
      <c r="O7" s="120"/>
      <c r="P7" s="116">
        <v>1</v>
      </c>
      <c r="Q7" s="149"/>
      <c r="R7" s="117" t="s">
        <v>947</v>
      </c>
      <c r="S7" s="143"/>
      <c r="T7" s="143"/>
    </row>
    <row r="8" spans="1:20" x14ac:dyDescent="0.25">
      <c r="A8" s="117">
        <v>6</v>
      </c>
      <c r="B8" s="117">
        <v>1</v>
      </c>
      <c r="C8" s="254"/>
      <c r="D8" s="117"/>
      <c r="E8" s="117"/>
      <c r="F8" s="118"/>
      <c r="G8" s="118">
        <v>0</v>
      </c>
      <c r="H8" s="256">
        <v>273232</v>
      </c>
      <c r="I8" s="119"/>
      <c r="J8" s="119"/>
      <c r="K8" s="119"/>
      <c r="L8" s="149"/>
      <c r="M8" s="257" t="s">
        <v>210</v>
      </c>
      <c r="N8" s="149"/>
      <c r="O8" s="120"/>
      <c r="P8" s="116">
        <v>1</v>
      </c>
      <c r="Q8" s="149"/>
      <c r="R8" s="117" t="s">
        <v>947</v>
      </c>
      <c r="S8" s="143"/>
      <c r="T8" s="143"/>
    </row>
    <row r="9" spans="1:20" x14ac:dyDescent="0.25">
      <c r="A9" s="117">
        <v>7</v>
      </c>
      <c r="B9" s="117">
        <v>1</v>
      </c>
      <c r="C9" s="117" t="s">
        <v>948</v>
      </c>
      <c r="D9" s="117">
        <v>2</v>
      </c>
      <c r="E9" s="117" t="s">
        <v>359</v>
      </c>
      <c r="F9" s="118">
        <v>52521.11</v>
      </c>
      <c r="G9" s="118">
        <v>47825</v>
      </c>
      <c r="H9" s="256">
        <v>105042.22</v>
      </c>
      <c r="I9" s="119"/>
      <c r="J9" s="119"/>
      <c r="K9" s="119"/>
      <c r="L9" s="149">
        <v>43752</v>
      </c>
      <c r="M9" s="257" t="s">
        <v>210</v>
      </c>
      <c r="N9" s="149">
        <v>43752</v>
      </c>
      <c r="O9" s="120"/>
      <c r="P9" s="116">
        <v>43755</v>
      </c>
      <c r="Q9" s="149"/>
      <c r="R9" s="117">
        <v>84033.77</v>
      </c>
      <c r="S9" s="143"/>
      <c r="T9" s="143"/>
    </row>
    <row r="10" spans="1:20" x14ac:dyDescent="0.25">
      <c r="A10" s="117">
        <v>8</v>
      </c>
      <c r="B10" s="117">
        <v>1</v>
      </c>
      <c r="C10" s="117" t="s">
        <v>974</v>
      </c>
      <c r="D10" s="117"/>
      <c r="E10" s="117"/>
      <c r="F10" s="118"/>
      <c r="G10" s="118">
        <v>46125</v>
      </c>
      <c r="H10" s="256">
        <v>46125</v>
      </c>
      <c r="I10" s="119"/>
      <c r="J10" s="119"/>
      <c r="K10" s="119"/>
      <c r="L10" s="149">
        <v>43794</v>
      </c>
      <c r="M10" s="257" t="s">
        <v>210</v>
      </c>
      <c r="N10" s="149"/>
      <c r="O10" s="120"/>
      <c r="P10" s="116">
        <v>1</v>
      </c>
      <c r="Q10" s="149"/>
      <c r="R10" s="117"/>
      <c r="S10" s="143"/>
      <c r="T10" s="143"/>
    </row>
    <row r="11" spans="1:20" x14ac:dyDescent="0.25">
      <c r="A11" s="117">
        <v>9</v>
      </c>
      <c r="B11" s="117"/>
      <c r="C11" s="117"/>
      <c r="D11" s="117"/>
      <c r="E11" s="117"/>
      <c r="F11" s="118"/>
      <c r="G11" s="118"/>
      <c r="H11" s="118"/>
      <c r="I11" s="119"/>
      <c r="J11" s="119"/>
      <c r="K11" s="119"/>
      <c r="L11" s="149"/>
      <c r="M11" s="117"/>
      <c r="N11" s="149"/>
      <c r="O11" s="120"/>
      <c r="P11" s="116">
        <v>1</v>
      </c>
      <c r="Q11" s="149"/>
      <c r="R11" s="117"/>
      <c r="S11" s="143"/>
      <c r="T11" s="143"/>
    </row>
    <row r="12" spans="1:20" x14ac:dyDescent="0.25">
      <c r="A12" s="117">
        <v>10</v>
      </c>
      <c r="B12" s="117"/>
      <c r="C12" s="117"/>
      <c r="D12" s="117"/>
      <c r="E12" s="117"/>
      <c r="F12" s="118"/>
      <c r="G12" s="118"/>
      <c r="H12" s="264"/>
      <c r="I12" s="119"/>
      <c r="J12" s="119"/>
      <c r="K12" s="119"/>
      <c r="L12" s="149"/>
      <c r="M12" s="117"/>
      <c r="N12" s="149"/>
      <c r="O12" s="120"/>
      <c r="P12" s="116">
        <v>1</v>
      </c>
      <c r="Q12" s="149"/>
      <c r="R12" s="117"/>
      <c r="S12" s="143"/>
      <c r="T12" s="143"/>
    </row>
    <row r="13" spans="1:20" x14ac:dyDescent="0.25">
      <c r="A13" s="117">
        <v>11</v>
      </c>
      <c r="B13" s="117"/>
      <c r="C13" s="117"/>
      <c r="D13" s="117"/>
      <c r="E13" s="117"/>
      <c r="F13" s="118"/>
      <c r="G13" s="118">
        <f>Таблица13456913146[Кол-во по Счету]*Таблица13456913146[Цена за единицу]</f>
        <v>0</v>
      </c>
      <c r="H13" s="118"/>
      <c r="I13" s="119"/>
      <c r="J13" s="119"/>
      <c r="K13" s="119"/>
      <c r="L13" s="149"/>
      <c r="M13" s="117"/>
      <c r="N13" s="149"/>
      <c r="O13" s="120"/>
      <c r="P13" s="116">
        <f>Таблица13456913146[Дата оплаты]+Таблица13456913146[Срок поставки дней]+1</f>
        <v>1</v>
      </c>
      <c r="Q13" s="149"/>
      <c r="R13" s="117"/>
      <c r="S13" s="143"/>
      <c r="T13" s="143"/>
    </row>
    <row r="14" spans="1:20" x14ac:dyDescent="0.25">
      <c r="A14" s="117">
        <v>12</v>
      </c>
      <c r="B14" s="117"/>
      <c r="C14" s="117"/>
      <c r="D14" s="117"/>
      <c r="E14" s="117"/>
      <c r="F14" s="118"/>
      <c r="G14" s="118">
        <f>Таблица13456913146[Кол-во по Счету]*Таблица13456913146[Цена за единицу]</f>
        <v>0</v>
      </c>
      <c r="H14" s="118"/>
      <c r="I14" s="119"/>
      <c r="J14" s="119"/>
      <c r="K14" s="119"/>
      <c r="L14" s="149"/>
      <c r="M14" s="117"/>
      <c r="N14" s="149"/>
      <c r="O14" s="120"/>
      <c r="P14" s="116">
        <f>Таблица13456913146[Дата оплаты]+Таблица13456913146[Срок поставки дней]+1</f>
        <v>1</v>
      </c>
      <c r="Q14" s="149"/>
      <c r="R14" s="117"/>
      <c r="S14" s="143"/>
      <c r="T14" s="143"/>
    </row>
    <row r="15" spans="1:20" x14ac:dyDescent="0.25">
      <c r="A15" s="117">
        <v>13</v>
      </c>
      <c r="B15" s="117"/>
      <c r="C15" s="117"/>
      <c r="D15" s="117"/>
      <c r="E15" s="117"/>
      <c r="F15" s="118"/>
      <c r="G15" s="118">
        <f>Таблица13456913146[Кол-во по Счету]*Таблица13456913146[Цена за единицу]</f>
        <v>0</v>
      </c>
      <c r="H15" s="118"/>
      <c r="I15" s="119"/>
      <c r="J15" s="119"/>
      <c r="K15" s="119"/>
      <c r="L15" s="149"/>
      <c r="M15" s="117"/>
      <c r="N15" s="149"/>
      <c r="O15" s="120"/>
      <c r="P15" s="116">
        <f>Таблица13456913146[Дата оплаты]+Таблица13456913146[Срок поставки дней]+1</f>
        <v>1</v>
      </c>
      <c r="Q15" s="149"/>
      <c r="R15" s="117"/>
      <c r="S15" s="143"/>
      <c r="T15" s="143"/>
    </row>
    <row r="16" spans="1:20" x14ac:dyDescent="0.25">
      <c r="A16" s="117">
        <v>14</v>
      </c>
      <c r="B16" s="117"/>
      <c r="C16" s="117"/>
      <c r="D16" s="117"/>
      <c r="E16" s="117"/>
      <c r="F16" s="118"/>
      <c r="G16" s="118">
        <f>Таблица13456913146[Кол-во по Счету]*Таблица13456913146[Цена за единицу]</f>
        <v>0</v>
      </c>
      <c r="H16" s="118"/>
      <c r="I16" s="119"/>
      <c r="J16" s="119"/>
      <c r="K16" s="119"/>
      <c r="L16" s="149"/>
      <c r="M16" s="117"/>
      <c r="N16" s="149"/>
      <c r="O16" s="120"/>
      <c r="P16" s="116">
        <f>Таблица13456913146[Дата оплаты]+Таблица13456913146[Срок поставки дней]+1</f>
        <v>1</v>
      </c>
      <c r="Q16" s="149"/>
      <c r="R16" s="117"/>
      <c r="S16" s="143"/>
      <c r="T16" s="143"/>
    </row>
    <row r="17" spans="1:20" x14ac:dyDescent="0.25">
      <c r="A17" s="117">
        <v>15</v>
      </c>
      <c r="B17" s="117"/>
      <c r="C17" s="117"/>
      <c r="D17" s="117"/>
      <c r="E17" s="117"/>
      <c r="F17" s="118"/>
      <c r="G17" s="118">
        <f>Таблица13456913146[Кол-во по Счету]*Таблица13456913146[Цена за единицу]</f>
        <v>0</v>
      </c>
      <c r="H17" s="118"/>
      <c r="I17" s="119"/>
      <c r="J17" s="119"/>
      <c r="K17" s="119"/>
      <c r="L17" s="149"/>
      <c r="M17" s="117"/>
      <c r="N17" s="149"/>
      <c r="O17" s="120"/>
      <c r="P17" s="116">
        <f>Таблица13456913146[Дата оплаты]+Таблица13456913146[Срок поставки дней]+1</f>
        <v>1</v>
      </c>
      <c r="Q17" s="149"/>
      <c r="R17" s="117"/>
      <c r="S17" s="143"/>
      <c r="T17" s="143"/>
    </row>
    <row r="18" spans="1:20" x14ac:dyDescent="0.25">
      <c r="A18" s="117">
        <v>16</v>
      </c>
      <c r="B18" s="117"/>
      <c r="C18" s="117"/>
      <c r="D18" s="117"/>
      <c r="E18" s="117"/>
      <c r="F18" s="118"/>
      <c r="G18" s="118">
        <f>Таблица13456913146[Кол-во по Счету]*Таблица13456913146[Цена за единицу]</f>
        <v>0</v>
      </c>
      <c r="H18" s="118"/>
      <c r="I18" s="119"/>
      <c r="J18" s="119"/>
      <c r="K18" s="119"/>
      <c r="L18" s="149"/>
      <c r="M18" s="117"/>
      <c r="N18" s="149"/>
      <c r="O18" s="120"/>
      <c r="P18" s="116">
        <f>Таблица13456913146[Дата оплаты]+Таблица13456913146[Срок поставки дней]+1</f>
        <v>1</v>
      </c>
      <c r="Q18" s="149"/>
      <c r="R18" s="117"/>
      <c r="S18" s="143"/>
      <c r="T18" s="143"/>
    </row>
    <row r="19" spans="1:20" x14ac:dyDescent="0.25">
      <c r="A19" s="117">
        <v>17</v>
      </c>
      <c r="B19" s="117"/>
      <c r="C19" s="117"/>
      <c r="D19" s="117"/>
      <c r="E19" s="117"/>
      <c r="F19" s="118"/>
      <c r="G19" s="118">
        <f>Таблица13456913146[Кол-во по Счету]*Таблица13456913146[Цена за единицу]</f>
        <v>0</v>
      </c>
      <c r="H19" s="118"/>
      <c r="I19" s="119"/>
      <c r="J19" s="119"/>
      <c r="K19" s="119"/>
      <c r="L19" s="149"/>
      <c r="M19" s="117"/>
      <c r="N19" s="149"/>
      <c r="O19" s="120"/>
      <c r="P19" s="116">
        <f>Таблица13456913146[Дата оплаты]+Таблица13456913146[Срок поставки дней]+1</f>
        <v>1</v>
      </c>
      <c r="Q19" s="149"/>
      <c r="R19" s="117"/>
      <c r="S19" s="143"/>
      <c r="T19" s="143"/>
    </row>
    <row r="20" spans="1:20" x14ac:dyDescent="0.25">
      <c r="A20" s="117">
        <v>18</v>
      </c>
      <c r="B20" s="117"/>
      <c r="C20" s="117"/>
      <c r="D20" s="117"/>
      <c r="E20" s="117"/>
      <c r="F20" s="118"/>
      <c r="G20" s="118">
        <f>Таблица13456913146[Кол-во по Счету]*Таблица13456913146[Цена за единицу]</f>
        <v>0</v>
      </c>
      <c r="H20" s="118"/>
      <c r="I20" s="119"/>
      <c r="J20" s="119"/>
      <c r="K20" s="119"/>
      <c r="L20" s="149"/>
      <c r="M20" s="117"/>
      <c r="N20" s="149"/>
      <c r="O20" s="120"/>
      <c r="P20" s="116">
        <f>Таблица13456913146[Дата оплаты]+Таблица13456913146[Срок поставки дней]+1</f>
        <v>1</v>
      </c>
      <c r="Q20" s="149"/>
      <c r="R20" s="117"/>
      <c r="S20" s="143"/>
      <c r="T20" s="143"/>
    </row>
    <row r="21" spans="1:20" x14ac:dyDescent="0.25">
      <c r="A21" s="117">
        <v>19</v>
      </c>
      <c r="B21" s="117"/>
      <c r="C21" s="117"/>
      <c r="D21" s="117"/>
      <c r="E21" s="117"/>
      <c r="F21" s="118"/>
      <c r="G21" s="118">
        <f>Таблица13456913146[Кол-во по Счету]*Таблица13456913146[Цена за единицу]</f>
        <v>0</v>
      </c>
      <c r="H21" s="118"/>
      <c r="I21" s="119"/>
      <c r="J21" s="119"/>
      <c r="K21" s="119"/>
      <c r="L21" s="149"/>
      <c r="M21" s="117"/>
      <c r="N21" s="149"/>
      <c r="O21" s="120"/>
      <c r="P21" s="116">
        <f>Таблица13456913146[Дата оплаты]+Таблица13456913146[Срок поставки дней]+1</f>
        <v>1</v>
      </c>
      <c r="Q21" s="149"/>
      <c r="R21" s="117"/>
      <c r="S21" s="143"/>
      <c r="T21" s="143"/>
    </row>
    <row r="22" spans="1:20" x14ac:dyDescent="0.25">
      <c r="A22" s="117">
        <v>20</v>
      </c>
      <c r="B22" s="117"/>
      <c r="C22" s="117"/>
      <c r="D22" s="117"/>
      <c r="E22" s="117"/>
      <c r="F22" s="118"/>
      <c r="G22" s="118">
        <f>Таблица13456913146[Кол-во по Счету]*Таблица13456913146[Цена за единицу]</f>
        <v>0</v>
      </c>
      <c r="H22" s="118"/>
      <c r="I22" s="119"/>
      <c r="J22" s="119"/>
      <c r="K22" s="119"/>
      <c r="L22" s="149"/>
      <c r="M22" s="117"/>
      <c r="N22" s="149"/>
      <c r="O22" s="120"/>
      <c r="P22" s="116">
        <f>Таблица13456913146[Дата оплаты]+Таблица13456913146[Срок поставки дней]+1</f>
        <v>1</v>
      </c>
      <c r="Q22" s="149"/>
      <c r="R22" s="117"/>
      <c r="S22" s="143"/>
      <c r="T22" s="143"/>
    </row>
    <row r="23" spans="1:20" x14ac:dyDescent="0.25">
      <c r="A23" s="117">
        <v>21</v>
      </c>
      <c r="B23" s="117"/>
      <c r="C23" s="117"/>
      <c r="D23" s="117"/>
      <c r="E23" s="117"/>
      <c r="F23" s="118"/>
      <c r="G23" s="118">
        <f>Таблица13456913146[Кол-во по Счету]*Таблица13456913146[Цена за единицу]</f>
        <v>0</v>
      </c>
      <c r="H23" s="118"/>
      <c r="I23" s="119"/>
      <c r="J23" s="119"/>
      <c r="K23" s="119"/>
      <c r="L23" s="149"/>
      <c r="M23" s="117"/>
      <c r="N23" s="149"/>
      <c r="O23" s="120"/>
      <c r="P23" s="116">
        <f>Таблица13456913146[Дата оплаты]+Таблица13456913146[Срок поставки дней]+1</f>
        <v>1</v>
      </c>
      <c r="Q23" s="149"/>
      <c r="R23" s="117"/>
      <c r="S23" s="143"/>
      <c r="T23" s="143"/>
    </row>
    <row r="24" spans="1:20" x14ac:dyDescent="0.25">
      <c r="A24" s="117">
        <v>22</v>
      </c>
      <c r="B24" s="117"/>
      <c r="C24" s="117"/>
      <c r="D24" s="117"/>
      <c r="E24" s="117"/>
      <c r="F24" s="118"/>
      <c r="G24" s="118">
        <f>Таблица13456913146[Кол-во по Счету]*Таблица13456913146[Цена за единицу]</f>
        <v>0</v>
      </c>
      <c r="H24" s="118"/>
      <c r="I24" s="119"/>
      <c r="J24" s="119"/>
      <c r="K24" s="119"/>
      <c r="L24" s="149"/>
      <c r="M24" s="117"/>
      <c r="N24" s="149"/>
      <c r="O24" s="120"/>
      <c r="P24" s="116">
        <f>Таблица13456913146[Дата оплаты]+Таблица13456913146[Срок поставки дней]+1</f>
        <v>1</v>
      </c>
      <c r="Q24" s="149"/>
      <c r="R24" s="117"/>
      <c r="S24" s="143"/>
      <c r="T24" s="143"/>
    </row>
    <row r="25" spans="1:20" x14ac:dyDescent="0.25">
      <c r="A25" s="117">
        <v>23</v>
      </c>
      <c r="B25" s="117"/>
      <c r="C25" s="117"/>
      <c r="D25" s="117"/>
      <c r="E25" s="117"/>
      <c r="F25" s="118"/>
      <c r="G25" s="118">
        <f>Таблица13456913146[Кол-во по Счету]*Таблица13456913146[Цена за единицу]</f>
        <v>0</v>
      </c>
      <c r="H25" s="118"/>
      <c r="I25" s="119"/>
      <c r="J25" s="119"/>
      <c r="K25" s="119"/>
      <c r="L25" s="149"/>
      <c r="M25" s="117"/>
      <c r="N25" s="149"/>
      <c r="O25" s="120"/>
      <c r="P25" s="116">
        <f>Таблица13456913146[Дата оплаты]+Таблица13456913146[Срок поставки дней]+1</f>
        <v>1</v>
      </c>
      <c r="Q25" s="149"/>
      <c r="R25" s="117"/>
      <c r="S25" s="143"/>
      <c r="T25" s="143"/>
    </row>
    <row r="26" spans="1:20" x14ac:dyDescent="0.25">
      <c r="A26" s="117">
        <v>24</v>
      </c>
      <c r="B26" s="117"/>
      <c r="C26" s="117"/>
      <c r="D26" s="117"/>
      <c r="E26" s="117"/>
      <c r="F26" s="118"/>
      <c r="G26" s="118">
        <f>Таблица13456913146[Кол-во по Счету]*Таблица13456913146[Цена за единицу]</f>
        <v>0</v>
      </c>
      <c r="H26" s="118"/>
      <c r="I26" s="119"/>
      <c r="J26" s="119"/>
      <c r="K26" s="119"/>
      <c r="L26" s="149"/>
      <c r="M26" s="117"/>
      <c r="N26" s="149"/>
      <c r="O26" s="120"/>
      <c r="P26" s="116">
        <f>Таблица13456913146[Дата оплаты]+Таблица13456913146[Срок поставки дней]+1</f>
        <v>1</v>
      </c>
      <c r="Q26" s="149"/>
      <c r="R26" s="117"/>
      <c r="S26" s="143"/>
      <c r="T26" s="143"/>
    </row>
    <row r="27" spans="1:20" x14ac:dyDescent="0.25">
      <c r="A27" s="117">
        <v>25</v>
      </c>
      <c r="B27" s="117"/>
      <c r="C27" s="117"/>
      <c r="D27" s="117"/>
      <c r="E27" s="117"/>
      <c r="F27" s="118"/>
      <c r="G27" s="118">
        <f>Таблица13456913146[Кол-во по Счету]*Таблица13456913146[Цена за единицу]</f>
        <v>0</v>
      </c>
      <c r="H27" s="118"/>
      <c r="I27" s="119"/>
      <c r="J27" s="119"/>
      <c r="K27" s="119"/>
      <c r="L27" s="149"/>
      <c r="M27" s="117"/>
      <c r="N27" s="149"/>
      <c r="O27" s="120"/>
      <c r="P27" s="116">
        <f>Таблица13456913146[Дата оплаты]+Таблица13456913146[Срок поставки дней]+1</f>
        <v>1</v>
      </c>
      <c r="Q27" s="149"/>
      <c r="R27" s="117"/>
      <c r="S27" s="143"/>
      <c r="T27" s="143"/>
    </row>
    <row r="28" spans="1:20" x14ac:dyDescent="0.25">
      <c r="A28" s="117">
        <v>26</v>
      </c>
      <c r="B28" s="117"/>
      <c r="C28" s="117"/>
      <c r="D28" s="117"/>
      <c r="E28" s="117"/>
      <c r="F28" s="118"/>
      <c r="G28" s="118">
        <f>Таблица13456913146[Кол-во по Счету]*Таблица13456913146[Цена за единицу]</f>
        <v>0</v>
      </c>
      <c r="H28" s="118"/>
      <c r="I28" s="119"/>
      <c r="J28" s="119"/>
      <c r="K28" s="119"/>
      <c r="L28" s="149"/>
      <c r="M28" s="117"/>
      <c r="N28" s="149"/>
      <c r="O28" s="120"/>
      <c r="P28" s="116">
        <f>Таблица13456913146[Дата оплаты]+Таблица13456913146[Срок поставки дней]+1</f>
        <v>1</v>
      </c>
      <c r="Q28" s="149"/>
      <c r="R28" s="117"/>
      <c r="S28" s="143"/>
      <c r="T28" s="143"/>
    </row>
    <row r="29" spans="1:20" x14ac:dyDescent="0.25">
      <c r="A29" s="117">
        <v>27</v>
      </c>
      <c r="B29" s="117"/>
      <c r="C29" s="117"/>
      <c r="D29" s="117"/>
      <c r="E29" s="117"/>
      <c r="F29" s="118"/>
      <c r="G29" s="118">
        <f>Таблица13456913146[Кол-во по Счету]*Таблица13456913146[Цена за единицу]</f>
        <v>0</v>
      </c>
      <c r="H29" s="118"/>
      <c r="I29" s="119"/>
      <c r="J29" s="119"/>
      <c r="K29" s="119"/>
      <c r="L29" s="149"/>
      <c r="M29" s="117"/>
      <c r="N29" s="149"/>
      <c r="O29" s="120"/>
      <c r="P29" s="116">
        <f>Таблица13456913146[Дата оплаты]+Таблица13456913146[Срок поставки дней]+1</f>
        <v>1</v>
      </c>
      <c r="Q29" s="149"/>
      <c r="R29" s="117"/>
      <c r="S29" s="143"/>
      <c r="T29" s="143"/>
    </row>
    <row r="30" spans="1:20" x14ac:dyDescent="0.25">
      <c r="A30" s="117">
        <v>28</v>
      </c>
      <c r="B30" s="117"/>
      <c r="C30" s="117"/>
      <c r="D30" s="117"/>
      <c r="E30" s="117"/>
      <c r="F30" s="118"/>
      <c r="G30" s="118">
        <f>Таблица13456913146[Кол-во по Счету]*Таблица13456913146[Цена за единицу]</f>
        <v>0</v>
      </c>
      <c r="H30" s="118"/>
      <c r="I30" s="119"/>
      <c r="J30" s="119"/>
      <c r="K30" s="119"/>
      <c r="L30" s="149"/>
      <c r="M30" s="117"/>
      <c r="N30" s="149"/>
      <c r="O30" s="120"/>
      <c r="P30" s="116">
        <f>Таблица13456913146[Дата оплаты]+Таблица13456913146[Срок поставки дней]+1</f>
        <v>1</v>
      </c>
      <c r="Q30" s="149"/>
      <c r="R30" s="117"/>
      <c r="S30" s="143"/>
      <c r="T30" s="143"/>
    </row>
    <row r="31" spans="1:20" x14ac:dyDescent="0.25">
      <c r="A31" s="117">
        <v>29</v>
      </c>
      <c r="B31" s="117"/>
      <c r="C31" s="117"/>
      <c r="D31" s="117"/>
      <c r="E31" s="117"/>
      <c r="F31" s="118"/>
      <c r="G31" s="118">
        <f>Таблица13456913146[Кол-во по Счету]*Таблица13456913146[Цена за единицу]</f>
        <v>0</v>
      </c>
      <c r="H31" s="118"/>
      <c r="I31" s="119"/>
      <c r="J31" s="119"/>
      <c r="K31" s="119"/>
      <c r="L31" s="149"/>
      <c r="M31" s="117"/>
      <c r="N31" s="149"/>
      <c r="O31" s="120"/>
      <c r="P31" s="116">
        <f>Таблица13456913146[Дата оплаты]+Таблица13456913146[Срок поставки дней]+1</f>
        <v>1</v>
      </c>
      <c r="Q31" s="149"/>
      <c r="R31" s="117"/>
      <c r="S31" s="143"/>
      <c r="T31" s="143"/>
    </row>
    <row r="32" spans="1:20" x14ac:dyDescent="0.25">
      <c r="A32" s="117">
        <v>30</v>
      </c>
      <c r="B32" s="117"/>
      <c r="C32" s="117"/>
      <c r="D32" s="117"/>
      <c r="E32" s="117"/>
      <c r="F32" s="118"/>
      <c r="G32" s="118">
        <f>Таблица13456913146[Кол-во по Счету]*Таблица13456913146[Цена за единицу]</f>
        <v>0</v>
      </c>
      <c r="H32" s="118"/>
      <c r="I32" s="119"/>
      <c r="J32" s="119"/>
      <c r="K32" s="119"/>
      <c r="L32" s="149"/>
      <c r="M32" s="117"/>
      <c r="N32" s="149"/>
      <c r="O32" s="120"/>
      <c r="P32" s="116">
        <f>Таблица13456913146[Дата оплаты]+Таблица13456913146[Срок поставки дней]+1</f>
        <v>1</v>
      </c>
      <c r="Q32" s="149"/>
      <c r="R32" s="117"/>
      <c r="S32" s="143"/>
      <c r="T32" s="143"/>
    </row>
    <row r="33" spans="1:20" x14ac:dyDescent="0.25">
      <c r="A33" s="117">
        <v>31</v>
      </c>
      <c r="B33" s="117"/>
      <c r="C33" s="117"/>
      <c r="D33" s="117"/>
      <c r="E33" s="117"/>
      <c r="F33" s="118"/>
      <c r="G33" s="118">
        <f>Таблица13456913146[Кол-во по Счету]*Таблица13456913146[Цена за единицу]</f>
        <v>0</v>
      </c>
      <c r="H33" s="118"/>
      <c r="I33" s="119"/>
      <c r="J33" s="119"/>
      <c r="K33" s="119"/>
      <c r="L33" s="149"/>
      <c r="M33" s="117"/>
      <c r="N33" s="149"/>
      <c r="O33" s="120"/>
      <c r="P33" s="116">
        <f>Таблица13456913146[Дата оплаты]+Таблица13456913146[Срок поставки дней]+1</f>
        <v>1</v>
      </c>
      <c r="Q33" s="149"/>
      <c r="R33" s="117"/>
      <c r="S33" s="143"/>
      <c r="T33" s="143"/>
    </row>
    <row r="34" spans="1:20" x14ac:dyDescent="0.25">
      <c r="A34" s="117">
        <v>32</v>
      </c>
      <c r="B34" s="117"/>
      <c r="C34" s="117"/>
      <c r="D34" s="117"/>
      <c r="E34" s="117"/>
      <c r="F34" s="118"/>
      <c r="G34" s="118">
        <f>Таблица13456913146[Кол-во по Счету]*Таблица13456913146[Цена за единицу]</f>
        <v>0</v>
      </c>
      <c r="H34" s="118"/>
      <c r="I34" s="119"/>
      <c r="J34" s="119"/>
      <c r="K34" s="119"/>
      <c r="L34" s="149"/>
      <c r="M34" s="117"/>
      <c r="N34" s="149"/>
      <c r="O34" s="120"/>
      <c r="P34" s="116">
        <f>Таблица13456913146[Дата оплаты]+Таблица13456913146[Срок поставки дней]+1</f>
        <v>1</v>
      </c>
      <c r="Q34" s="149"/>
      <c r="R34" s="117"/>
      <c r="S34" s="143"/>
      <c r="T34" s="143"/>
    </row>
    <row r="35" spans="1:20" x14ac:dyDescent="0.25">
      <c r="A35" s="117">
        <v>33</v>
      </c>
      <c r="B35" s="117"/>
      <c r="C35" s="117"/>
      <c r="D35" s="117"/>
      <c r="E35" s="117"/>
      <c r="F35" s="118"/>
      <c r="G35" s="118">
        <f>Таблица13456913146[Кол-во по Счету]*Таблица13456913146[Цена за единицу]</f>
        <v>0</v>
      </c>
      <c r="H35" s="118"/>
      <c r="I35" s="119"/>
      <c r="J35" s="119"/>
      <c r="K35" s="119"/>
      <c r="L35" s="149"/>
      <c r="M35" s="117"/>
      <c r="N35" s="149"/>
      <c r="O35" s="120"/>
      <c r="P35" s="116">
        <f>Таблица13456913146[Дата оплаты]+Таблица13456913146[Срок поставки дней]+1</f>
        <v>1</v>
      </c>
      <c r="Q35" s="149"/>
      <c r="R35" s="117"/>
      <c r="S35" s="143"/>
      <c r="T35" s="143"/>
    </row>
    <row r="36" spans="1:20" x14ac:dyDescent="0.25">
      <c r="A36" s="117">
        <v>34</v>
      </c>
      <c r="B36" s="117"/>
      <c r="C36" s="117"/>
      <c r="D36" s="117"/>
      <c r="E36" s="117"/>
      <c r="F36" s="118"/>
      <c r="G36" s="118">
        <f>Таблица13456913146[Кол-во по Счету]*Таблица13456913146[Цена за единицу]</f>
        <v>0</v>
      </c>
      <c r="H36" s="118"/>
      <c r="I36" s="119"/>
      <c r="J36" s="119"/>
      <c r="K36" s="119"/>
      <c r="L36" s="149"/>
      <c r="M36" s="117"/>
      <c r="N36" s="149"/>
      <c r="O36" s="120"/>
      <c r="P36" s="116">
        <f>Таблица13456913146[Дата оплаты]+Таблица13456913146[Срок поставки дней]+1</f>
        <v>1</v>
      </c>
      <c r="Q36" s="149"/>
      <c r="R36" s="117"/>
      <c r="S36" s="143"/>
      <c r="T36" s="143"/>
    </row>
    <row r="37" spans="1:20" x14ac:dyDescent="0.25">
      <c r="A37" s="117">
        <v>35</v>
      </c>
      <c r="B37" s="117"/>
      <c r="C37" s="117"/>
      <c r="D37" s="117"/>
      <c r="E37" s="117"/>
      <c r="F37" s="118"/>
      <c r="G37" s="118">
        <f>Таблица13456913146[Кол-во по Счету]*Таблица13456913146[Цена за единицу]</f>
        <v>0</v>
      </c>
      <c r="H37" s="118"/>
      <c r="I37" s="119"/>
      <c r="J37" s="119"/>
      <c r="K37" s="119"/>
      <c r="L37" s="149"/>
      <c r="M37" s="117"/>
      <c r="N37" s="149"/>
      <c r="O37" s="120"/>
      <c r="P37" s="116">
        <f>Таблица13456913146[Дата оплаты]+Таблица13456913146[Срок поставки дней]+1</f>
        <v>1</v>
      </c>
      <c r="Q37" s="149"/>
      <c r="R37" s="117"/>
      <c r="S37" s="143"/>
      <c r="T37" s="143"/>
    </row>
    <row r="38" spans="1:20" x14ac:dyDescent="0.25">
      <c r="A38" s="117">
        <v>36</v>
      </c>
      <c r="B38" s="117"/>
      <c r="C38" s="117"/>
      <c r="D38" s="117"/>
      <c r="E38" s="117"/>
      <c r="F38" s="118"/>
      <c r="G38" s="118">
        <f>Таблица13456913146[Кол-во по Счету]*Таблица13456913146[Цена за единицу]</f>
        <v>0</v>
      </c>
      <c r="H38" s="118"/>
      <c r="I38" s="119"/>
      <c r="J38" s="119"/>
      <c r="K38" s="119"/>
      <c r="L38" s="149"/>
      <c r="M38" s="117"/>
      <c r="N38" s="149"/>
      <c r="O38" s="120"/>
      <c r="P38" s="116">
        <f>Таблица13456913146[Дата оплаты]+Таблица13456913146[Срок поставки дней]+1</f>
        <v>1</v>
      </c>
      <c r="Q38" s="149"/>
      <c r="R38" s="117"/>
      <c r="S38" s="143"/>
      <c r="T38" s="143"/>
    </row>
    <row r="39" spans="1:20" x14ac:dyDescent="0.25">
      <c r="A39" s="117">
        <v>37</v>
      </c>
      <c r="B39" s="117"/>
      <c r="C39" s="117"/>
      <c r="D39" s="117"/>
      <c r="E39" s="117"/>
      <c r="F39" s="118"/>
      <c r="G39" s="118">
        <f>Таблица13456913146[Кол-во по Счету]*Таблица13456913146[Цена за единицу]</f>
        <v>0</v>
      </c>
      <c r="H39" s="118"/>
      <c r="I39" s="119"/>
      <c r="J39" s="119"/>
      <c r="K39" s="119"/>
      <c r="L39" s="149"/>
      <c r="M39" s="117"/>
      <c r="N39" s="149"/>
      <c r="O39" s="120"/>
      <c r="P39" s="116">
        <f>Таблица13456913146[Дата оплаты]+Таблица13456913146[Срок поставки дней]+1</f>
        <v>1</v>
      </c>
      <c r="Q39" s="149"/>
      <c r="R39" s="117"/>
      <c r="S39" s="143"/>
      <c r="T39" s="143"/>
    </row>
    <row r="40" spans="1:20" x14ac:dyDescent="0.25">
      <c r="A40" s="117">
        <v>38</v>
      </c>
      <c r="B40" s="117"/>
      <c r="C40" s="117"/>
      <c r="D40" s="117"/>
      <c r="E40" s="117"/>
      <c r="F40" s="118"/>
      <c r="G40" s="118">
        <f>Таблица13456913146[Кол-во по Счету]*Таблица13456913146[Цена за единицу]</f>
        <v>0</v>
      </c>
      <c r="H40" s="118"/>
      <c r="I40" s="119"/>
      <c r="J40" s="119"/>
      <c r="K40" s="119"/>
      <c r="L40" s="149"/>
      <c r="M40" s="117"/>
      <c r="N40" s="149"/>
      <c r="O40" s="120"/>
      <c r="P40" s="116">
        <f>Таблица13456913146[Дата оплаты]+Таблица13456913146[Срок поставки дней]+1</f>
        <v>1</v>
      </c>
      <c r="Q40" s="149"/>
      <c r="R40" s="117"/>
      <c r="S40" s="143"/>
      <c r="T40" s="143"/>
    </row>
    <row r="41" spans="1:20" x14ac:dyDescent="0.25">
      <c r="A41" s="117">
        <v>39</v>
      </c>
      <c r="B41" s="117"/>
      <c r="C41" s="117"/>
      <c r="D41" s="117"/>
      <c r="E41" s="117"/>
      <c r="F41" s="118"/>
      <c r="G41" s="118">
        <f>Таблица13456913146[Кол-во по Счету]*Таблица13456913146[Цена за единицу]</f>
        <v>0</v>
      </c>
      <c r="H41" s="118"/>
      <c r="I41" s="119"/>
      <c r="J41" s="119"/>
      <c r="K41" s="119"/>
      <c r="L41" s="149"/>
      <c r="M41" s="117"/>
      <c r="N41" s="149"/>
      <c r="O41" s="120"/>
      <c r="P41" s="116">
        <f>Таблица13456913146[Дата оплаты]+Таблица13456913146[Срок поставки дней]+1</f>
        <v>1</v>
      </c>
      <c r="Q41" s="149"/>
      <c r="R41" s="117"/>
      <c r="S41" s="143"/>
      <c r="T41" s="143"/>
    </row>
    <row r="42" spans="1:20" x14ac:dyDescent="0.25">
      <c r="A42" s="117">
        <v>40</v>
      </c>
      <c r="B42" s="117"/>
      <c r="C42" s="117"/>
      <c r="D42" s="117"/>
      <c r="E42" s="117"/>
      <c r="F42" s="118"/>
      <c r="G42" s="118">
        <f>Таблица13456913146[Кол-во по Счету]*Таблица13456913146[Цена за единицу]</f>
        <v>0</v>
      </c>
      <c r="H42" s="118"/>
      <c r="I42" s="119"/>
      <c r="J42" s="119"/>
      <c r="K42" s="119"/>
      <c r="L42" s="149"/>
      <c r="M42" s="117"/>
      <c r="N42" s="149"/>
      <c r="O42" s="120"/>
      <c r="P42" s="116">
        <f>Таблица13456913146[Дата оплаты]+Таблица13456913146[Срок поставки дней]+1</f>
        <v>1</v>
      </c>
      <c r="Q42" s="149"/>
      <c r="R42" s="117"/>
      <c r="S42" s="143"/>
      <c r="T42" s="143"/>
    </row>
    <row r="43" spans="1:20" x14ac:dyDescent="0.25">
      <c r="A43" s="117">
        <v>41</v>
      </c>
      <c r="B43" s="117"/>
      <c r="C43" s="117"/>
      <c r="D43" s="117"/>
      <c r="E43" s="117"/>
      <c r="F43" s="118"/>
      <c r="G43" s="118">
        <f>Таблица13456913146[Кол-во по Счету]*Таблица13456913146[Цена за единицу]</f>
        <v>0</v>
      </c>
      <c r="H43" s="118"/>
      <c r="I43" s="119"/>
      <c r="J43" s="119"/>
      <c r="K43" s="119"/>
      <c r="L43" s="149"/>
      <c r="M43" s="117"/>
      <c r="N43" s="149"/>
      <c r="O43" s="120"/>
      <c r="P43" s="116">
        <f>Таблица13456913146[Дата оплаты]+Таблица13456913146[Срок поставки дней]+1</f>
        <v>1</v>
      </c>
      <c r="Q43" s="149"/>
      <c r="R43" s="117"/>
      <c r="S43" s="143"/>
      <c r="T43" s="143"/>
    </row>
    <row r="44" spans="1:20" x14ac:dyDescent="0.25">
      <c r="A44" s="117">
        <v>42</v>
      </c>
      <c r="B44" s="117"/>
      <c r="C44" s="117"/>
      <c r="D44" s="117"/>
      <c r="E44" s="117"/>
      <c r="F44" s="118"/>
      <c r="G44" s="118">
        <f>Таблица13456913146[Кол-во по Счету]*Таблица13456913146[Цена за единицу]</f>
        <v>0</v>
      </c>
      <c r="H44" s="118"/>
      <c r="I44" s="119"/>
      <c r="J44" s="119"/>
      <c r="K44" s="119"/>
      <c r="L44" s="149"/>
      <c r="M44" s="117"/>
      <c r="N44" s="149"/>
      <c r="O44" s="120"/>
      <c r="P44" s="116">
        <f>Таблица13456913146[Дата оплаты]+Таблица13456913146[Срок поставки дней]+1</f>
        <v>1</v>
      </c>
      <c r="Q44" s="149"/>
      <c r="R44" s="117"/>
      <c r="S44" s="143"/>
      <c r="T44" s="143"/>
    </row>
    <row r="45" spans="1:20" x14ac:dyDescent="0.25">
      <c r="A45" s="117">
        <v>43</v>
      </c>
      <c r="B45" s="117"/>
      <c r="C45" s="117"/>
      <c r="D45" s="117"/>
      <c r="E45" s="117"/>
      <c r="F45" s="118"/>
      <c r="G45" s="118">
        <f>Таблица13456913146[Кол-во по Счету]*Таблица13456913146[Цена за единицу]</f>
        <v>0</v>
      </c>
      <c r="H45" s="118"/>
      <c r="I45" s="119"/>
      <c r="J45" s="119"/>
      <c r="K45" s="119"/>
      <c r="L45" s="149"/>
      <c r="M45" s="117"/>
      <c r="N45" s="149"/>
      <c r="O45" s="120"/>
      <c r="P45" s="116">
        <f>Таблица13456913146[Дата оплаты]+Таблица13456913146[Срок поставки дней]+1</f>
        <v>1</v>
      </c>
      <c r="Q45" s="149"/>
      <c r="R45" s="117"/>
      <c r="S45" s="143"/>
      <c r="T45" s="143"/>
    </row>
    <row r="46" spans="1:20" x14ac:dyDescent="0.25">
      <c r="A46" s="117">
        <v>44</v>
      </c>
      <c r="B46" s="117"/>
      <c r="C46" s="117"/>
      <c r="D46" s="117"/>
      <c r="E46" s="117"/>
      <c r="F46" s="118"/>
      <c r="G46" s="118">
        <f>Таблица13456913146[Кол-во по Счету]*Таблица13456913146[Цена за единицу]</f>
        <v>0</v>
      </c>
      <c r="H46" s="118"/>
      <c r="I46" s="119"/>
      <c r="J46" s="119"/>
      <c r="K46" s="119"/>
      <c r="L46" s="149"/>
      <c r="M46" s="117"/>
      <c r="N46" s="149"/>
      <c r="O46" s="120"/>
      <c r="P46" s="116">
        <f>Таблица13456913146[Дата оплаты]+Таблица13456913146[Срок поставки дней]+1</f>
        <v>1</v>
      </c>
      <c r="Q46" s="149"/>
      <c r="R46" s="117"/>
      <c r="S46" s="143"/>
      <c r="T46" s="143"/>
    </row>
    <row r="47" spans="1:20" x14ac:dyDescent="0.25">
      <c r="A47" s="117">
        <v>45</v>
      </c>
      <c r="B47" s="117"/>
      <c r="C47" s="117"/>
      <c r="D47" s="117"/>
      <c r="E47" s="117"/>
      <c r="F47" s="118"/>
      <c r="G47" s="118">
        <f>Таблица13456913146[Кол-во по Счету]*Таблица13456913146[Цена за единицу]</f>
        <v>0</v>
      </c>
      <c r="H47" s="118"/>
      <c r="I47" s="119"/>
      <c r="J47" s="119"/>
      <c r="K47" s="119"/>
      <c r="L47" s="149"/>
      <c r="M47" s="117"/>
      <c r="N47" s="149"/>
      <c r="O47" s="120"/>
      <c r="P47" s="116">
        <f>Таблица13456913146[Дата оплаты]+Таблица13456913146[Срок поставки дней]+1</f>
        <v>1</v>
      </c>
      <c r="Q47" s="149"/>
      <c r="R47" s="117"/>
      <c r="S47" s="143"/>
      <c r="T47" s="143"/>
    </row>
    <row r="48" spans="1:20" x14ac:dyDescent="0.25">
      <c r="A48" s="117">
        <v>46</v>
      </c>
      <c r="B48" s="117"/>
      <c r="C48" s="117"/>
      <c r="D48" s="117"/>
      <c r="E48" s="117"/>
      <c r="F48" s="118"/>
      <c r="G48" s="118">
        <f>Таблица13456913146[Кол-во по Счету]*Таблица13456913146[Цена за единицу]</f>
        <v>0</v>
      </c>
      <c r="H48" s="118"/>
      <c r="I48" s="119"/>
      <c r="J48" s="119"/>
      <c r="K48" s="119"/>
      <c r="L48" s="149"/>
      <c r="M48" s="117"/>
      <c r="N48" s="149"/>
      <c r="O48" s="120"/>
      <c r="P48" s="116">
        <f>Таблица13456913146[Дата оплаты]+Таблица13456913146[Срок поставки дней]+1</f>
        <v>1</v>
      </c>
      <c r="Q48" s="149"/>
      <c r="R48" s="117"/>
      <c r="S48" s="143"/>
      <c r="T48" s="143"/>
    </row>
    <row r="49" spans="1:20" x14ac:dyDescent="0.25">
      <c r="A49" s="117">
        <v>47</v>
      </c>
      <c r="B49" s="117"/>
      <c r="C49" s="117"/>
      <c r="D49" s="117"/>
      <c r="E49" s="117"/>
      <c r="F49" s="118"/>
      <c r="G49" s="118">
        <f>Таблица13456913146[Кол-во по Счету]*Таблица13456913146[Цена за единицу]</f>
        <v>0</v>
      </c>
      <c r="H49" s="118"/>
      <c r="I49" s="119"/>
      <c r="J49" s="119"/>
      <c r="K49" s="119"/>
      <c r="L49" s="149"/>
      <c r="M49" s="117"/>
      <c r="N49" s="149"/>
      <c r="O49" s="120"/>
      <c r="P49" s="116">
        <f>Таблица13456913146[Дата оплаты]+Таблица13456913146[Срок поставки дней]+1</f>
        <v>1</v>
      </c>
      <c r="Q49" s="149"/>
      <c r="R49" s="117"/>
      <c r="S49" s="143"/>
      <c r="T49" s="143"/>
    </row>
    <row r="50" spans="1:20" x14ac:dyDescent="0.25">
      <c r="A50" s="117">
        <v>48</v>
      </c>
      <c r="B50" s="117"/>
      <c r="C50" s="117"/>
      <c r="D50" s="117"/>
      <c r="E50" s="117"/>
      <c r="F50" s="118"/>
      <c r="G50" s="118">
        <f>Таблица13456913146[Кол-во по Счету]*Таблица13456913146[Цена за единицу]</f>
        <v>0</v>
      </c>
      <c r="H50" s="118"/>
      <c r="I50" s="119"/>
      <c r="J50" s="119"/>
      <c r="K50" s="119"/>
      <c r="L50" s="149"/>
      <c r="M50" s="117"/>
      <c r="N50" s="149"/>
      <c r="O50" s="120"/>
      <c r="P50" s="116">
        <f>Таблица13456913146[Дата оплаты]+Таблица13456913146[Срок поставки дней]+1</f>
        <v>1</v>
      </c>
      <c r="Q50" s="149"/>
      <c r="R50" s="117"/>
      <c r="S50" s="143"/>
      <c r="T50" s="143"/>
    </row>
    <row r="51" spans="1:20" x14ac:dyDescent="0.25">
      <c r="A51" s="117">
        <v>49</v>
      </c>
      <c r="B51" s="117"/>
      <c r="C51" s="117"/>
      <c r="D51" s="117"/>
      <c r="E51" s="117"/>
      <c r="F51" s="118"/>
      <c r="G51" s="118">
        <f>Таблица13456913146[Кол-во по Счету]*Таблица13456913146[Цена за единицу]</f>
        <v>0</v>
      </c>
      <c r="H51" s="118"/>
      <c r="I51" s="119"/>
      <c r="J51" s="119"/>
      <c r="K51" s="119"/>
      <c r="L51" s="149"/>
      <c r="M51" s="117"/>
      <c r="N51" s="149"/>
      <c r="O51" s="120"/>
      <c r="P51" s="116">
        <f>Таблица13456913146[Дата оплаты]+Таблица13456913146[Срок поставки дней]+1</f>
        <v>1</v>
      </c>
      <c r="Q51" s="149"/>
      <c r="R51" s="117"/>
      <c r="S51" s="143"/>
      <c r="T51" s="143"/>
    </row>
    <row r="52" spans="1:20" x14ac:dyDescent="0.25">
      <c r="A52" s="117">
        <v>50</v>
      </c>
      <c r="B52" s="117"/>
      <c r="C52" s="117"/>
      <c r="D52" s="117"/>
      <c r="E52" s="117"/>
      <c r="F52" s="118"/>
      <c r="G52" s="118">
        <f>Таблица13456913146[Кол-во по Счету]*Таблица13456913146[Цена за единицу]</f>
        <v>0</v>
      </c>
      <c r="H52" s="118"/>
      <c r="I52" s="119"/>
      <c r="J52" s="119"/>
      <c r="K52" s="119"/>
      <c r="L52" s="149"/>
      <c r="M52" s="117"/>
      <c r="N52" s="149"/>
      <c r="O52" s="120"/>
      <c r="P52" s="116">
        <f>Таблица13456913146[Дата оплаты]+Таблица13456913146[Срок поставки дней]+1</f>
        <v>1</v>
      </c>
      <c r="Q52" s="149"/>
      <c r="R52" s="117"/>
      <c r="S52" s="143"/>
      <c r="T52" s="143"/>
    </row>
    <row r="53" spans="1:20" x14ac:dyDescent="0.25">
      <c r="A53" s="117">
        <v>51</v>
      </c>
      <c r="B53" s="117"/>
      <c r="C53" s="117"/>
      <c r="D53" s="117"/>
      <c r="E53" s="117"/>
      <c r="F53" s="118"/>
      <c r="G53" s="118">
        <f>Таблица13456913146[Кол-во по Счету]*Таблица13456913146[Цена за единицу]</f>
        <v>0</v>
      </c>
      <c r="H53" s="118"/>
      <c r="I53" s="119"/>
      <c r="J53" s="119"/>
      <c r="K53" s="119"/>
      <c r="L53" s="149"/>
      <c r="M53" s="117"/>
      <c r="N53" s="149"/>
      <c r="O53" s="120"/>
      <c r="P53" s="116">
        <f>Таблица13456913146[Дата оплаты]+Таблица13456913146[Срок поставки дней]+1</f>
        <v>1</v>
      </c>
      <c r="Q53" s="149"/>
      <c r="R53" s="117"/>
      <c r="S53" s="143"/>
      <c r="T53" s="143"/>
    </row>
    <row r="54" spans="1:20" x14ac:dyDescent="0.25">
      <c r="A54" s="117">
        <v>52</v>
      </c>
      <c r="B54" s="117"/>
      <c r="C54" s="117"/>
      <c r="D54" s="117"/>
      <c r="E54" s="117"/>
      <c r="F54" s="118"/>
      <c r="G54" s="118">
        <f>Таблица13456913146[Кол-во по Счету]*Таблица13456913146[Цена за единицу]</f>
        <v>0</v>
      </c>
      <c r="H54" s="118"/>
      <c r="I54" s="119"/>
      <c r="J54" s="119"/>
      <c r="K54" s="119"/>
      <c r="L54" s="149"/>
      <c r="M54" s="117"/>
      <c r="N54" s="149"/>
      <c r="O54" s="120"/>
      <c r="P54" s="116">
        <f>Таблица13456913146[Дата оплаты]+Таблица13456913146[Срок поставки дней]+1</f>
        <v>1</v>
      </c>
      <c r="Q54" s="149"/>
      <c r="R54" s="117"/>
      <c r="S54" s="143"/>
      <c r="T54" s="143"/>
    </row>
    <row r="55" spans="1:20" x14ac:dyDescent="0.25">
      <c r="A55" s="117">
        <v>53</v>
      </c>
      <c r="B55" s="117"/>
      <c r="C55" s="117"/>
      <c r="D55" s="117"/>
      <c r="E55" s="117"/>
      <c r="F55" s="118"/>
      <c r="G55" s="118">
        <f>Таблица13456913146[Кол-во по Счету]*Таблица13456913146[Цена за единицу]</f>
        <v>0</v>
      </c>
      <c r="H55" s="118"/>
      <c r="I55" s="119"/>
      <c r="J55" s="119"/>
      <c r="K55" s="119"/>
      <c r="L55" s="149"/>
      <c r="M55" s="117"/>
      <c r="N55" s="149"/>
      <c r="O55" s="120"/>
      <c r="P55" s="116">
        <f>Таблица13456913146[Дата оплаты]+Таблица13456913146[Срок поставки дней]+1</f>
        <v>1</v>
      </c>
      <c r="Q55" s="149"/>
      <c r="R55" s="117"/>
      <c r="S55" s="143"/>
      <c r="T55" s="143"/>
    </row>
    <row r="56" spans="1:20" x14ac:dyDescent="0.25">
      <c r="A56" s="117">
        <v>54</v>
      </c>
      <c r="B56" s="117"/>
      <c r="C56" s="117"/>
      <c r="D56" s="117"/>
      <c r="E56" s="117"/>
      <c r="F56" s="118"/>
      <c r="G56" s="118">
        <f>Таблица13456913146[Кол-во по Счету]*Таблица13456913146[Цена за единицу]</f>
        <v>0</v>
      </c>
      <c r="H56" s="118"/>
      <c r="I56" s="119"/>
      <c r="J56" s="119"/>
      <c r="K56" s="119"/>
      <c r="L56" s="149"/>
      <c r="M56" s="117"/>
      <c r="N56" s="149"/>
      <c r="O56" s="120"/>
      <c r="P56" s="116">
        <f>Таблица13456913146[Дата оплаты]+Таблица13456913146[Срок поставки дней]+1</f>
        <v>1</v>
      </c>
      <c r="Q56" s="149"/>
      <c r="R56" s="117"/>
      <c r="S56" s="143"/>
      <c r="T56" s="143"/>
    </row>
    <row r="57" spans="1:20" x14ac:dyDescent="0.25">
      <c r="A57" s="117">
        <v>55</v>
      </c>
      <c r="B57" s="117"/>
      <c r="C57" s="117"/>
      <c r="D57" s="117"/>
      <c r="E57" s="117"/>
      <c r="F57" s="118"/>
      <c r="G57" s="118">
        <f>Таблица13456913146[Кол-во по Счету]*Таблица13456913146[Цена за единицу]</f>
        <v>0</v>
      </c>
      <c r="H57" s="118"/>
      <c r="I57" s="119"/>
      <c r="J57" s="119"/>
      <c r="K57" s="119"/>
      <c r="L57" s="149"/>
      <c r="M57" s="117"/>
      <c r="N57" s="149"/>
      <c r="O57" s="120"/>
      <c r="P57" s="116">
        <f>Таблица13456913146[Дата оплаты]+Таблица13456913146[Срок поставки дней]+1</f>
        <v>1</v>
      </c>
      <c r="Q57" s="149"/>
      <c r="R57" s="117"/>
      <c r="S57" s="143"/>
      <c r="T57" s="143"/>
    </row>
    <row r="58" spans="1:20" x14ac:dyDescent="0.25">
      <c r="A58" s="117">
        <v>56</v>
      </c>
      <c r="B58" s="117"/>
      <c r="C58" s="117"/>
      <c r="D58" s="117"/>
      <c r="E58" s="117"/>
      <c r="F58" s="118"/>
      <c r="G58" s="118">
        <f>Таблица13456913146[Кол-во по Счету]*Таблица13456913146[Цена за единицу]</f>
        <v>0</v>
      </c>
      <c r="H58" s="118"/>
      <c r="I58" s="119"/>
      <c r="J58" s="119"/>
      <c r="K58" s="119"/>
      <c r="L58" s="149"/>
      <c r="M58" s="117"/>
      <c r="N58" s="149"/>
      <c r="O58" s="120"/>
      <c r="P58" s="116">
        <f>Таблица13456913146[Дата оплаты]+Таблица13456913146[Срок поставки дней]+1</f>
        <v>1</v>
      </c>
      <c r="Q58" s="149"/>
      <c r="R58" s="117"/>
      <c r="S58" s="143"/>
      <c r="T58" s="143"/>
    </row>
    <row r="59" spans="1:20" x14ac:dyDescent="0.25">
      <c r="A59" s="117">
        <v>57</v>
      </c>
      <c r="B59" s="117"/>
      <c r="C59" s="117"/>
      <c r="D59" s="117"/>
      <c r="E59" s="117"/>
      <c r="F59" s="118"/>
      <c r="G59" s="118">
        <f>Таблица13456913146[Кол-во по Счету]*Таблица13456913146[Цена за единицу]</f>
        <v>0</v>
      </c>
      <c r="H59" s="118"/>
      <c r="I59" s="119"/>
      <c r="J59" s="119"/>
      <c r="K59" s="119"/>
      <c r="L59" s="149"/>
      <c r="M59" s="117"/>
      <c r="N59" s="149"/>
      <c r="O59" s="120"/>
      <c r="P59" s="116">
        <f>Таблица13456913146[Дата оплаты]+Таблица13456913146[Срок поставки дней]+1</f>
        <v>1</v>
      </c>
      <c r="Q59" s="149"/>
      <c r="R59" s="117"/>
      <c r="S59" s="143"/>
      <c r="T59" s="143"/>
    </row>
    <row r="60" spans="1:20" x14ac:dyDescent="0.25">
      <c r="A60" s="117">
        <v>58</v>
      </c>
      <c r="B60" s="117"/>
      <c r="C60" s="117"/>
      <c r="D60" s="117"/>
      <c r="E60" s="117"/>
      <c r="F60" s="118"/>
      <c r="G60" s="118">
        <f>Таблица13456913146[Кол-во по Счету]*Таблица13456913146[Цена за единицу]</f>
        <v>0</v>
      </c>
      <c r="H60" s="118"/>
      <c r="I60" s="119"/>
      <c r="J60" s="119"/>
      <c r="K60" s="119"/>
      <c r="L60" s="149"/>
      <c r="M60" s="117"/>
      <c r="N60" s="149"/>
      <c r="O60" s="120"/>
      <c r="P60" s="116">
        <f>Таблица13456913146[Дата оплаты]+Таблица13456913146[Срок поставки дней]+1</f>
        <v>1</v>
      </c>
      <c r="Q60" s="149"/>
      <c r="R60" s="117"/>
      <c r="S60" s="143"/>
      <c r="T60" s="143"/>
    </row>
    <row r="61" spans="1:20" x14ac:dyDescent="0.25">
      <c r="A61" s="117">
        <v>59</v>
      </c>
      <c r="B61" s="117"/>
      <c r="C61" s="117"/>
      <c r="D61" s="117"/>
      <c r="E61" s="117"/>
      <c r="F61" s="118"/>
      <c r="G61" s="118">
        <f>Таблица13456913146[Кол-во по Счету]*Таблица13456913146[Цена за единицу]</f>
        <v>0</v>
      </c>
      <c r="H61" s="118"/>
      <c r="I61" s="119"/>
      <c r="J61" s="119"/>
      <c r="K61" s="119"/>
      <c r="L61" s="149"/>
      <c r="M61" s="117"/>
      <c r="N61" s="149"/>
      <c r="O61" s="120"/>
      <c r="P61" s="116">
        <f>Таблица13456913146[Дата оплаты]+Таблица13456913146[Срок поставки дней]+1</f>
        <v>1</v>
      </c>
      <c r="Q61" s="149"/>
      <c r="R61" s="117"/>
      <c r="S61" s="143"/>
      <c r="T61" s="143"/>
    </row>
    <row r="62" spans="1:20" x14ac:dyDescent="0.25">
      <c r="A62" s="117">
        <v>60</v>
      </c>
      <c r="B62" s="117"/>
      <c r="C62" s="117"/>
      <c r="D62" s="117"/>
      <c r="E62" s="117"/>
      <c r="F62" s="118"/>
      <c r="G62" s="118">
        <f>Таблица13456913146[Кол-во по Счету]*Таблица13456913146[Цена за единицу]</f>
        <v>0</v>
      </c>
      <c r="H62" s="118"/>
      <c r="I62" s="119"/>
      <c r="J62" s="119"/>
      <c r="K62" s="119"/>
      <c r="L62" s="149"/>
      <c r="M62" s="117"/>
      <c r="N62" s="149"/>
      <c r="O62" s="120"/>
      <c r="P62" s="116">
        <f>Таблица13456913146[Дата оплаты]+Таблица13456913146[Срок поставки дней]+1</f>
        <v>1</v>
      </c>
      <c r="Q62" s="149"/>
      <c r="R62" s="117"/>
      <c r="S62" s="143"/>
      <c r="T62" s="143"/>
    </row>
    <row r="63" spans="1:20" x14ac:dyDescent="0.25">
      <c r="A63" s="117">
        <v>61</v>
      </c>
      <c r="B63" s="117"/>
      <c r="C63" s="117"/>
      <c r="D63" s="117"/>
      <c r="E63" s="117"/>
      <c r="F63" s="118"/>
      <c r="G63" s="118">
        <f>Таблица13456913146[Кол-во по Счету]*Таблица13456913146[Цена за единицу]</f>
        <v>0</v>
      </c>
      <c r="H63" s="118"/>
      <c r="I63" s="119"/>
      <c r="J63" s="119"/>
      <c r="K63" s="119"/>
      <c r="L63" s="149"/>
      <c r="M63" s="117"/>
      <c r="N63" s="149"/>
      <c r="O63" s="120"/>
      <c r="P63" s="116">
        <f>Таблица13456913146[Дата оплаты]+Таблица13456913146[Срок поставки дней]+1</f>
        <v>1</v>
      </c>
      <c r="Q63" s="149"/>
      <c r="R63" s="117"/>
      <c r="S63" s="143"/>
      <c r="T63" s="143"/>
    </row>
    <row r="64" spans="1:20" x14ac:dyDescent="0.25">
      <c r="A64" s="117">
        <v>62</v>
      </c>
      <c r="B64" s="117"/>
      <c r="C64" s="117"/>
      <c r="D64" s="117"/>
      <c r="E64" s="117"/>
      <c r="F64" s="118"/>
      <c r="G64" s="118">
        <f>Таблица13456913146[Кол-во по Счету]*Таблица13456913146[Цена за единицу]</f>
        <v>0</v>
      </c>
      <c r="H64" s="118"/>
      <c r="I64" s="119"/>
      <c r="J64" s="119"/>
      <c r="K64" s="119"/>
      <c r="L64" s="149"/>
      <c r="M64" s="117"/>
      <c r="N64" s="149"/>
      <c r="O64" s="120"/>
      <c r="P64" s="116">
        <f>Таблица13456913146[Дата оплаты]+Таблица13456913146[Срок поставки дней]+1</f>
        <v>1</v>
      </c>
      <c r="Q64" s="149"/>
      <c r="R64" s="117"/>
      <c r="S64" s="143"/>
      <c r="T64" s="143"/>
    </row>
    <row r="65" spans="1:20" x14ac:dyDescent="0.25">
      <c r="A65" s="117">
        <v>63</v>
      </c>
      <c r="B65" s="117"/>
      <c r="C65" s="117"/>
      <c r="D65" s="117"/>
      <c r="E65" s="117"/>
      <c r="F65" s="118"/>
      <c r="G65" s="118">
        <f>Таблица13456913146[Кол-во по Счету]*Таблица13456913146[Цена за единицу]</f>
        <v>0</v>
      </c>
      <c r="H65" s="118"/>
      <c r="I65" s="119"/>
      <c r="J65" s="119"/>
      <c r="K65" s="119"/>
      <c r="L65" s="149"/>
      <c r="M65" s="117"/>
      <c r="N65" s="149"/>
      <c r="O65" s="120"/>
      <c r="P65" s="116">
        <f>Таблица13456913146[Дата оплаты]+Таблица13456913146[Срок поставки дней]+1</f>
        <v>1</v>
      </c>
      <c r="Q65" s="149"/>
      <c r="R65" s="117"/>
      <c r="S65" s="143"/>
      <c r="T65" s="143"/>
    </row>
    <row r="66" spans="1:20" x14ac:dyDescent="0.25">
      <c r="A66" s="117">
        <v>64</v>
      </c>
      <c r="B66" s="117"/>
      <c r="C66" s="117"/>
      <c r="D66" s="117"/>
      <c r="E66" s="117"/>
      <c r="F66" s="118"/>
      <c r="G66" s="118">
        <f>Таблица13456913146[Кол-во по Счету]*Таблица13456913146[Цена за единицу]</f>
        <v>0</v>
      </c>
      <c r="H66" s="118"/>
      <c r="I66" s="119"/>
      <c r="J66" s="119"/>
      <c r="K66" s="119"/>
      <c r="L66" s="149"/>
      <c r="M66" s="117"/>
      <c r="N66" s="149"/>
      <c r="O66" s="120"/>
      <c r="P66" s="116">
        <f>Таблица13456913146[Дата оплаты]+Таблица13456913146[Срок поставки дней]+1</f>
        <v>1</v>
      </c>
      <c r="Q66" s="149"/>
      <c r="R66" s="117"/>
      <c r="S66" s="143"/>
      <c r="T66" s="143"/>
    </row>
    <row r="67" spans="1:20" x14ac:dyDescent="0.25">
      <c r="A67" s="117">
        <v>65</v>
      </c>
      <c r="B67" s="117"/>
      <c r="C67" s="117"/>
      <c r="D67" s="117"/>
      <c r="E67" s="117"/>
      <c r="F67" s="118"/>
      <c r="G67" s="118">
        <f>Таблица13456913146[Кол-во по Счету]*Таблица13456913146[Цена за единицу]</f>
        <v>0</v>
      </c>
      <c r="H67" s="118"/>
      <c r="I67" s="119"/>
      <c r="J67" s="119"/>
      <c r="K67" s="119"/>
      <c r="L67" s="149"/>
      <c r="M67" s="117"/>
      <c r="N67" s="149"/>
      <c r="O67" s="120"/>
      <c r="P67" s="116">
        <f>Таблица13456913146[Дата оплаты]+Таблица13456913146[Срок поставки дней]+1</f>
        <v>1</v>
      </c>
      <c r="Q67" s="149"/>
      <c r="R67" s="117"/>
      <c r="S67" s="143"/>
      <c r="T67" s="143"/>
    </row>
    <row r="68" spans="1:20" x14ac:dyDescent="0.25">
      <c r="A68" s="117">
        <v>66</v>
      </c>
      <c r="B68" s="117"/>
      <c r="C68" s="117"/>
      <c r="D68" s="117"/>
      <c r="E68" s="117"/>
      <c r="F68" s="118"/>
      <c r="G68" s="118">
        <f>Таблица13456913146[Кол-во по Счету]*Таблица13456913146[Цена за единицу]</f>
        <v>0</v>
      </c>
      <c r="H68" s="118"/>
      <c r="I68" s="119"/>
      <c r="J68" s="119"/>
      <c r="K68" s="119"/>
      <c r="L68" s="149"/>
      <c r="M68" s="117"/>
      <c r="N68" s="149"/>
      <c r="O68" s="120"/>
      <c r="P68" s="116">
        <f>Таблица13456913146[Дата оплаты]+Таблица13456913146[Срок поставки дней]+1</f>
        <v>1</v>
      </c>
      <c r="Q68" s="149"/>
      <c r="R68" s="117"/>
      <c r="S68" s="143"/>
      <c r="T68" s="143"/>
    </row>
    <row r="69" spans="1:20" x14ac:dyDescent="0.25">
      <c r="A69" s="117">
        <v>67</v>
      </c>
      <c r="B69" s="117"/>
      <c r="C69" s="117"/>
      <c r="D69" s="117"/>
      <c r="E69" s="117"/>
      <c r="F69" s="118"/>
      <c r="G69" s="118">
        <f>Таблица13456913146[Кол-во по Счету]*Таблица13456913146[Цена за единицу]</f>
        <v>0</v>
      </c>
      <c r="H69" s="118"/>
      <c r="I69" s="119"/>
      <c r="J69" s="119"/>
      <c r="K69" s="119"/>
      <c r="L69" s="149"/>
      <c r="M69" s="117"/>
      <c r="N69" s="149"/>
      <c r="O69" s="120"/>
      <c r="P69" s="116">
        <f>Таблица13456913146[Дата оплаты]+Таблица13456913146[Срок поставки дней]+1</f>
        <v>1</v>
      </c>
      <c r="Q69" s="149"/>
      <c r="R69" s="117"/>
      <c r="S69" s="143"/>
      <c r="T69" s="143"/>
    </row>
    <row r="70" spans="1:20" x14ac:dyDescent="0.25">
      <c r="A70" s="117">
        <v>68</v>
      </c>
      <c r="B70" s="117"/>
      <c r="C70" s="117"/>
      <c r="D70" s="117"/>
      <c r="E70" s="117"/>
      <c r="F70" s="118"/>
      <c r="G70" s="118">
        <f>Таблица13456913146[Кол-во по Счету]*Таблица13456913146[Цена за единицу]</f>
        <v>0</v>
      </c>
      <c r="H70" s="118"/>
      <c r="I70" s="119"/>
      <c r="J70" s="119"/>
      <c r="K70" s="119"/>
      <c r="L70" s="149"/>
      <c r="M70" s="117"/>
      <c r="N70" s="149"/>
      <c r="O70" s="120"/>
      <c r="P70" s="116">
        <f>Таблица13456913146[Дата оплаты]+Таблица13456913146[Срок поставки дней]+1</f>
        <v>1</v>
      </c>
      <c r="Q70" s="149"/>
      <c r="R70" s="117"/>
      <c r="S70" s="143"/>
      <c r="T70" s="143"/>
    </row>
    <row r="71" spans="1:20" x14ac:dyDescent="0.25">
      <c r="A71" s="117">
        <v>69</v>
      </c>
      <c r="B71" s="117"/>
      <c r="C71" s="117"/>
      <c r="D71" s="117"/>
      <c r="E71" s="117"/>
      <c r="F71" s="118"/>
      <c r="G71" s="118">
        <f>Таблица13456913146[Кол-во по Счету]*Таблица13456913146[Цена за единицу]</f>
        <v>0</v>
      </c>
      <c r="H71" s="118"/>
      <c r="I71" s="119"/>
      <c r="J71" s="119"/>
      <c r="K71" s="119"/>
      <c r="L71" s="149"/>
      <c r="M71" s="117"/>
      <c r="N71" s="149"/>
      <c r="O71" s="120"/>
      <c r="P71" s="116">
        <f>Таблица13456913146[Дата оплаты]+Таблица13456913146[Срок поставки дней]+1</f>
        <v>1</v>
      </c>
      <c r="Q71" s="149"/>
      <c r="R71" s="117"/>
      <c r="S71" s="143"/>
      <c r="T71" s="143"/>
    </row>
    <row r="72" spans="1:20" x14ac:dyDescent="0.25">
      <c r="A72" s="117">
        <v>70</v>
      </c>
      <c r="B72" s="117"/>
      <c r="C72" s="117"/>
      <c r="D72" s="117"/>
      <c r="E72" s="117"/>
      <c r="F72" s="118"/>
      <c r="G72" s="118">
        <f>Таблица13456913146[Кол-во по Счету]*Таблица13456913146[Цена за единицу]</f>
        <v>0</v>
      </c>
      <c r="H72" s="118"/>
      <c r="I72" s="119"/>
      <c r="J72" s="119"/>
      <c r="K72" s="119"/>
      <c r="L72" s="149"/>
      <c r="M72" s="117"/>
      <c r="N72" s="149"/>
      <c r="O72" s="120"/>
      <c r="P72" s="116">
        <f>Таблица13456913146[Дата оплаты]+Таблица13456913146[Срок поставки дней]+1</f>
        <v>1</v>
      </c>
      <c r="Q72" s="149"/>
      <c r="R72" s="117"/>
      <c r="S72" s="143"/>
      <c r="T72" s="143"/>
    </row>
    <row r="73" spans="1:20" x14ac:dyDescent="0.25">
      <c r="A73" s="117">
        <v>71</v>
      </c>
      <c r="B73" s="117"/>
      <c r="C73" s="117"/>
      <c r="D73" s="117"/>
      <c r="E73" s="117"/>
      <c r="F73" s="118"/>
      <c r="G73" s="118">
        <f>Таблица13456913146[Кол-во по Счету]*Таблица13456913146[Цена за единицу]</f>
        <v>0</v>
      </c>
      <c r="H73" s="118"/>
      <c r="I73" s="119"/>
      <c r="J73" s="119"/>
      <c r="K73" s="119"/>
      <c r="L73" s="149"/>
      <c r="M73" s="117"/>
      <c r="N73" s="149"/>
      <c r="O73" s="120"/>
      <c r="P73" s="116">
        <f>Таблица13456913146[Дата оплаты]+Таблица13456913146[Срок поставки дней]+1</f>
        <v>1</v>
      </c>
      <c r="Q73" s="149"/>
      <c r="R73" s="117"/>
      <c r="S73" s="143"/>
      <c r="T73" s="143"/>
    </row>
    <row r="74" spans="1:20" x14ac:dyDescent="0.25">
      <c r="A74" s="117">
        <v>72</v>
      </c>
      <c r="B74" s="117"/>
      <c r="C74" s="117"/>
      <c r="D74" s="117"/>
      <c r="E74" s="117"/>
      <c r="F74" s="118"/>
      <c r="G74" s="118">
        <f>Таблица13456913146[Кол-во по Счету]*Таблица13456913146[Цена за единицу]</f>
        <v>0</v>
      </c>
      <c r="H74" s="118"/>
      <c r="I74" s="119"/>
      <c r="J74" s="119"/>
      <c r="K74" s="119"/>
      <c r="L74" s="149"/>
      <c r="M74" s="117"/>
      <c r="N74" s="149"/>
      <c r="O74" s="120"/>
      <c r="P74" s="116">
        <f>Таблица13456913146[Дата оплаты]+Таблица13456913146[Срок поставки дней]+1</f>
        <v>1</v>
      </c>
      <c r="Q74" s="149"/>
      <c r="R74" s="117"/>
      <c r="S74" s="143"/>
      <c r="T74" s="143"/>
    </row>
    <row r="75" spans="1:20" x14ac:dyDescent="0.25">
      <c r="A75" s="117">
        <v>73</v>
      </c>
      <c r="B75" s="117"/>
      <c r="C75" s="117"/>
      <c r="D75" s="117"/>
      <c r="E75" s="117"/>
      <c r="F75" s="118"/>
      <c r="G75" s="118">
        <f>Таблица13456913146[Кол-во по Счету]*Таблица13456913146[Цена за единицу]</f>
        <v>0</v>
      </c>
      <c r="H75" s="118"/>
      <c r="I75" s="119"/>
      <c r="J75" s="119"/>
      <c r="K75" s="119"/>
      <c r="L75" s="149"/>
      <c r="M75" s="117"/>
      <c r="N75" s="149"/>
      <c r="O75" s="120"/>
      <c r="P75" s="116">
        <f>Таблица13456913146[Дата оплаты]+Таблица13456913146[Срок поставки дней]+1</f>
        <v>1</v>
      </c>
      <c r="Q75" s="149"/>
      <c r="R75" s="117"/>
      <c r="S75" s="143"/>
      <c r="T75" s="143"/>
    </row>
    <row r="76" spans="1:20" x14ac:dyDescent="0.25">
      <c r="A76" s="117">
        <v>74</v>
      </c>
      <c r="B76" s="117"/>
      <c r="C76" s="117"/>
      <c r="D76" s="117"/>
      <c r="E76" s="117"/>
      <c r="F76" s="118"/>
      <c r="G76" s="118">
        <f>Таблица13456913146[Кол-во по Счету]*Таблица13456913146[Цена за единицу]</f>
        <v>0</v>
      </c>
      <c r="H76" s="118"/>
      <c r="I76" s="119"/>
      <c r="J76" s="119"/>
      <c r="K76" s="119"/>
      <c r="L76" s="149"/>
      <c r="M76" s="117"/>
      <c r="N76" s="149"/>
      <c r="O76" s="120"/>
      <c r="P76" s="116">
        <f>Таблица13456913146[Дата оплаты]+Таблица13456913146[Срок поставки дней]+1</f>
        <v>1</v>
      </c>
      <c r="Q76" s="149"/>
      <c r="R76" s="117"/>
      <c r="S76" s="143"/>
      <c r="T76" s="143"/>
    </row>
    <row r="77" spans="1:20" x14ac:dyDescent="0.25">
      <c r="A77" s="117">
        <v>75</v>
      </c>
      <c r="B77" s="117"/>
      <c r="C77" s="117"/>
      <c r="D77" s="117"/>
      <c r="E77" s="117"/>
      <c r="F77" s="118"/>
      <c r="G77" s="118">
        <f>Таблица13456913146[Кол-во по Счету]*Таблица13456913146[Цена за единицу]</f>
        <v>0</v>
      </c>
      <c r="H77" s="118"/>
      <c r="I77" s="119"/>
      <c r="J77" s="119"/>
      <c r="K77" s="119"/>
      <c r="L77" s="149"/>
      <c r="M77" s="117"/>
      <c r="N77" s="149"/>
      <c r="O77" s="120"/>
      <c r="P77" s="116">
        <f>Таблица13456913146[Дата оплаты]+Таблица13456913146[Срок поставки дней]+1</f>
        <v>1</v>
      </c>
      <c r="Q77" s="149"/>
      <c r="R77" s="117"/>
      <c r="S77" s="143"/>
      <c r="T77" s="143"/>
    </row>
    <row r="78" spans="1:20" x14ac:dyDescent="0.25">
      <c r="A78" s="117">
        <v>76</v>
      </c>
      <c r="B78" s="117"/>
      <c r="C78" s="117"/>
      <c r="D78" s="117"/>
      <c r="E78" s="117"/>
      <c r="F78" s="118"/>
      <c r="G78" s="118">
        <f>Таблица13456913146[Кол-во по Счету]*Таблица13456913146[Цена за единицу]</f>
        <v>0</v>
      </c>
      <c r="H78" s="118"/>
      <c r="I78" s="119"/>
      <c r="J78" s="119"/>
      <c r="K78" s="119"/>
      <c r="L78" s="149"/>
      <c r="M78" s="117"/>
      <c r="N78" s="149"/>
      <c r="O78" s="120"/>
      <c r="P78" s="116">
        <f>Таблица13456913146[Дата оплаты]+Таблица13456913146[Срок поставки дней]+1</f>
        <v>1</v>
      </c>
      <c r="Q78" s="149"/>
      <c r="R78" s="117"/>
      <c r="S78" s="143"/>
      <c r="T78" s="143"/>
    </row>
    <row r="79" spans="1:20" x14ac:dyDescent="0.25">
      <c r="A79" s="117">
        <v>77</v>
      </c>
      <c r="B79" s="117"/>
      <c r="C79" s="117"/>
      <c r="D79" s="117"/>
      <c r="E79" s="117"/>
      <c r="F79" s="118"/>
      <c r="G79" s="118">
        <f>Таблица13456913146[Кол-во по Счету]*Таблица13456913146[Цена за единицу]</f>
        <v>0</v>
      </c>
      <c r="H79" s="118"/>
      <c r="I79" s="119"/>
      <c r="J79" s="119"/>
      <c r="K79" s="119"/>
      <c r="L79" s="149"/>
      <c r="M79" s="117"/>
      <c r="N79" s="149"/>
      <c r="O79" s="120"/>
      <c r="P79" s="116">
        <f>Таблица13456913146[Дата оплаты]+Таблица13456913146[Срок поставки дней]+1</f>
        <v>1</v>
      </c>
      <c r="Q79" s="149"/>
      <c r="R79" s="117"/>
      <c r="S79" s="143"/>
      <c r="T79" s="143"/>
    </row>
    <row r="80" spans="1:20" x14ac:dyDescent="0.25">
      <c r="A80" s="117">
        <v>78</v>
      </c>
      <c r="B80" s="117"/>
      <c r="C80" s="117"/>
      <c r="D80" s="117"/>
      <c r="E80" s="117"/>
      <c r="F80" s="118"/>
      <c r="G80" s="118">
        <f>Таблица13456913146[Кол-во по Счету]*Таблица13456913146[Цена за единицу]</f>
        <v>0</v>
      </c>
      <c r="H80" s="118"/>
      <c r="I80" s="119"/>
      <c r="J80" s="119"/>
      <c r="K80" s="119"/>
      <c r="L80" s="149"/>
      <c r="M80" s="117"/>
      <c r="N80" s="149"/>
      <c r="O80" s="120"/>
      <c r="P80" s="116">
        <f>Таблица13456913146[Дата оплаты]+Таблица13456913146[Срок поставки дней]+1</f>
        <v>1</v>
      </c>
      <c r="Q80" s="149"/>
      <c r="R80" s="117"/>
      <c r="S80" s="143"/>
      <c r="T80" s="143"/>
    </row>
    <row r="81" spans="1:20" x14ac:dyDescent="0.25">
      <c r="A81" s="117">
        <v>79</v>
      </c>
      <c r="B81" s="117"/>
      <c r="C81" s="117"/>
      <c r="D81" s="117"/>
      <c r="E81" s="117"/>
      <c r="F81" s="118"/>
      <c r="G81" s="118">
        <f>Таблица13456913146[Кол-во по Счету]*Таблица13456913146[Цена за единицу]</f>
        <v>0</v>
      </c>
      <c r="H81" s="118"/>
      <c r="I81" s="119"/>
      <c r="J81" s="119"/>
      <c r="K81" s="119"/>
      <c r="L81" s="149"/>
      <c r="M81" s="117"/>
      <c r="N81" s="149"/>
      <c r="O81" s="120"/>
      <c r="P81" s="116">
        <f>Таблица13456913146[Дата оплаты]+Таблица13456913146[Срок поставки дней]+1</f>
        <v>1</v>
      </c>
      <c r="Q81" s="149"/>
      <c r="R81" s="117"/>
      <c r="S81" s="143"/>
      <c r="T81" s="143"/>
    </row>
    <row r="82" spans="1:20" x14ac:dyDescent="0.25">
      <c r="A82" s="117">
        <v>80</v>
      </c>
      <c r="B82" s="117"/>
      <c r="C82" s="117"/>
      <c r="D82" s="117"/>
      <c r="E82" s="117"/>
      <c r="F82" s="118"/>
      <c r="G82" s="118">
        <f>Таблица13456913146[Кол-во по Счету]*Таблица13456913146[Цена за единицу]</f>
        <v>0</v>
      </c>
      <c r="H82" s="118"/>
      <c r="I82" s="119"/>
      <c r="J82" s="119"/>
      <c r="K82" s="119"/>
      <c r="L82" s="149"/>
      <c r="M82" s="117"/>
      <c r="N82" s="149"/>
      <c r="O82" s="120"/>
      <c r="P82" s="116">
        <f>Таблица13456913146[Дата оплаты]+Таблица13456913146[Срок поставки дней]+1</f>
        <v>1</v>
      </c>
      <c r="Q82" s="149"/>
      <c r="R82" s="117"/>
      <c r="S82" s="143"/>
      <c r="T82" s="143"/>
    </row>
    <row r="83" spans="1:20" x14ac:dyDescent="0.25">
      <c r="A83" s="117">
        <v>81</v>
      </c>
      <c r="B83" s="117"/>
      <c r="C83" s="117"/>
      <c r="D83" s="117"/>
      <c r="E83" s="117"/>
      <c r="F83" s="118"/>
      <c r="G83" s="118">
        <f>Таблица13456913146[Кол-во по Счету]*Таблица13456913146[Цена за единицу]</f>
        <v>0</v>
      </c>
      <c r="H83" s="118"/>
      <c r="I83" s="119"/>
      <c r="J83" s="119"/>
      <c r="K83" s="119"/>
      <c r="L83" s="149"/>
      <c r="M83" s="117"/>
      <c r="N83" s="149"/>
      <c r="O83" s="120"/>
      <c r="P83" s="116">
        <f>Таблица13456913146[Дата оплаты]+Таблица13456913146[Срок поставки дней]+1</f>
        <v>1</v>
      </c>
      <c r="Q83" s="149"/>
      <c r="R83" s="117"/>
      <c r="S83" s="143"/>
      <c r="T83" s="143"/>
    </row>
    <row r="84" spans="1:20" x14ac:dyDescent="0.25">
      <c r="A84" s="117">
        <v>82</v>
      </c>
      <c r="B84" s="117"/>
      <c r="C84" s="117"/>
      <c r="D84" s="117"/>
      <c r="E84" s="117"/>
      <c r="F84" s="118"/>
      <c r="G84" s="118">
        <f>Таблица13456913146[Кол-во по Счету]*Таблица13456913146[Цена за единицу]</f>
        <v>0</v>
      </c>
      <c r="H84" s="118"/>
      <c r="I84" s="119"/>
      <c r="J84" s="119"/>
      <c r="K84" s="119"/>
      <c r="L84" s="149"/>
      <c r="M84" s="117"/>
      <c r="N84" s="149"/>
      <c r="O84" s="120"/>
      <c r="P84" s="116">
        <f>Таблица13456913146[Дата оплаты]+Таблица13456913146[Срок поставки дней]+1</f>
        <v>1</v>
      </c>
      <c r="Q84" s="149"/>
      <c r="R84" s="117"/>
      <c r="S84" s="143"/>
      <c r="T84" s="143"/>
    </row>
    <row r="85" spans="1:20" x14ac:dyDescent="0.25">
      <c r="A85" s="117">
        <v>83</v>
      </c>
      <c r="B85" s="117"/>
      <c r="C85" s="117"/>
      <c r="D85" s="117"/>
      <c r="E85" s="117"/>
      <c r="F85" s="118"/>
      <c r="G85" s="118">
        <f>Таблица13456913146[Кол-во по Счету]*Таблица13456913146[Цена за единицу]</f>
        <v>0</v>
      </c>
      <c r="H85" s="118"/>
      <c r="I85" s="119"/>
      <c r="J85" s="119"/>
      <c r="K85" s="119"/>
      <c r="L85" s="149"/>
      <c r="M85" s="117"/>
      <c r="N85" s="149"/>
      <c r="O85" s="120"/>
      <c r="P85" s="116">
        <f>Таблица13456913146[Дата оплаты]+Таблица13456913146[Срок поставки дней]+1</f>
        <v>1</v>
      </c>
      <c r="Q85" s="149"/>
      <c r="R85" s="117"/>
      <c r="S85" s="143"/>
      <c r="T85" s="143"/>
    </row>
    <row r="86" spans="1:20" x14ac:dyDescent="0.25">
      <c r="A86" s="117">
        <v>84</v>
      </c>
      <c r="B86" s="117"/>
      <c r="C86" s="117"/>
      <c r="D86" s="117"/>
      <c r="E86" s="117"/>
      <c r="F86" s="118"/>
      <c r="G86" s="118">
        <f>Таблица13456913146[Кол-во по Счету]*Таблица13456913146[Цена за единицу]</f>
        <v>0</v>
      </c>
      <c r="H86" s="118"/>
      <c r="I86" s="119"/>
      <c r="J86" s="119"/>
      <c r="K86" s="119"/>
      <c r="L86" s="149"/>
      <c r="M86" s="117"/>
      <c r="N86" s="149"/>
      <c r="O86" s="120"/>
      <c r="P86" s="116">
        <f>Таблица13456913146[Дата оплаты]+Таблица13456913146[Срок поставки дней]+1</f>
        <v>1</v>
      </c>
      <c r="Q86" s="149"/>
      <c r="R86" s="117"/>
      <c r="S86" s="143"/>
      <c r="T86" s="143"/>
    </row>
    <row r="87" spans="1:20" x14ac:dyDescent="0.25">
      <c r="A87" s="117">
        <v>85</v>
      </c>
      <c r="B87" s="117"/>
      <c r="C87" s="117"/>
      <c r="D87" s="117"/>
      <c r="E87" s="117"/>
      <c r="F87" s="118"/>
      <c r="G87" s="118">
        <f>Таблица13456913146[Кол-во по Счету]*Таблица13456913146[Цена за единицу]</f>
        <v>0</v>
      </c>
      <c r="H87" s="118"/>
      <c r="I87" s="119"/>
      <c r="J87" s="119"/>
      <c r="K87" s="119"/>
      <c r="L87" s="149"/>
      <c r="M87" s="117"/>
      <c r="N87" s="149"/>
      <c r="O87" s="120"/>
      <c r="P87" s="116">
        <f>Таблица13456913146[Дата оплаты]+Таблица13456913146[Срок поставки дней]+1</f>
        <v>1</v>
      </c>
      <c r="Q87" s="149"/>
      <c r="R87" s="117"/>
      <c r="S87" s="143"/>
      <c r="T87" s="143"/>
    </row>
    <row r="88" spans="1:20" x14ac:dyDescent="0.25">
      <c r="A88" s="117">
        <v>86</v>
      </c>
      <c r="B88" s="117"/>
      <c r="C88" s="117"/>
      <c r="D88" s="117"/>
      <c r="E88" s="117"/>
      <c r="F88" s="118"/>
      <c r="G88" s="118">
        <f>Таблица13456913146[Кол-во по Счету]*Таблица13456913146[Цена за единицу]</f>
        <v>0</v>
      </c>
      <c r="H88" s="118"/>
      <c r="I88" s="119"/>
      <c r="J88" s="119"/>
      <c r="K88" s="119"/>
      <c r="L88" s="149"/>
      <c r="M88" s="117"/>
      <c r="N88" s="149"/>
      <c r="O88" s="120"/>
      <c r="P88" s="116">
        <f>Таблица13456913146[Дата оплаты]+Таблица13456913146[Срок поставки дней]+1</f>
        <v>1</v>
      </c>
      <c r="Q88" s="149"/>
      <c r="R88" s="117"/>
      <c r="S88" s="143"/>
      <c r="T88" s="143"/>
    </row>
    <row r="89" spans="1:20" x14ac:dyDescent="0.25">
      <c r="A89" s="117">
        <v>87</v>
      </c>
      <c r="B89" s="117"/>
      <c r="C89" s="117"/>
      <c r="D89" s="117"/>
      <c r="E89" s="117"/>
      <c r="F89" s="118"/>
      <c r="G89" s="118">
        <f>Таблица13456913146[Кол-во по Счету]*Таблица13456913146[Цена за единицу]</f>
        <v>0</v>
      </c>
      <c r="H89" s="118"/>
      <c r="I89" s="119"/>
      <c r="J89" s="119"/>
      <c r="K89" s="119"/>
      <c r="L89" s="149"/>
      <c r="M89" s="117"/>
      <c r="N89" s="149"/>
      <c r="O89" s="120"/>
      <c r="P89" s="116">
        <f>Таблица13456913146[Дата оплаты]+Таблица13456913146[Срок поставки дней]+1</f>
        <v>1</v>
      </c>
      <c r="Q89" s="149"/>
      <c r="R89" s="117"/>
      <c r="S89" s="143"/>
      <c r="T89" s="143"/>
    </row>
    <row r="90" spans="1:20" x14ac:dyDescent="0.25">
      <c r="A90" s="117">
        <v>88</v>
      </c>
      <c r="B90" s="117"/>
      <c r="C90" s="117"/>
      <c r="D90" s="117"/>
      <c r="E90" s="117"/>
      <c r="F90" s="118"/>
      <c r="G90" s="118">
        <f>Таблица13456913146[Кол-во по Счету]*Таблица13456913146[Цена за единицу]</f>
        <v>0</v>
      </c>
      <c r="H90" s="118"/>
      <c r="I90" s="119"/>
      <c r="J90" s="119"/>
      <c r="K90" s="119"/>
      <c r="L90" s="149"/>
      <c r="M90" s="117"/>
      <c r="N90" s="149"/>
      <c r="O90" s="120"/>
      <c r="P90" s="116">
        <f>Таблица13456913146[Дата оплаты]+Таблица13456913146[Срок поставки дней]+1</f>
        <v>1</v>
      </c>
      <c r="Q90" s="149"/>
      <c r="R90" s="117"/>
      <c r="S90" s="143"/>
      <c r="T90" s="143"/>
    </row>
    <row r="91" spans="1:20" x14ac:dyDescent="0.25">
      <c r="A91" s="117">
        <v>89</v>
      </c>
      <c r="B91" s="117"/>
      <c r="C91" s="117"/>
      <c r="D91" s="117"/>
      <c r="E91" s="117"/>
      <c r="F91" s="118"/>
      <c r="G91" s="118">
        <f>Таблица13456913146[Кол-во по Счету]*Таблица13456913146[Цена за единицу]</f>
        <v>0</v>
      </c>
      <c r="H91" s="118"/>
      <c r="I91" s="119"/>
      <c r="J91" s="119"/>
      <c r="K91" s="119"/>
      <c r="L91" s="149"/>
      <c r="M91" s="117"/>
      <c r="N91" s="149"/>
      <c r="O91" s="120"/>
      <c r="P91" s="116">
        <f>Таблица13456913146[Дата оплаты]+Таблица13456913146[Срок поставки дней]+1</f>
        <v>1</v>
      </c>
      <c r="Q91" s="149"/>
      <c r="R91" s="117"/>
      <c r="S91" s="143"/>
      <c r="T91" s="143"/>
    </row>
    <row r="92" spans="1:20" x14ac:dyDescent="0.25">
      <c r="A92" s="117">
        <v>90</v>
      </c>
      <c r="B92" s="117"/>
      <c r="C92" s="117"/>
      <c r="D92" s="117"/>
      <c r="E92" s="117"/>
      <c r="F92" s="118"/>
      <c r="G92" s="118">
        <f>Таблица13456913146[Кол-во по Счету]*Таблица13456913146[Цена за единицу]</f>
        <v>0</v>
      </c>
      <c r="H92" s="118"/>
      <c r="I92" s="119"/>
      <c r="J92" s="119"/>
      <c r="K92" s="119"/>
      <c r="L92" s="149"/>
      <c r="M92" s="117"/>
      <c r="N92" s="149"/>
      <c r="O92" s="120"/>
      <c r="P92" s="116">
        <f>Таблица13456913146[Дата оплаты]+Таблица13456913146[Срок поставки дней]+1</f>
        <v>1</v>
      </c>
      <c r="Q92" s="149"/>
      <c r="R92" s="117"/>
      <c r="S92" s="143"/>
      <c r="T92" s="143"/>
    </row>
    <row r="93" spans="1:20" x14ac:dyDescent="0.25">
      <c r="A93" s="117">
        <v>91</v>
      </c>
      <c r="B93" s="117"/>
      <c r="C93" s="117"/>
      <c r="D93" s="117"/>
      <c r="E93" s="117"/>
      <c r="F93" s="118"/>
      <c r="G93" s="118">
        <f>Таблица13456913146[Кол-во по Счету]*Таблица13456913146[Цена за единицу]</f>
        <v>0</v>
      </c>
      <c r="H93" s="118"/>
      <c r="I93" s="119"/>
      <c r="J93" s="119"/>
      <c r="K93" s="119"/>
      <c r="L93" s="149"/>
      <c r="M93" s="117"/>
      <c r="N93" s="149"/>
      <c r="O93" s="120"/>
      <c r="P93" s="116">
        <f>Таблица13456913146[Дата оплаты]+Таблица13456913146[Срок поставки дней]+1</f>
        <v>1</v>
      </c>
      <c r="Q93" s="149"/>
      <c r="R93" s="117"/>
      <c r="S93" s="143"/>
      <c r="T93" s="143"/>
    </row>
    <row r="94" spans="1:20" x14ac:dyDescent="0.25">
      <c r="A94" s="117">
        <v>92</v>
      </c>
      <c r="B94" s="117"/>
      <c r="C94" s="117"/>
      <c r="D94" s="117"/>
      <c r="E94" s="117"/>
      <c r="F94" s="118"/>
      <c r="G94" s="118">
        <f>Таблица13456913146[Кол-во по Счету]*Таблица13456913146[Цена за единицу]</f>
        <v>0</v>
      </c>
      <c r="H94" s="118"/>
      <c r="I94" s="119"/>
      <c r="J94" s="119"/>
      <c r="K94" s="119"/>
      <c r="L94" s="149"/>
      <c r="M94" s="117"/>
      <c r="N94" s="149"/>
      <c r="O94" s="120"/>
      <c r="P94" s="116">
        <f>Таблица13456913146[Дата оплаты]+Таблица13456913146[Срок поставки дней]+1</f>
        <v>1</v>
      </c>
      <c r="Q94" s="149"/>
      <c r="R94" s="117"/>
      <c r="S94" s="143"/>
      <c r="T94" s="143"/>
    </row>
    <row r="95" spans="1:20" x14ac:dyDescent="0.25">
      <c r="A95" s="117">
        <v>93</v>
      </c>
      <c r="B95" s="117"/>
      <c r="C95" s="117"/>
      <c r="D95" s="117"/>
      <c r="E95" s="117"/>
      <c r="F95" s="118"/>
      <c r="G95" s="118">
        <f>Таблица13456913146[Кол-во по Счету]*Таблица13456913146[Цена за единицу]</f>
        <v>0</v>
      </c>
      <c r="H95" s="118"/>
      <c r="I95" s="119"/>
      <c r="J95" s="119"/>
      <c r="K95" s="119"/>
      <c r="L95" s="149"/>
      <c r="M95" s="117"/>
      <c r="N95" s="149"/>
      <c r="O95" s="120"/>
      <c r="P95" s="116">
        <f>Таблица13456913146[Дата оплаты]+Таблица13456913146[Срок поставки дней]+1</f>
        <v>1</v>
      </c>
      <c r="Q95" s="149"/>
      <c r="R95" s="117"/>
      <c r="S95" s="143"/>
      <c r="T95" s="143"/>
    </row>
    <row r="96" spans="1:20" x14ac:dyDescent="0.25">
      <c r="A96" s="117">
        <v>94</v>
      </c>
      <c r="B96" s="117"/>
      <c r="C96" s="117"/>
      <c r="D96" s="117"/>
      <c r="E96" s="117"/>
      <c r="F96" s="118"/>
      <c r="G96" s="118">
        <f>Таблица13456913146[Кол-во по Счету]*Таблица13456913146[Цена за единицу]</f>
        <v>0</v>
      </c>
      <c r="H96" s="118"/>
      <c r="I96" s="119"/>
      <c r="J96" s="119"/>
      <c r="K96" s="119"/>
      <c r="L96" s="149"/>
      <c r="M96" s="117"/>
      <c r="N96" s="149"/>
      <c r="O96" s="120"/>
      <c r="P96" s="116">
        <f>Таблица13456913146[Дата оплаты]+Таблица13456913146[Срок поставки дней]+1</f>
        <v>1</v>
      </c>
      <c r="Q96" s="149"/>
      <c r="R96" s="117"/>
      <c r="S96" s="143"/>
      <c r="T96" s="143"/>
    </row>
    <row r="97" spans="1:20" x14ac:dyDescent="0.25">
      <c r="A97" s="117">
        <v>95</v>
      </c>
      <c r="B97" s="117"/>
      <c r="C97" s="117"/>
      <c r="D97" s="117"/>
      <c r="E97" s="117"/>
      <c r="F97" s="118"/>
      <c r="G97" s="118">
        <f>Таблица13456913146[Кол-во по Счету]*Таблица13456913146[Цена за единицу]</f>
        <v>0</v>
      </c>
      <c r="H97" s="118"/>
      <c r="I97" s="119"/>
      <c r="J97" s="119"/>
      <c r="K97" s="119"/>
      <c r="L97" s="149"/>
      <c r="M97" s="117"/>
      <c r="N97" s="149"/>
      <c r="O97" s="120"/>
      <c r="P97" s="116">
        <f>Таблица13456913146[Дата оплаты]+Таблица13456913146[Срок поставки дней]+1</f>
        <v>1</v>
      </c>
      <c r="Q97" s="149"/>
      <c r="R97" s="117"/>
      <c r="S97" s="143"/>
      <c r="T97" s="143"/>
    </row>
    <row r="98" spans="1:20" x14ac:dyDescent="0.25">
      <c r="A98" s="117">
        <v>96</v>
      </c>
      <c r="B98" s="117"/>
      <c r="C98" s="117"/>
      <c r="D98" s="117"/>
      <c r="E98" s="117"/>
      <c r="F98" s="118"/>
      <c r="G98" s="118">
        <f>Таблица13456913146[Кол-во по Счету]*Таблица13456913146[Цена за единицу]</f>
        <v>0</v>
      </c>
      <c r="H98" s="118"/>
      <c r="I98" s="119"/>
      <c r="J98" s="119"/>
      <c r="K98" s="119"/>
      <c r="L98" s="149"/>
      <c r="M98" s="117"/>
      <c r="N98" s="149"/>
      <c r="O98" s="120"/>
      <c r="P98" s="116">
        <f>Таблица13456913146[Дата оплаты]+Таблица13456913146[Срок поставки дней]+1</f>
        <v>1</v>
      </c>
      <c r="Q98" s="149"/>
      <c r="R98" s="117"/>
      <c r="S98" s="143"/>
      <c r="T98" s="143"/>
    </row>
    <row r="99" spans="1:20" x14ac:dyDescent="0.25">
      <c r="A99" s="117">
        <v>97</v>
      </c>
      <c r="B99" s="117"/>
      <c r="C99" s="117"/>
      <c r="D99" s="117"/>
      <c r="E99" s="117"/>
      <c r="F99" s="118"/>
      <c r="G99" s="118">
        <f>Таблица13456913146[Кол-во по Счету]*Таблица13456913146[Цена за единицу]</f>
        <v>0</v>
      </c>
      <c r="H99" s="118"/>
      <c r="I99" s="119"/>
      <c r="J99" s="119"/>
      <c r="K99" s="119"/>
      <c r="L99" s="149"/>
      <c r="M99" s="117"/>
      <c r="N99" s="149"/>
      <c r="O99" s="120"/>
      <c r="P99" s="116">
        <f>Таблица13456913146[Дата оплаты]+Таблица13456913146[Срок поставки дней]+1</f>
        <v>1</v>
      </c>
      <c r="Q99" s="149"/>
      <c r="R99" s="117"/>
      <c r="S99" s="143"/>
      <c r="T99" s="143"/>
    </row>
    <row r="100" spans="1:20" x14ac:dyDescent="0.25">
      <c r="A100" s="117">
        <v>98</v>
      </c>
      <c r="B100" s="117"/>
      <c r="C100" s="117"/>
      <c r="D100" s="117"/>
      <c r="E100" s="117"/>
      <c r="F100" s="118"/>
      <c r="G100" s="118">
        <f>Таблица13456913146[Кол-во по Счету]*Таблица13456913146[Цена за единицу]</f>
        <v>0</v>
      </c>
      <c r="H100" s="118"/>
      <c r="I100" s="119"/>
      <c r="J100" s="119"/>
      <c r="K100" s="119"/>
      <c r="L100" s="149"/>
      <c r="M100" s="117"/>
      <c r="N100" s="149"/>
      <c r="O100" s="120"/>
      <c r="P100" s="116">
        <f>Таблица13456913146[Дата оплаты]+Таблица13456913146[Срок поставки дней]+1</f>
        <v>1</v>
      </c>
      <c r="Q100" s="149"/>
      <c r="R100" s="117"/>
      <c r="S100" s="143"/>
      <c r="T100" s="143"/>
    </row>
    <row r="101" spans="1:20" x14ac:dyDescent="0.25">
      <c r="A101" s="117">
        <v>99</v>
      </c>
      <c r="B101" s="117"/>
      <c r="C101" s="117"/>
      <c r="D101" s="117"/>
      <c r="E101" s="117"/>
      <c r="F101" s="118"/>
      <c r="G101" s="118">
        <f>Таблица13456913146[Кол-во по Счету]*Таблица13456913146[Цена за единицу]</f>
        <v>0</v>
      </c>
      <c r="H101" s="118"/>
      <c r="I101" s="119"/>
      <c r="J101" s="119"/>
      <c r="K101" s="119"/>
      <c r="L101" s="149"/>
      <c r="M101" s="117"/>
      <c r="N101" s="149"/>
      <c r="O101" s="120"/>
      <c r="P101" s="116">
        <f>Таблица13456913146[Дата оплаты]+Таблица13456913146[Срок поставки дней]+1</f>
        <v>1</v>
      </c>
      <c r="Q101" s="149"/>
      <c r="R101" s="117"/>
      <c r="S101" s="143"/>
      <c r="T101" s="143"/>
    </row>
    <row r="102" spans="1:20" x14ac:dyDescent="0.25">
      <c r="A102" s="117">
        <v>100</v>
      </c>
      <c r="B102" s="117"/>
      <c r="C102" s="117"/>
      <c r="D102" s="117"/>
      <c r="E102" s="117"/>
      <c r="F102" s="118"/>
      <c r="G102" s="118">
        <f>Таблица13456913146[Кол-во по Счету]*Таблица13456913146[Цена за единицу]</f>
        <v>0</v>
      </c>
      <c r="H102" s="118"/>
      <c r="I102" s="119"/>
      <c r="J102" s="119"/>
      <c r="K102" s="119"/>
      <c r="L102" s="149"/>
      <c r="M102" s="117"/>
      <c r="N102" s="149"/>
      <c r="O102" s="120"/>
      <c r="P102" s="116">
        <f>Таблица13456913146[Дата оплаты]+Таблица13456913146[Срок поставки дней]+1</f>
        <v>1</v>
      </c>
      <c r="Q102" s="149"/>
      <c r="R102" s="117"/>
      <c r="S102" s="143"/>
      <c r="T102" s="143"/>
    </row>
    <row r="103" spans="1:20" x14ac:dyDescent="0.25">
      <c r="A103" s="117">
        <v>101</v>
      </c>
      <c r="B103" s="117"/>
      <c r="C103" s="117"/>
      <c r="D103" s="117"/>
      <c r="E103" s="117"/>
      <c r="F103" s="118"/>
      <c r="G103" s="118">
        <f>Таблица13456913146[Кол-во по Счету]*Таблица13456913146[Цена за единицу]</f>
        <v>0</v>
      </c>
      <c r="H103" s="118"/>
      <c r="I103" s="119"/>
      <c r="J103" s="119"/>
      <c r="K103" s="119"/>
      <c r="L103" s="149"/>
      <c r="M103" s="117"/>
      <c r="N103" s="149"/>
      <c r="O103" s="120"/>
      <c r="P103" s="116">
        <f>Таблица13456913146[Дата оплаты]+Таблица13456913146[Срок поставки дней]+1</f>
        <v>1</v>
      </c>
      <c r="Q103" s="149"/>
      <c r="R103" s="117"/>
      <c r="S103" s="143"/>
      <c r="T103" s="143"/>
    </row>
    <row r="104" spans="1:20" x14ac:dyDescent="0.25">
      <c r="A104" s="117">
        <v>102</v>
      </c>
      <c r="B104" s="117"/>
      <c r="C104" s="117"/>
      <c r="D104" s="117"/>
      <c r="E104" s="117"/>
      <c r="F104" s="118"/>
      <c r="G104" s="118">
        <f>Таблица13456913146[Кол-во по Счету]*Таблица13456913146[Цена за единицу]</f>
        <v>0</v>
      </c>
      <c r="H104" s="118"/>
      <c r="I104" s="119"/>
      <c r="J104" s="119"/>
      <c r="K104" s="119"/>
      <c r="L104" s="149"/>
      <c r="M104" s="117"/>
      <c r="N104" s="149"/>
      <c r="O104" s="120"/>
      <c r="P104" s="116">
        <f>Таблица13456913146[Дата оплаты]+Таблица13456913146[Срок поставки дней]+1</f>
        <v>1</v>
      </c>
      <c r="Q104" s="149"/>
      <c r="R104" s="117"/>
      <c r="S104" s="143"/>
      <c r="T104" s="143"/>
    </row>
    <row r="105" spans="1:20" x14ac:dyDescent="0.25">
      <c r="A105" s="117">
        <v>103</v>
      </c>
      <c r="B105" s="117"/>
      <c r="C105" s="117"/>
      <c r="D105" s="117"/>
      <c r="E105" s="117"/>
      <c r="F105" s="118"/>
      <c r="G105" s="118">
        <f>Таблица13456913146[Кол-во по Счету]*Таблица13456913146[Цена за единицу]</f>
        <v>0</v>
      </c>
      <c r="H105" s="118"/>
      <c r="I105" s="119"/>
      <c r="J105" s="119"/>
      <c r="K105" s="119"/>
      <c r="L105" s="149"/>
      <c r="M105" s="117"/>
      <c r="N105" s="149"/>
      <c r="O105" s="120"/>
      <c r="P105" s="116">
        <f>Таблица13456913146[Дата оплаты]+Таблица13456913146[Срок поставки дней]+1</f>
        <v>1</v>
      </c>
      <c r="Q105" s="149"/>
      <c r="R105" s="117"/>
      <c r="S105" s="143"/>
      <c r="T105" s="143"/>
    </row>
    <row r="106" spans="1:20" x14ac:dyDescent="0.25">
      <c r="A106" s="117">
        <v>104</v>
      </c>
      <c r="B106" s="117"/>
      <c r="C106" s="117"/>
      <c r="D106" s="117"/>
      <c r="E106" s="117"/>
      <c r="F106" s="118"/>
      <c r="G106" s="118">
        <f>Таблица13456913146[Кол-во по Счету]*Таблица13456913146[Цена за единицу]</f>
        <v>0</v>
      </c>
      <c r="H106" s="118"/>
      <c r="I106" s="119"/>
      <c r="J106" s="119"/>
      <c r="K106" s="119"/>
      <c r="L106" s="149"/>
      <c r="M106" s="117"/>
      <c r="N106" s="149"/>
      <c r="O106" s="120"/>
      <c r="P106" s="116">
        <f>Таблица13456913146[Дата оплаты]+Таблица13456913146[Срок поставки дней]+1</f>
        <v>1</v>
      </c>
      <c r="Q106" s="149"/>
      <c r="R106" s="117"/>
      <c r="S106" s="143"/>
      <c r="T106" s="143"/>
    </row>
    <row r="107" spans="1:20" x14ac:dyDescent="0.25">
      <c r="A107" s="117">
        <v>105</v>
      </c>
      <c r="B107" s="117"/>
      <c r="C107" s="117"/>
      <c r="D107" s="117"/>
      <c r="E107" s="117"/>
      <c r="F107" s="118"/>
      <c r="G107" s="118">
        <f>Таблица13456913146[Кол-во по Счету]*Таблица13456913146[Цена за единицу]</f>
        <v>0</v>
      </c>
      <c r="H107" s="118"/>
      <c r="I107" s="119"/>
      <c r="J107" s="119"/>
      <c r="K107" s="119"/>
      <c r="L107" s="149"/>
      <c r="M107" s="117"/>
      <c r="N107" s="149"/>
      <c r="O107" s="120"/>
      <c r="P107" s="116">
        <f>Таблица13456913146[Дата оплаты]+Таблица13456913146[Срок поставки дней]+1</f>
        <v>1</v>
      </c>
      <c r="Q107" s="149"/>
      <c r="R107" s="117"/>
      <c r="S107" s="143"/>
      <c r="T107" s="143"/>
    </row>
    <row r="108" spans="1:20" x14ac:dyDescent="0.25">
      <c r="A108" s="117">
        <v>106</v>
      </c>
      <c r="B108" s="117"/>
      <c r="C108" s="117"/>
      <c r="D108" s="117"/>
      <c r="E108" s="117"/>
      <c r="F108" s="118"/>
      <c r="G108" s="118">
        <f>Таблица13456913146[Кол-во по Счету]*Таблица13456913146[Цена за единицу]</f>
        <v>0</v>
      </c>
      <c r="H108" s="118"/>
      <c r="I108" s="119"/>
      <c r="J108" s="119"/>
      <c r="K108" s="119"/>
      <c r="L108" s="149"/>
      <c r="M108" s="117"/>
      <c r="N108" s="149"/>
      <c r="O108" s="120"/>
      <c r="P108" s="116">
        <f>Таблица13456913146[Дата оплаты]+Таблица13456913146[Срок поставки дней]+1</f>
        <v>1</v>
      </c>
      <c r="Q108" s="149"/>
      <c r="R108" s="117"/>
      <c r="S108" s="143"/>
      <c r="T108" s="143"/>
    </row>
    <row r="109" spans="1:20" x14ac:dyDescent="0.25">
      <c r="A109" s="117">
        <v>107</v>
      </c>
      <c r="B109" s="117"/>
      <c r="C109" s="117"/>
      <c r="D109" s="117"/>
      <c r="E109" s="117"/>
      <c r="F109" s="118"/>
      <c r="G109" s="118">
        <f>Таблица13456913146[Кол-во по Счету]*Таблица13456913146[Цена за единицу]</f>
        <v>0</v>
      </c>
      <c r="H109" s="118"/>
      <c r="I109" s="119"/>
      <c r="J109" s="119"/>
      <c r="K109" s="119"/>
      <c r="L109" s="149"/>
      <c r="M109" s="117"/>
      <c r="N109" s="149"/>
      <c r="O109" s="120"/>
      <c r="P109" s="116">
        <f>Таблица13456913146[Дата оплаты]+Таблица13456913146[Срок поставки дней]+1</f>
        <v>1</v>
      </c>
      <c r="Q109" s="149"/>
      <c r="R109" s="117"/>
      <c r="S109" s="143"/>
      <c r="T109" s="143"/>
    </row>
    <row r="110" spans="1:20" x14ac:dyDescent="0.25">
      <c r="A110" s="117">
        <v>108</v>
      </c>
      <c r="B110" s="117"/>
      <c r="C110" s="117"/>
      <c r="D110" s="117"/>
      <c r="E110" s="117"/>
      <c r="F110" s="118"/>
      <c r="G110" s="118">
        <f>Таблица13456913146[Кол-во по Счету]*Таблица13456913146[Цена за единицу]</f>
        <v>0</v>
      </c>
      <c r="H110" s="118"/>
      <c r="I110" s="119"/>
      <c r="J110" s="119"/>
      <c r="K110" s="119"/>
      <c r="L110" s="149"/>
      <c r="M110" s="117"/>
      <c r="N110" s="149"/>
      <c r="O110" s="120"/>
      <c r="P110" s="116">
        <f>Таблица13456913146[Дата оплаты]+Таблица13456913146[Срок поставки дней]+1</f>
        <v>1</v>
      </c>
      <c r="Q110" s="149"/>
      <c r="R110" s="117"/>
      <c r="S110" s="143"/>
      <c r="T110" s="143"/>
    </row>
    <row r="111" spans="1:20" x14ac:dyDescent="0.25">
      <c r="A111" s="117">
        <v>109</v>
      </c>
      <c r="B111" s="117"/>
      <c r="C111" s="117"/>
      <c r="D111" s="117"/>
      <c r="E111" s="117"/>
      <c r="F111" s="118"/>
      <c r="G111" s="118">
        <f>Таблица13456913146[Кол-во по Счету]*Таблица13456913146[Цена за единицу]</f>
        <v>0</v>
      </c>
      <c r="H111" s="118"/>
      <c r="I111" s="119"/>
      <c r="J111" s="119"/>
      <c r="K111" s="119"/>
      <c r="L111" s="149"/>
      <c r="M111" s="117"/>
      <c r="N111" s="149"/>
      <c r="O111" s="120"/>
      <c r="P111" s="116">
        <f>Таблица13456913146[Дата оплаты]+Таблица13456913146[Срок поставки дней]+1</f>
        <v>1</v>
      </c>
      <c r="Q111" s="149"/>
      <c r="R111" s="117"/>
      <c r="S111" s="143"/>
      <c r="T111" s="143"/>
    </row>
    <row r="112" spans="1:20" x14ac:dyDescent="0.25">
      <c r="A112" s="117">
        <v>110</v>
      </c>
      <c r="B112" s="117"/>
      <c r="C112" s="117"/>
      <c r="D112" s="117"/>
      <c r="E112" s="117"/>
      <c r="F112" s="118"/>
      <c r="G112" s="118">
        <f>Таблица13456913146[Кол-во по Счету]*Таблица13456913146[Цена за единицу]</f>
        <v>0</v>
      </c>
      <c r="H112" s="118"/>
      <c r="I112" s="119"/>
      <c r="J112" s="119"/>
      <c r="K112" s="119"/>
      <c r="L112" s="149"/>
      <c r="M112" s="117"/>
      <c r="N112" s="149"/>
      <c r="O112" s="120"/>
      <c r="P112" s="116">
        <f>Таблица13456913146[Дата оплаты]+Таблица13456913146[Срок поставки дней]+1</f>
        <v>1</v>
      </c>
      <c r="Q112" s="149"/>
      <c r="R112" s="117"/>
      <c r="S112" s="143"/>
      <c r="T112" s="143"/>
    </row>
    <row r="113" spans="1:20" x14ac:dyDescent="0.25">
      <c r="A113" s="117">
        <v>111</v>
      </c>
      <c r="B113" s="117"/>
      <c r="C113" s="117"/>
      <c r="D113" s="117"/>
      <c r="E113" s="117"/>
      <c r="F113" s="118"/>
      <c r="G113" s="118">
        <f>Таблица13456913146[Кол-во по Счету]*Таблица13456913146[Цена за единицу]</f>
        <v>0</v>
      </c>
      <c r="H113" s="118"/>
      <c r="I113" s="119"/>
      <c r="J113" s="119"/>
      <c r="K113" s="119"/>
      <c r="L113" s="149"/>
      <c r="M113" s="117"/>
      <c r="N113" s="149"/>
      <c r="O113" s="120"/>
      <c r="P113" s="116">
        <f>Таблица13456913146[Дата оплаты]+Таблица13456913146[Срок поставки дней]+1</f>
        <v>1</v>
      </c>
      <c r="Q113" s="149"/>
      <c r="R113" s="117"/>
      <c r="S113" s="143"/>
      <c r="T113" s="143"/>
    </row>
    <row r="114" spans="1:20" x14ac:dyDescent="0.25">
      <c r="A114" s="117">
        <v>112</v>
      </c>
      <c r="B114" s="117"/>
      <c r="C114" s="117"/>
      <c r="D114" s="117"/>
      <c r="E114" s="117"/>
      <c r="F114" s="118"/>
      <c r="G114" s="118">
        <f>Таблица13456913146[Кол-во по Счету]*Таблица13456913146[Цена за единицу]</f>
        <v>0</v>
      </c>
      <c r="H114" s="118"/>
      <c r="I114" s="119"/>
      <c r="J114" s="119"/>
      <c r="K114" s="119"/>
      <c r="L114" s="149"/>
      <c r="M114" s="117"/>
      <c r="N114" s="149"/>
      <c r="O114" s="120"/>
      <c r="P114" s="116">
        <f>Таблица13456913146[Дата оплаты]+Таблица13456913146[Срок поставки дней]+1</f>
        <v>1</v>
      </c>
      <c r="Q114" s="149"/>
      <c r="R114" s="117"/>
      <c r="S114" s="143"/>
      <c r="T114" s="143"/>
    </row>
    <row r="115" spans="1:20" x14ac:dyDescent="0.25">
      <c r="A115" s="117">
        <v>113</v>
      </c>
      <c r="B115" s="117"/>
      <c r="C115" s="117"/>
      <c r="D115" s="117"/>
      <c r="E115" s="117"/>
      <c r="F115" s="118"/>
      <c r="G115" s="118">
        <f>Таблица13456913146[Кол-во по Счету]*Таблица13456913146[Цена за единицу]</f>
        <v>0</v>
      </c>
      <c r="H115" s="118"/>
      <c r="I115" s="119"/>
      <c r="J115" s="119"/>
      <c r="K115" s="119"/>
      <c r="L115" s="149"/>
      <c r="M115" s="117"/>
      <c r="N115" s="149"/>
      <c r="O115" s="120"/>
      <c r="P115" s="116">
        <f>Таблица13456913146[Дата оплаты]+Таблица13456913146[Срок поставки дней]+1</f>
        <v>1</v>
      </c>
      <c r="Q115" s="149"/>
      <c r="R115" s="117"/>
      <c r="S115" s="143"/>
      <c r="T115" s="143"/>
    </row>
    <row r="116" spans="1:20" x14ac:dyDescent="0.25">
      <c r="A116" s="117">
        <v>114</v>
      </c>
      <c r="B116" s="117"/>
      <c r="C116" s="117"/>
      <c r="D116" s="117"/>
      <c r="E116" s="117"/>
      <c r="F116" s="118"/>
      <c r="G116" s="118">
        <f>Таблица13456913146[Кол-во по Счету]*Таблица13456913146[Цена за единицу]</f>
        <v>0</v>
      </c>
      <c r="H116" s="118"/>
      <c r="I116" s="119"/>
      <c r="J116" s="119"/>
      <c r="K116" s="119"/>
      <c r="L116" s="149"/>
      <c r="M116" s="117"/>
      <c r="N116" s="149"/>
      <c r="O116" s="120"/>
      <c r="P116" s="116">
        <f>Таблица13456913146[Дата оплаты]+Таблица13456913146[Срок поставки дней]+1</f>
        <v>1</v>
      </c>
      <c r="Q116" s="149"/>
      <c r="R116" s="117"/>
      <c r="S116" s="143"/>
      <c r="T116" s="143"/>
    </row>
    <row r="117" spans="1:20" x14ac:dyDescent="0.25">
      <c r="A117" s="117">
        <v>115</v>
      </c>
      <c r="B117" s="117"/>
      <c r="C117" s="117"/>
      <c r="D117" s="117"/>
      <c r="E117" s="117"/>
      <c r="F117" s="118"/>
      <c r="G117" s="118">
        <f>Таблица13456913146[Кол-во по Счету]*Таблица13456913146[Цена за единицу]</f>
        <v>0</v>
      </c>
      <c r="H117" s="118"/>
      <c r="I117" s="119"/>
      <c r="J117" s="119"/>
      <c r="K117" s="119"/>
      <c r="L117" s="149"/>
      <c r="M117" s="117"/>
      <c r="N117" s="149"/>
      <c r="O117" s="120"/>
      <c r="P117" s="116">
        <f>Таблица13456913146[Дата оплаты]+Таблица13456913146[Срок поставки дней]+1</f>
        <v>1</v>
      </c>
      <c r="Q117" s="149"/>
      <c r="R117" s="117"/>
      <c r="S117" s="143"/>
      <c r="T117" s="143"/>
    </row>
    <row r="118" spans="1:20" x14ac:dyDescent="0.25">
      <c r="A118" s="117">
        <v>116</v>
      </c>
      <c r="B118" s="117"/>
      <c r="C118" s="117"/>
      <c r="D118" s="117"/>
      <c r="E118" s="117"/>
      <c r="F118" s="118"/>
      <c r="G118" s="118">
        <f>Таблица13456913146[Кол-во по Счету]*Таблица13456913146[Цена за единицу]</f>
        <v>0</v>
      </c>
      <c r="H118" s="118"/>
      <c r="I118" s="119"/>
      <c r="J118" s="119"/>
      <c r="K118" s="119"/>
      <c r="L118" s="149"/>
      <c r="M118" s="117"/>
      <c r="N118" s="149"/>
      <c r="O118" s="120"/>
      <c r="P118" s="116">
        <f>Таблица13456913146[Дата оплаты]+Таблица13456913146[Срок поставки дней]+1</f>
        <v>1</v>
      </c>
      <c r="Q118" s="149"/>
      <c r="R118" s="117"/>
      <c r="S118" s="143"/>
      <c r="T118" s="143"/>
    </row>
    <row r="119" spans="1:20" x14ac:dyDescent="0.25">
      <c r="A119" s="117">
        <v>117</v>
      </c>
      <c r="B119" s="117"/>
      <c r="C119" s="117"/>
      <c r="D119" s="117"/>
      <c r="E119" s="117"/>
      <c r="F119" s="118"/>
      <c r="G119" s="118">
        <f>Таблица13456913146[Кол-во по Счету]*Таблица13456913146[Цена за единицу]</f>
        <v>0</v>
      </c>
      <c r="H119" s="118"/>
      <c r="I119" s="119"/>
      <c r="J119" s="119"/>
      <c r="K119" s="119"/>
      <c r="L119" s="149"/>
      <c r="M119" s="117"/>
      <c r="N119" s="149"/>
      <c r="O119" s="120"/>
      <c r="P119" s="116">
        <f>Таблица13456913146[Дата оплаты]+Таблица13456913146[Срок поставки дней]+1</f>
        <v>1</v>
      </c>
      <c r="Q119" s="149"/>
      <c r="R119" s="117"/>
      <c r="S119" s="143"/>
      <c r="T119" s="143"/>
    </row>
    <row r="120" spans="1:20" x14ac:dyDescent="0.25">
      <c r="A120" s="117">
        <v>118</v>
      </c>
      <c r="B120" s="117"/>
      <c r="C120" s="117"/>
      <c r="D120" s="117"/>
      <c r="E120" s="117"/>
      <c r="F120" s="118"/>
      <c r="G120" s="118">
        <f>Таблица13456913146[Кол-во по Счету]*Таблица13456913146[Цена за единицу]</f>
        <v>0</v>
      </c>
      <c r="H120" s="118"/>
      <c r="I120" s="119"/>
      <c r="J120" s="119"/>
      <c r="K120" s="119"/>
      <c r="L120" s="149"/>
      <c r="M120" s="117"/>
      <c r="N120" s="149"/>
      <c r="O120" s="120"/>
      <c r="P120" s="116">
        <f>Таблица13456913146[Дата оплаты]+Таблица13456913146[Срок поставки дней]+1</f>
        <v>1</v>
      </c>
      <c r="Q120" s="149"/>
      <c r="R120" s="117"/>
      <c r="S120" s="143"/>
      <c r="T120" s="143"/>
    </row>
    <row r="121" spans="1:20" x14ac:dyDescent="0.25">
      <c r="A121" s="117">
        <v>119</v>
      </c>
      <c r="B121" s="117"/>
      <c r="C121" s="117"/>
      <c r="D121" s="117"/>
      <c r="E121" s="117"/>
      <c r="F121" s="118"/>
      <c r="G121" s="118">
        <f>Таблица13456913146[Кол-во по Счету]*Таблица13456913146[Цена за единицу]</f>
        <v>0</v>
      </c>
      <c r="H121" s="118"/>
      <c r="I121" s="119"/>
      <c r="J121" s="119"/>
      <c r="K121" s="119"/>
      <c r="L121" s="149"/>
      <c r="M121" s="117"/>
      <c r="N121" s="149"/>
      <c r="O121" s="120"/>
      <c r="P121" s="116">
        <f>Таблица13456913146[Дата оплаты]+Таблица13456913146[Срок поставки дней]+1</f>
        <v>1</v>
      </c>
      <c r="Q121" s="149"/>
      <c r="R121" s="117"/>
      <c r="S121" s="143"/>
      <c r="T121" s="143"/>
    </row>
    <row r="122" spans="1:20" x14ac:dyDescent="0.25">
      <c r="A122" s="117">
        <v>120</v>
      </c>
      <c r="B122" s="117"/>
      <c r="C122" s="117"/>
      <c r="D122" s="117"/>
      <c r="E122" s="117"/>
      <c r="F122" s="118"/>
      <c r="G122" s="118">
        <f>Таблица13456913146[Кол-во по Счету]*Таблица13456913146[Цена за единицу]</f>
        <v>0</v>
      </c>
      <c r="H122" s="118"/>
      <c r="I122" s="119"/>
      <c r="J122" s="119"/>
      <c r="K122" s="119"/>
      <c r="L122" s="149"/>
      <c r="M122" s="117"/>
      <c r="N122" s="149"/>
      <c r="O122" s="120"/>
      <c r="P122" s="116">
        <f>Таблица13456913146[Дата оплаты]+Таблица13456913146[Срок поставки дней]+1</f>
        <v>1</v>
      </c>
      <c r="Q122" s="149"/>
      <c r="R122" s="117"/>
      <c r="S122" s="143"/>
      <c r="T122" s="143"/>
    </row>
    <row r="123" spans="1:20" x14ac:dyDescent="0.25">
      <c r="A123" s="117">
        <v>121</v>
      </c>
      <c r="B123" s="117"/>
      <c r="C123" s="117"/>
      <c r="D123" s="117"/>
      <c r="E123" s="117"/>
      <c r="F123" s="118"/>
      <c r="G123" s="118">
        <f>Таблица13456913146[Кол-во по Счету]*Таблица13456913146[Цена за единицу]</f>
        <v>0</v>
      </c>
      <c r="H123" s="118"/>
      <c r="I123" s="119"/>
      <c r="J123" s="119"/>
      <c r="K123" s="119"/>
      <c r="L123" s="149"/>
      <c r="M123" s="117"/>
      <c r="N123" s="149"/>
      <c r="O123" s="120"/>
      <c r="P123" s="116">
        <f>Таблица13456913146[Дата оплаты]+Таблица13456913146[Срок поставки дней]+1</f>
        <v>1</v>
      </c>
      <c r="Q123" s="149"/>
      <c r="R123" s="117"/>
      <c r="S123" s="143"/>
      <c r="T123" s="143"/>
    </row>
    <row r="124" spans="1:20" x14ac:dyDescent="0.25">
      <c r="A124" s="117">
        <v>122</v>
      </c>
      <c r="B124" s="117"/>
      <c r="C124" s="117"/>
      <c r="D124" s="117"/>
      <c r="E124" s="117"/>
      <c r="F124" s="118"/>
      <c r="G124" s="118">
        <f>Таблица13456913146[Кол-во по Счету]*Таблица13456913146[Цена за единицу]</f>
        <v>0</v>
      </c>
      <c r="H124" s="118"/>
      <c r="I124" s="119"/>
      <c r="J124" s="119"/>
      <c r="K124" s="119"/>
      <c r="L124" s="149"/>
      <c r="M124" s="117"/>
      <c r="N124" s="149"/>
      <c r="O124" s="120"/>
      <c r="P124" s="116">
        <f>Таблица13456913146[Дата оплаты]+Таблица13456913146[Срок поставки дней]+1</f>
        <v>1</v>
      </c>
      <c r="Q124" s="149"/>
      <c r="R124" s="117"/>
      <c r="S124" s="143"/>
      <c r="T124" s="143"/>
    </row>
    <row r="125" spans="1:20" x14ac:dyDescent="0.25">
      <c r="A125" s="117">
        <v>123</v>
      </c>
      <c r="B125" s="117"/>
      <c r="C125" s="117"/>
      <c r="D125" s="117"/>
      <c r="E125" s="117"/>
      <c r="F125" s="118"/>
      <c r="G125" s="118">
        <f>Таблица13456913146[Кол-во по Счету]*Таблица13456913146[Цена за единицу]</f>
        <v>0</v>
      </c>
      <c r="H125" s="118"/>
      <c r="I125" s="119"/>
      <c r="J125" s="119"/>
      <c r="K125" s="119"/>
      <c r="L125" s="149"/>
      <c r="M125" s="117"/>
      <c r="N125" s="149"/>
      <c r="O125" s="120"/>
      <c r="P125" s="116">
        <f>Таблица13456913146[Дата оплаты]+Таблица13456913146[Срок поставки дней]+1</f>
        <v>1</v>
      </c>
      <c r="Q125" s="149"/>
      <c r="R125" s="117"/>
      <c r="S125" s="143"/>
      <c r="T125" s="143"/>
    </row>
    <row r="126" spans="1:20" x14ac:dyDescent="0.25">
      <c r="A126" s="117">
        <v>124</v>
      </c>
      <c r="B126" s="117"/>
      <c r="C126" s="117"/>
      <c r="D126" s="117"/>
      <c r="E126" s="117"/>
      <c r="F126" s="118"/>
      <c r="G126" s="118">
        <f>Таблица13456913146[Кол-во по Счету]*Таблица13456913146[Цена за единицу]</f>
        <v>0</v>
      </c>
      <c r="H126" s="118"/>
      <c r="I126" s="119"/>
      <c r="J126" s="119"/>
      <c r="K126" s="119"/>
      <c r="L126" s="149"/>
      <c r="M126" s="117"/>
      <c r="N126" s="149"/>
      <c r="O126" s="120"/>
      <c r="P126" s="116">
        <f>Таблица13456913146[Дата оплаты]+Таблица13456913146[Срок поставки дней]+1</f>
        <v>1</v>
      </c>
      <c r="Q126" s="149"/>
      <c r="R126" s="117"/>
      <c r="S126" s="143"/>
      <c r="T126" s="143"/>
    </row>
    <row r="127" spans="1:20" x14ac:dyDescent="0.25">
      <c r="A127" s="117">
        <v>125</v>
      </c>
      <c r="B127" s="117"/>
      <c r="C127" s="117"/>
      <c r="D127" s="117"/>
      <c r="E127" s="117"/>
      <c r="F127" s="118"/>
      <c r="G127" s="118">
        <f>Таблица13456913146[Кол-во по Счету]*Таблица13456913146[Цена за единицу]</f>
        <v>0</v>
      </c>
      <c r="H127" s="118"/>
      <c r="I127" s="119"/>
      <c r="J127" s="119"/>
      <c r="K127" s="119"/>
      <c r="L127" s="149"/>
      <c r="M127" s="117"/>
      <c r="N127" s="149"/>
      <c r="O127" s="120"/>
      <c r="P127" s="116">
        <f>Таблица13456913146[Дата оплаты]+Таблица13456913146[Срок поставки дней]+1</f>
        <v>1</v>
      </c>
      <c r="Q127" s="149"/>
      <c r="R127" s="117"/>
      <c r="S127" s="143"/>
      <c r="T127" s="143"/>
    </row>
    <row r="128" spans="1:20" x14ac:dyDescent="0.25">
      <c r="A128" s="117">
        <v>126</v>
      </c>
      <c r="B128" s="117"/>
      <c r="C128" s="117"/>
      <c r="D128" s="117"/>
      <c r="E128" s="117"/>
      <c r="F128" s="118"/>
      <c r="G128" s="118">
        <f>Таблица13456913146[Кол-во по Счету]*Таблица13456913146[Цена за единицу]</f>
        <v>0</v>
      </c>
      <c r="H128" s="118"/>
      <c r="I128" s="119"/>
      <c r="J128" s="119"/>
      <c r="K128" s="119"/>
      <c r="L128" s="149"/>
      <c r="M128" s="117"/>
      <c r="N128" s="149"/>
      <c r="O128" s="120"/>
      <c r="P128" s="116">
        <f>Таблица13456913146[Дата оплаты]+Таблица13456913146[Срок поставки дней]+1</f>
        <v>1</v>
      </c>
      <c r="Q128" s="149"/>
      <c r="R128" s="117"/>
      <c r="S128" s="143"/>
      <c r="T128" s="143"/>
    </row>
    <row r="129" spans="1:20" x14ac:dyDescent="0.25">
      <c r="A129" s="117">
        <v>127</v>
      </c>
      <c r="B129" s="117"/>
      <c r="C129" s="117"/>
      <c r="D129" s="117"/>
      <c r="E129" s="117"/>
      <c r="F129" s="118"/>
      <c r="G129" s="118">
        <f>Таблица13456913146[Кол-во по Счету]*Таблица13456913146[Цена за единицу]</f>
        <v>0</v>
      </c>
      <c r="H129" s="118"/>
      <c r="I129" s="119"/>
      <c r="J129" s="119"/>
      <c r="K129" s="119"/>
      <c r="L129" s="149"/>
      <c r="M129" s="117"/>
      <c r="N129" s="149"/>
      <c r="O129" s="120"/>
      <c r="P129" s="116">
        <f>Таблица13456913146[Дата оплаты]+Таблица13456913146[Срок поставки дней]+1</f>
        <v>1</v>
      </c>
      <c r="Q129" s="149"/>
      <c r="R129" s="117"/>
      <c r="S129" s="143"/>
      <c r="T129" s="143"/>
    </row>
    <row r="130" spans="1:20" x14ac:dyDescent="0.25">
      <c r="A130" s="117">
        <v>128</v>
      </c>
      <c r="B130" s="117"/>
      <c r="C130" s="117"/>
      <c r="D130" s="117"/>
      <c r="E130" s="117"/>
      <c r="F130" s="118"/>
      <c r="G130" s="118">
        <f>Таблица13456913146[Кол-во по Счету]*Таблица13456913146[Цена за единицу]</f>
        <v>0</v>
      </c>
      <c r="H130" s="118"/>
      <c r="I130" s="119"/>
      <c r="J130" s="119"/>
      <c r="K130" s="119"/>
      <c r="L130" s="149"/>
      <c r="M130" s="117"/>
      <c r="N130" s="149"/>
      <c r="O130" s="120"/>
      <c r="P130" s="116">
        <f>Таблица13456913146[Дата оплаты]+Таблица13456913146[Срок поставки дней]+1</f>
        <v>1</v>
      </c>
      <c r="Q130" s="149"/>
      <c r="R130" s="117"/>
      <c r="S130" s="143"/>
      <c r="T130" s="143"/>
    </row>
    <row r="131" spans="1:20" x14ac:dyDescent="0.25">
      <c r="A131" s="117">
        <v>129</v>
      </c>
      <c r="B131" s="117"/>
      <c r="C131" s="117"/>
      <c r="D131" s="117"/>
      <c r="E131" s="117"/>
      <c r="F131" s="118"/>
      <c r="G131" s="118">
        <f>Таблица13456913146[Кол-во по Счету]*Таблица13456913146[Цена за единицу]</f>
        <v>0</v>
      </c>
      <c r="H131" s="118"/>
      <c r="I131" s="119"/>
      <c r="J131" s="119"/>
      <c r="K131" s="119"/>
      <c r="L131" s="149"/>
      <c r="M131" s="117"/>
      <c r="N131" s="149"/>
      <c r="O131" s="120"/>
      <c r="P131" s="116">
        <f>Таблица13456913146[Дата оплаты]+Таблица13456913146[Срок поставки дней]+1</f>
        <v>1</v>
      </c>
      <c r="Q131" s="149"/>
      <c r="R131" s="117"/>
      <c r="S131" s="143"/>
      <c r="T131" s="143"/>
    </row>
    <row r="132" spans="1:20" x14ac:dyDescent="0.25">
      <c r="A132" s="117">
        <v>130</v>
      </c>
      <c r="B132" s="117"/>
      <c r="C132" s="117"/>
      <c r="D132" s="117"/>
      <c r="E132" s="117"/>
      <c r="F132" s="118"/>
      <c r="G132" s="118">
        <f>Таблица13456913146[Кол-во по Счету]*Таблица13456913146[Цена за единицу]</f>
        <v>0</v>
      </c>
      <c r="H132" s="118"/>
      <c r="I132" s="119"/>
      <c r="J132" s="119"/>
      <c r="K132" s="119"/>
      <c r="L132" s="149"/>
      <c r="M132" s="117"/>
      <c r="N132" s="149"/>
      <c r="O132" s="120"/>
      <c r="P132" s="116">
        <f>Таблица13456913146[Дата оплаты]+Таблица13456913146[Срок поставки дней]+1</f>
        <v>1</v>
      </c>
      <c r="Q132" s="149"/>
      <c r="R132" s="117"/>
      <c r="S132" s="143"/>
      <c r="T132" s="143"/>
    </row>
    <row r="133" spans="1:20" x14ac:dyDescent="0.25">
      <c r="A133" s="117">
        <v>131</v>
      </c>
      <c r="B133" s="117"/>
      <c r="C133" s="117"/>
      <c r="D133" s="117"/>
      <c r="E133" s="117"/>
      <c r="F133" s="118"/>
      <c r="G133" s="118">
        <f>Таблица13456913146[Кол-во по Счету]*Таблица13456913146[Цена за единицу]</f>
        <v>0</v>
      </c>
      <c r="H133" s="118"/>
      <c r="I133" s="119"/>
      <c r="J133" s="119"/>
      <c r="K133" s="119"/>
      <c r="L133" s="149"/>
      <c r="M133" s="117"/>
      <c r="N133" s="149"/>
      <c r="O133" s="120"/>
      <c r="P133" s="116">
        <f>Таблица13456913146[Дата оплаты]+Таблица13456913146[Срок поставки дней]+1</f>
        <v>1</v>
      </c>
      <c r="Q133" s="149"/>
      <c r="R133" s="117"/>
      <c r="S133" s="143"/>
      <c r="T133" s="143"/>
    </row>
    <row r="134" spans="1:20" x14ac:dyDescent="0.25">
      <c r="A134" s="117">
        <v>132</v>
      </c>
      <c r="B134" s="117"/>
      <c r="C134" s="117"/>
      <c r="D134" s="117"/>
      <c r="E134" s="117"/>
      <c r="F134" s="118"/>
      <c r="G134" s="118">
        <f>Таблица13456913146[Кол-во по Счету]*Таблица13456913146[Цена за единицу]</f>
        <v>0</v>
      </c>
      <c r="H134" s="118"/>
      <c r="I134" s="119"/>
      <c r="J134" s="119"/>
      <c r="K134" s="119"/>
      <c r="L134" s="149"/>
      <c r="M134" s="117"/>
      <c r="N134" s="149"/>
      <c r="O134" s="120"/>
      <c r="P134" s="116">
        <f>Таблица13456913146[Дата оплаты]+Таблица13456913146[Срок поставки дней]+1</f>
        <v>1</v>
      </c>
      <c r="Q134" s="149"/>
      <c r="R134" s="117"/>
      <c r="S134" s="143"/>
      <c r="T134" s="143"/>
    </row>
    <row r="135" spans="1:20" x14ac:dyDescent="0.25">
      <c r="A135" s="117">
        <v>133</v>
      </c>
      <c r="B135" s="117"/>
      <c r="C135" s="117"/>
      <c r="D135" s="117"/>
      <c r="E135" s="117"/>
      <c r="F135" s="118"/>
      <c r="G135" s="118">
        <f>Таблица13456913146[Кол-во по Счету]*Таблица13456913146[Цена за единицу]</f>
        <v>0</v>
      </c>
      <c r="H135" s="118"/>
      <c r="I135" s="119"/>
      <c r="J135" s="119"/>
      <c r="K135" s="119"/>
      <c r="L135" s="149"/>
      <c r="M135" s="117"/>
      <c r="N135" s="149"/>
      <c r="O135" s="120"/>
      <c r="P135" s="116">
        <f>Таблица13456913146[Дата оплаты]+Таблица13456913146[Срок поставки дней]+1</f>
        <v>1</v>
      </c>
      <c r="Q135" s="149"/>
      <c r="R135" s="117"/>
      <c r="S135" s="143"/>
      <c r="T135" s="143"/>
    </row>
    <row r="136" spans="1:20" x14ac:dyDescent="0.25">
      <c r="A136" s="117">
        <v>134</v>
      </c>
      <c r="B136" s="117"/>
      <c r="C136" s="117"/>
      <c r="D136" s="117"/>
      <c r="E136" s="117"/>
      <c r="F136" s="118"/>
      <c r="G136" s="118">
        <f>Таблица13456913146[Кол-во по Счету]*Таблица13456913146[Цена за единицу]</f>
        <v>0</v>
      </c>
      <c r="H136" s="118"/>
      <c r="I136" s="119"/>
      <c r="J136" s="119"/>
      <c r="K136" s="119"/>
      <c r="L136" s="149"/>
      <c r="M136" s="117"/>
      <c r="N136" s="149"/>
      <c r="O136" s="120"/>
      <c r="P136" s="116">
        <f>Таблица13456913146[Дата оплаты]+Таблица13456913146[Срок поставки дней]+1</f>
        <v>1</v>
      </c>
      <c r="Q136" s="149"/>
      <c r="R136" s="117"/>
      <c r="S136" s="143"/>
      <c r="T136" s="143"/>
    </row>
    <row r="137" spans="1:20" x14ac:dyDescent="0.25">
      <c r="A137" s="117">
        <v>135</v>
      </c>
      <c r="B137" s="117"/>
      <c r="C137" s="117"/>
      <c r="D137" s="117"/>
      <c r="E137" s="117"/>
      <c r="F137" s="118"/>
      <c r="G137" s="118">
        <f>Таблица13456913146[Кол-во по Счету]*Таблица13456913146[Цена за единицу]</f>
        <v>0</v>
      </c>
      <c r="H137" s="118"/>
      <c r="I137" s="119"/>
      <c r="J137" s="119"/>
      <c r="K137" s="119"/>
      <c r="L137" s="149"/>
      <c r="M137" s="117"/>
      <c r="N137" s="149"/>
      <c r="O137" s="120"/>
      <c r="P137" s="116">
        <f>Таблица13456913146[Дата оплаты]+Таблица13456913146[Срок поставки дней]+1</f>
        <v>1</v>
      </c>
      <c r="Q137" s="149"/>
      <c r="R137" s="117"/>
      <c r="S137" s="143"/>
      <c r="T137" s="143"/>
    </row>
    <row r="138" spans="1:20" x14ac:dyDescent="0.25">
      <c r="A138" s="117">
        <v>136</v>
      </c>
      <c r="B138" s="117"/>
      <c r="C138" s="117"/>
      <c r="D138" s="117"/>
      <c r="E138" s="117"/>
      <c r="F138" s="118"/>
      <c r="G138" s="118">
        <f>Таблица13456913146[Кол-во по Счету]*Таблица13456913146[Цена за единицу]</f>
        <v>0</v>
      </c>
      <c r="H138" s="118"/>
      <c r="I138" s="119"/>
      <c r="J138" s="119"/>
      <c r="K138" s="119"/>
      <c r="L138" s="149"/>
      <c r="M138" s="117"/>
      <c r="N138" s="149"/>
      <c r="O138" s="120"/>
      <c r="P138" s="116">
        <f>Таблица13456913146[Дата оплаты]+Таблица13456913146[Срок поставки дней]+1</f>
        <v>1</v>
      </c>
      <c r="Q138" s="149"/>
      <c r="R138" s="117"/>
      <c r="S138" s="143"/>
      <c r="T138" s="143"/>
    </row>
    <row r="139" spans="1:20" x14ac:dyDescent="0.25">
      <c r="A139" s="117">
        <v>137</v>
      </c>
      <c r="B139" s="117"/>
      <c r="C139" s="117"/>
      <c r="D139" s="117"/>
      <c r="E139" s="117"/>
      <c r="F139" s="118"/>
      <c r="G139" s="118">
        <f>Таблица13456913146[Кол-во по Счету]*Таблица13456913146[Цена за единицу]</f>
        <v>0</v>
      </c>
      <c r="H139" s="118"/>
      <c r="I139" s="119"/>
      <c r="J139" s="119"/>
      <c r="K139" s="119"/>
      <c r="L139" s="149"/>
      <c r="M139" s="117"/>
      <c r="N139" s="149"/>
      <c r="O139" s="120"/>
      <c r="P139" s="116">
        <f>Таблица13456913146[Дата оплаты]+Таблица13456913146[Срок поставки дней]+1</f>
        <v>1</v>
      </c>
      <c r="Q139" s="149"/>
      <c r="R139" s="117"/>
      <c r="S139" s="143"/>
      <c r="T139" s="143"/>
    </row>
    <row r="140" spans="1:20" x14ac:dyDescent="0.25">
      <c r="A140" s="117">
        <v>138</v>
      </c>
      <c r="B140" s="117"/>
      <c r="C140" s="117"/>
      <c r="D140" s="117"/>
      <c r="E140" s="117"/>
      <c r="F140" s="118"/>
      <c r="G140" s="118">
        <f>Таблица13456913146[Кол-во по Счету]*Таблица13456913146[Цена за единицу]</f>
        <v>0</v>
      </c>
      <c r="H140" s="118"/>
      <c r="I140" s="119"/>
      <c r="J140" s="119"/>
      <c r="K140" s="119"/>
      <c r="L140" s="149"/>
      <c r="M140" s="117"/>
      <c r="N140" s="149"/>
      <c r="O140" s="120"/>
      <c r="P140" s="116">
        <f>Таблица13456913146[Дата оплаты]+Таблица13456913146[Срок поставки дней]+1</f>
        <v>1</v>
      </c>
      <c r="Q140" s="149"/>
      <c r="R140" s="117"/>
      <c r="S140" s="143"/>
      <c r="T140" s="143"/>
    </row>
    <row r="141" spans="1:20" x14ac:dyDescent="0.25">
      <c r="A141" s="117">
        <v>139</v>
      </c>
      <c r="B141" s="117"/>
      <c r="C141" s="117"/>
      <c r="D141" s="117"/>
      <c r="E141" s="117"/>
      <c r="F141" s="118"/>
      <c r="G141" s="118">
        <f>Таблица13456913146[Кол-во по Счету]*Таблица13456913146[Цена за единицу]</f>
        <v>0</v>
      </c>
      <c r="H141" s="118"/>
      <c r="I141" s="119"/>
      <c r="J141" s="119"/>
      <c r="K141" s="119"/>
      <c r="L141" s="149"/>
      <c r="M141" s="117"/>
      <c r="N141" s="149"/>
      <c r="O141" s="120"/>
      <c r="P141" s="116">
        <f>Таблица13456913146[Дата оплаты]+Таблица13456913146[Срок поставки дней]+1</f>
        <v>1</v>
      </c>
      <c r="Q141" s="149"/>
      <c r="R141" s="117"/>
      <c r="S141" s="143"/>
      <c r="T141" s="143"/>
    </row>
    <row r="142" spans="1:20" x14ac:dyDescent="0.25">
      <c r="A142" s="117">
        <v>140</v>
      </c>
      <c r="B142" s="117"/>
      <c r="C142" s="117"/>
      <c r="D142" s="117"/>
      <c r="E142" s="117"/>
      <c r="F142" s="118"/>
      <c r="G142" s="118">
        <f>Таблица13456913146[Кол-во по Счету]*Таблица13456913146[Цена за единицу]</f>
        <v>0</v>
      </c>
      <c r="H142" s="118"/>
      <c r="I142" s="119"/>
      <c r="J142" s="119"/>
      <c r="K142" s="119"/>
      <c r="L142" s="149"/>
      <c r="M142" s="117"/>
      <c r="N142" s="149"/>
      <c r="O142" s="120"/>
      <c r="P142" s="116">
        <f>Таблица13456913146[Дата оплаты]+Таблица13456913146[Срок поставки дней]+1</f>
        <v>1</v>
      </c>
      <c r="Q142" s="149"/>
      <c r="R142" s="117"/>
      <c r="S142" s="143"/>
      <c r="T142" s="143"/>
    </row>
    <row r="143" spans="1:20" x14ac:dyDescent="0.25">
      <c r="A143" s="117">
        <v>141</v>
      </c>
      <c r="B143" s="117"/>
      <c r="C143" s="117"/>
      <c r="D143" s="117"/>
      <c r="E143" s="117"/>
      <c r="F143" s="118"/>
      <c r="G143" s="118">
        <f>Таблица13456913146[Кол-во по Счету]*Таблица13456913146[Цена за единицу]</f>
        <v>0</v>
      </c>
      <c r="H143" s="118"/>
      <c r="I143" s="119"/>
      <c r="J143" s="119"/>
      <c r="K143" s="119"/>
      <c r="L143" s="149"/>
      <c r="M143" s="117"/>
      <c r="N143" s="149"/>
      <c r="O143" s="120"/>
      <c r="P143" s="116">
        <f>Таблица13456913146[Дата оплаты]+Таблица13456913146[Срок поставки дней]+1</f>
        <v>1</v>
      </c>
      <c r="Q143" s="149"/>
      <c r="R143" s="117"/>
      <c r="S143" s="143"/>
      <c r="T143" s="143"/>
    </row>
    <row r="144" spans="1:20" x14ac:dyDescent="0.25">
      <c r="A144" s="117">
        <v>142</v>
      </c>
      <c r="B144" s="117"/>
      <c r="C144" s="117"/>
      <c r="D144" s="117"/>
      <c r="E144" s="117"/>
      <c r="F144" s="118"/>
      <c r="G144" s="118">
        <f>Таблица13456913146[Кол-во по Счету]*Таблица13456913146[Цена за единицу]</f>
        <v>0</v>
      </c>
      <c r="H144" s="118"/>
      <c r="I144" s="119"/>
      <c r="J144" s="119"/>
      <c r="K144" s="119"/>
      <c r="L144" s="149"/>
      <c r="M144" s="117"/>
      <c r="N144" s="149"/>
      <c r="O144" s="120"/>
      <c r="P144" s="116">
        <f>Таблица13456913146[Дата оплаты]+Таблица13456913146[Срок поставки дней]+1</f>
        <v>1</v>
      </c>
      <c r="Q144" s="149"/>
      <c r="R144" s="117"/>
      <c r="S144" s="143"/>
      <c r="T144" s="143"/>
    </row>
    <row r="145" spans="1:20" x14ac:dyDescent="0.25">
      <c r="A145" s="117">
        <v>143</v>
      </c>
      <c r="B145" s="117"/>
      <c r="C145" s="117"/>
      <c r="D145" s="117"/>
      <c r="E145" s="117"/>
      <c r="F145" s="118"/>
      <c r="G145" s="118">
        <f>Таблица13456913146[Кол-во по Счету]*Таблица13456913146[Цена за единицу]</f>
        <v>0</v>
      </c>
      <c r="H145" s="118"/>
      <c r="I145" s="119"/>
      <c r="J145" s="119"/>
      <c r="K145" s="119"/>
      <c r="L145" s="149"/>
      <c r="M145" s="117"/>
      <c r="N145" s="149"/>
      <c r="O145" s="120"/>
      <c r="P145" s="116">
        <f>Таблица13456913146[Дата оплаты]+Таблица13456913146[Срок поставки дней]+1</f>
        <v>1</v>
      </c>
      <c r="Q145" s="149"/>
      <c r="R145" s="117"/>
      <c r="S145" s="143"/>
      <c r="T145" s="143"/>
    </row>
    <row r="146" spans="1:20" x14ac:dyDescent="0.25">
      <c r="A146" s="117">
        <v>144</v>
      </c>
      <c r="B146" s="117"/>
      <c r="C146" s="117"/>
      <c r="D146" s="117"/>
      <c r="E146" s="117"/>
      <c r="F146" s="118"/>
      <c r="G146" s="118">
        <f>Таблица13456913146[Кол-во по Счету]*Таблица13456913146[Цена за единицу]</f>
        <v>0</v>
      </c>
      <c r="H146" s="118"/>
      <c r="I146" s="119"/>
      <c r="J146" s="119"/>
      <c r="K146" s="119"/>
      <c r="L146" s="149"/>
      <c r="M146" s="117"/>
      <c r="N146" s="149"/>
      <c r="O146" s="120"/>
      <c r="P146" s="116">
        <f>Таблица13456913146[Дата оплаты]+Таблица13456913146[Срок поставки дней]+1</f>
        <v>1</v>
      </c>
      <c r="Q146" s="149"/>
      <c r="R146" s="117"/>
      <c r="S146" s="143"/>
      <c r="T146" s="143"/>
    </row>
    <row r="147" spans="1:20" x14ac:dyDescent="0.25">
      <c r="A147" s="117">
        <v>145</v>
      </c>
      <c r="B147" s="117"/>
      <c r="C147" s="117"/>
      <c r="D147" s="117"/>
      <c r="E147" s="117"/>
      <c r="F147" s="118"/>
      <c r="G147" s="118">
        <f>Таблица13456913146[Кол-во по Счету]*Таблица13456913146[Цена за единицу]</f>
        <v>0</v>
      </c>
      <c r="H147" s="118"/>
      <c r="I147" s="119"/>
      <c r="J147" s="119"/>
      <c r="K147" s="119"/>
      <c r="L147" s="149"/>
      <c r="M147" s="117"/>
      <c r="N147" s="149"/>
      <c r="O147" s="120"/>
      <c r="P147" s="116">
        <f>Таблица13456913146[Дата оплаты]+Таблица13456913146[Срок поставки дней]+1</f>
        <v>1</v>
      </c>
      <c r="Q147" s="149"/>
      <c r="R147" s="117"/>
      <c r="S147" s="143"/>
      <c r="T147" s="143"/>
    </row>
    <row r="148" spans="1:20" x14ac:dyDescent="0.25">
      <c r="A148" s="117">
        <v>146</v>
      </c>
      <c r="B148" s="117"/>
      <c r="C148" s="117"/>
      <c r="D148" s="117"/>
      <c r="E148" s="117"/>
      <c r="F148" s="118"/>
      <c r="G148" s="118">
        <f>Таблица13456913146[Кол-во по Счету]*Таблица13456913146[Цена за единицу]</f>
        <v>0</v>
      </c>
      <c r="H148" s="118"/>
      <c r="I148" s="119"/>
      <c r="J148" s="119"/>
      <c r="K148" s="119"/>
      <c r="L148" s="149"/>
      <c r="M148" s="117"/>
      <c r="N148" s="149"/>
      <c r="O148" s="120"/>
      <c r="P148" s="116">
        <f>Таблица13456913146[Дата оплаты]+Таблица13456913146[Срок поставки дней]+1</f>
        <v>1</v>
      </c>
      <c r="Q148" s="149"/>
      <c r="R148" s="117"/>
      <c r="S148" s="143"/>
      <c r="T148" s="143"/>
    </row>
    <row r="149" spans="1:20" x14ac:dyDescent="0.25">
      <c r="A149" s="117">
        <v>147</v>
      </c>
      <c r="B149" s="117"/>
      <c r="C149" s="117"/>
      <c r="D149" s="117"/>
      <c r="E149" s="117"/>
      <c r="F149" s="118"/>
      <c r="G149" s="118">
        <f>Таблица13456913146[Кол-во по Счету]*Таблица13456913146[Цена за единицу]</f>
        <v>0</v>
      </c>
      <c r="H149" s="118"/>
      <c r="I149" s="119"/>
      <c r="J149" s="119"/>
      <c r="K149" s="119"/>
      <c r="L149" s="149"/>
      <c r="M149" s="117"/>
      <c r="N149" s="149"/>
      <c r="O149" s="120"/>
      <c r="P149" s="116">
        <f>Таблица13456913146[Дата оплаты]+Таблица13456913146[Срок поставки дней]+1</f>
        <v>1</v>
      </c>
      <c r="Q149" s="149"/>
      <c r="R149" s="117"/>
      <c r="S149" s="143"/>
      <c r="T149" s="143"/>
    </row>
    <row r="150" spans="1:20" x14ac:dyDescent="0.25">
      <c r="A150" s="117">
        <v>148</v>
      </c>
      <c r="B150" s="117"/>
      <c r="C150" s="117"/>
      <c r="D150" s="117"/>
      <c r="E150" s="117"/>
      <c r="F150" s="118"/>
      <c r="G150" s="118">
        <f>Таблица13456913146[Кол-во по Счету]*Таблица13456913146[Цена за единицу]</f>
        <v>0</v>
      </c>
      <c r="H150" s="118"/>
      <c r="I150" s="119"/>
      <c r="J150" s="119"/>
      <c r="K150" s="119"/>
      <c r="L150" s="149"/>
      <c r="M150" s="117"/>
      <c r="N150" s="149"/>
      <c r="O150" s="120"/>
      <c r="P150" s="116">
        <f>Таблица13456913146[Дата оплаты]+Таблица13456913146[Срок поставки дней]+1</f>
        <v>1</v>
      </c>
      <c r="Q150" s="149"/>
      <c r="R150" s="117"/>
      <c r="S150" s="143"/>
      <c r="T150" s="143"/>
    </row>
    <row r="151" spans="1:20" x14ac:dyDescent="0.25">
      <c r="A151" s="117">
        <v>149</v>
      </c>
      <c r="B151" s="117"/>
      <c r="C151" s="117"/>
      <c r="D151" s="117"/>
      <c r="E151" s="117"/>
      <c r="F151" s="118"/>
      <c r="G151" s="118">
        <f>Таблица13456913146[Кол-во по Счету]*Таблица13456913146[Цена за единицу]</f>
        <v>0</v>
      </c>
      <c r="H151" s="118"/>
      <c r="I151" s="119"/>
      <c r="J151" s="119"/>
      <c r="K151" s="119"/>
      <c r="L151" s="149"/>
      <c r="M151" s="117"/>
      <c r="N151" s="149"/>
      <c r="O151" s="120"/>
      <c r="P151" s="116">
        <f>Таблица13456913146[Дата оплаты]+Таблица13456913146[Срок поставки дней]+1</f>
        <v>1</v>
      </c>
      <c r="Q151" s="149"/>
      <c r="R151" s="117"/>
      <c r="S151" s="143"/>
      <c r="T151" s="143"/>
    </row>
    <row r="152" spans="1:20" x14ac:dyDescent="0.25">
      <c r="A152" s="117">
        <v>150</v>
      </c>
      <c r="B152" s="117"/>
      <c r="C152" s="117"/>
      <c r="D152" s="117"/>
      <c r="E152" s="117"/>
      <c r="F152" s="118"/>
      <c r="G152" s="118">
        <f>Таблица13456913146[Кол-во по Счету]*Таблица13456913146[Цена за единицу]</f>
        <v>0</v>
      </c>
      <c r="H152" s="118"/>
      <c r="I152" s="119"/>
      <c r="J152" s="119"/>
      <c r="K152" s="119"/>
      <c r="L152" s="149"/>
      <c r="M152" s="117"/>
      <c r="N152" s="149"/>
      <c r="O152" s="120"/>
      <c r="P152" s="116">
        <f>Таблица13456913146[Дата оплаты]+Таблица13456913146[Срок поставки дней]+1</f>
        <v>1</v>
      </c>
      <c r="Q152" s="149"/>
      <c r="R152" s="117"/>
      <c r="S152" s="143"/>
      <c r="T152" s="143"/>
    </row>
    <row r="153" spans="1:20" x14ac:dyDescent="0.25">
      <c r="A153" s="117">
        <v>151</v>
      </c>
      <c r="B153" s="117"/>
      <c r="C153" s="117"/>
      <c r="D153" s="117"/>
      <c r="E153" s="117"/>
      <c r="F153" s="118"/>
      <c r="G153" s="118">
        <f>Таблица13456913146[Кол-во по Счету]*Таблица13456913146[Цена за единицу]</f>
        <v>0</v>
      </c>
      <c r="H153" s="118"/>
      <c r="I153" s="119"/>
      <c r="J153" s="119"/>
      <c r="K153" s="119"/>
      <c r="L153" s="149"/>
      <c r="M153" s="117"/>
      <c r="N153" s="149"/>
      <c r="O153" s="120"/>
      <c r="P153" s="116">
        <f>Таблица13456913146[Дата оплаты]+Таблица13456913146[Срок поставки дней]+1</f>
        <v>1</v>
      </c>
      <c r="Q153" s="149"/>
      <c r="R153" s="117"/>
      <c r="S153" s="143"/>
      <c r="T153" s="143"/>
    </row>
    <row r="154" spans="1:20" x14ac:dyDescent="0.25">
      <c r="A154" s="117">
        <v>152</v>
      </c>
      <c r="B154" s="117"/>
      <c r="C154" s="117"/>
      <c r="D154" s="117"/>
      <c r="E154" s="117"/>
      <c r="F154" s="118"/>
      <c r="G154" s="118">
        <f>Таблица13456913146[Кол-во по Счету]*Таблица13456913146[Цена за единицу]</f>
        <v>0</v>
      </c>
      <c r="H154" s="118"/>
      <c r="I154" s="119"/>
      <c r="J154" s="119"/>
      <c r="K154" s="119"/>
      <c r="L154" s="149"/>
      <c r="M154" s="117"/>
      <c r="N154" s="149"/>
      <c r="O154" s="120"/>
      <c r="P154" s="116">
        <f>Таблица13456913146[Дата оплаты]+Таблица13456913146[Срок поставки дней]+1</f>
        <v>1</v>
      </c>
      <c r="Q154" s="149"/>
      <c r="R154" s="117"/>
      <c r="S154" s="143"/>
      <c r="T154" s="143"/>
    </row>
    <row r="155" spans="1:20" x14ac:dyDescent="0.25">
      <c r="A155" s="117">
        <v>153</v>
      </c>
      <c r="B155" s="117"/>
      <c r="C155" s="117"/>
      <c r="D155" s="117"/>
      <c r="E155" s="117"/>
      <c r="F155" s="118"/>
      <c r="G155" s="118">
        <f>Таблица13456913146[Кол-во по Счету]*Таблица13456913146[Цена за единицу]</f>
        <v>0</v>
      </c>
      <c r="H155" s="118"/>
      <c r="I155" s="119"/>
      <c r="J155" s="119"/>
      <c r="K155" s="119"/>
      <c r="L155" s="149"/>
      <c r="M155" s="117"/>
      <c r="N155" s="149"/>
      <c r="O155" s="120"/>
      <c r="P155" s="116">
        <f>Таблица13456913146[Дата оплаты]+Таблица13456913146[Срок поставки дней]+1</f>
        <v>1</v>
      </c>
      <c r="Q155" s="149"/>
      <c r="R155" s="117"/>
      <c r="S155" s="143"/>
      <c r="T155" s="143"/>
    </row>
    <row r="156" spans="1:20" x14ac:dyDescent="0.25">
      <c r="A156" s="117">
        <v>154</v>
      </c>
      <c r="B156" s="117"/>
      <c r="C156" s="117"/>
      <c r="D156" s="117"/>
      <c r="E156" s="117"/>
      <c r="F156" s="118"/>
      <c r="G156" s="118">
        <f>Таблица13456913146[Кол-во по Счету]*Таблица13456913146[Цена за единицу]</f>
        <v>0</v>
      </c>
      <c r="H156" s="118"/>
      <c r="I156" s="119"/>
      <c r="J156" s="119"/>
      <c r="K156" s="119"/>
      <c r="L156" s="149"/>
      <c r="M156" s="117"/>
      <c r="N156" s="149"/>
      <c r="O156" s="120"/>
      <c r="P156" s="116">
        <f>Таблица13456913146[Дата оплаты]+Таблица13456913146[Срок поставки дней]+1</f>
        <v>1</v>
      </c>
      <c r="Q156" s="149"/>
      <c r="R156" s="117"/>
      <c r="S156" s="143"/>
      <c r="T156" s="143"/>
    </row>
    <row r="157" spans="1:20" x14ac:dyDescent="0.25">
      <c r="A157" s="117">
        <v>155</v>
      </c>
      <c r="B157" s="117"/>
      <c r="C157" s="117"/>
      <c r="D157" s="117"/>
      <c r="E157" s="117"/>
      <c r="F157" s="118"/>
      <c r="G157" s="118">
        <f>Таблица13456913146[Кол-во по Счету]*Таблица13456913146[Цена за единицу]</f>
        <v>0</v>
      </c>
      <c r="H157" s="118"/>
      <c r="I157" s="119"/>
      <c r="J157" s="119"/>
      <c r="K157" s="119"/>
      <c r="L157" s="149"/>
      <c r="M157" s="117"/>
      <c r="N157" s="149"/>
      <c r="O157" s="120"/>
      <c r="P157" s="116">
        <f>Таблица13456913146[Дата оплаты]+Таблица13456913146[Срок поставки дней]+1</f>
        <v>1</v>
      </c>
      <c r="Q157" s="149"/>
      <c r="R157" s="117"/>
      <c r="S157" s="143"/>
      <c r="T157" s="143"/>
    </row>
    <row r="158" spans="1:20" x14ac:dyDescent="0.25">
      <c r="A158" s="117">
        <v>156</v>
      </c>
      <c r="B158" s="117"/>
      <c r="C158" s="117"/>
      <c r="D158" s="117"/>
      <c r="E158" s="117"/>
      <c r="F158" s="118"/>
      <c r="G158" s="118">
        <f>Таблица13456913146[Кол-во по Счету]*Таблица13456913146[Цена за единицу]</f>
        <v>0</v>
      </c>
      <c r="H158" s="118"/>
      <c r="I158" s="119"/>
      <c r="J158" s="119"/>
      <c r="K158" s="119"/>
      <c r="L158" s="149"/>
      <c r="M158" s="117"/>
      <c r="N158" s="149"/>
      <c r="O158" s="120"/>
      <c r="P158" s="116">
        <f>Таблица13456913146[Дата оплаты]+Таблица13456913146[Срок поставки дней]+1</f>
        <v>1</v>
      </c>
      <c r="Q158" s="149"/>
      <c r="R158" s="117"/>
      <c r="S158" s="143"/>
      <c r="T158" s="143"/>
    </row>
    <row r="159" spans="1:20" x14ac:dyDescent="0.25">
      <c r="A159" s="117">
        <v>157</v>
      </c>
      <c r="B159" s="117"/>
      <c r="C159" s="117"/>
      <c r="D159" s="117"/>
      <c r="E159" s="117"/>
      <c r="F159" s="118"/>
      <c r="G159" s="118">
        <f>Таблица13456913146[Кол-во по Счету]*Таблица13456913146[Цена за единицу]</f>
        <v>0</v>
      </c>
      <c r="H159" s="118"/>
      <c r="I159" s="119"/>
      <c r="J159" s="119"/>
      <c r="K159" s="119"/>
      <c r="L159" s="149"/>
      <c r="M159" s="117"/>
      <c r="N159" s="149"/>
      <c r="O159" s="120"/>
      <c r="P159" s="116">
        <f>Таблица13456913146[Дата оплаты]+Таблица13456913146[Срок поставки дней]+1</f>
        <v>1</v>
      </c>
      <c r="Q159" s="149"/>
      <c r="R159" s="117"/>
      <c r="S159" s="143"/>
      <c r="T159" s="143"/>
    </row>
    <row r="160" spans="1:20" x14ac:dyDescent="0.25">
      <c r="A160" s="117">
        <v>158</v>
      </c>
      <c r="B160" s="117"/>
      <c r="C160" s="117"/>
      <c r="D160" s="117"/>
      <c r="E160" s="117"/>
      <c r="F160" s="118"/>
      <c r="G160" s="118">
        <f>Таблица13456913146[Кол-во по Счету]*Таблица13456913146[Цена за единицу]</f>
        <v>0</v>
      </c>
      <c r="H160" s="118"/>
      <c r="I160" s="119"/>
      <c r="J160" s="119"/>
      <c r="K160" s="119"/>
      <c r="L160" s="149"/>
      <c r="M160" s="117"/>
      <c r="N160" s="149"/>
      <c r="O160" s="120"/>
      <c r="P160" s="116">
        <f>Таблица13456913146[Дата оплаты]+Таблица13456913146[Срок поставки дней]+1</f>
        <v>1</v>
      </c>
      <c r="Q160" s="149"/>
      <c r="R160" s="117"/>
      <c r="S160" s="143"/>
      <c r="T160" s="143"/>
    </row>
    <row r="161" spans="1:20" x14ac:dyDescent="0.25">
      <c r="A161" s="117">
        <v>159</v>
      </c>
      <c r="B161" s="117"/>
      <c r="C161" s="117"/>
      <c r="D161" s="117"/>
      <c r="E161" s="117"/>
      <c r="F161" s="118"/>
      <c r="G161" s="118">
        <f>Таблица13456913146[Кол-во по Счету]*Таблица13456913146[Цена за единицу]</f>
        <v>0</v>
      </c>
      <c r="H161" s="118"/>
      <c r="I161" s="119"/>
      <c r="J161" s="119"/>
      <c r="K161" s="119"/>
      <c r="L161" s="149"/>
      <c r="M161" s="117"/>
      <c r="N161" s="149"/>
      <c r="O161" s="120"/>
      <c r="P161" s="116">
        <f>Таблица13456913146[Дата оплаты]+Таблица13456913146[Срок поставки дней]+1</f>
        <v>1</v>
      </c>
      <c r="Q161" s="149"/>
      <c r="R161" s="117"/>
      <c r="S161" s="143"/>
      <c r="T161" s="143"/>
    </row>
    <row r="162" spans="1:20" x14ac:dyDescent="0.25">
      <c r="A162" s="117">
        <v>160</v>
      </c>
      <c r="B162" s="117"/>
      <c r="C162" s="117"/>
      <c r="D162" s="117"/>
      <c r="E162" s="117"/>
      <c r="F162" s="118"/>
      <c r="G162" s="118">
        <f>Таблица13456913146[Кол-во по Счету]*Таблица13456913146[Цена за единицу]</f>
        <v>0</v>
      </c>
      <c r="H162" s="118"/>
      <c r="I162" s="119"/>
      <c r="J162" s="119"/>
      <c r="K162" s="119"/>
      <c r="L162" s="149"/>
      <c r="M162" s="117"/>
      <c r="N162" s="149"/>
      <c r="O162" s="120"/>
      <c r="P162" s="116">
        <f>Таблица13456913146[Дата оплаты]+Таблица13456913146[Срок поставки дней]+1</f>
        <v>1</v>
      </c>
      <c r="Q162" s="149"/>
      <c r="R162" s="117"/>
      <c r="S162" s="143"/>
      <c r="T162" s="143"/>
    </row>
    <row r="163" spans="1:20" x14ac:dyDescent="0.25">
      <c r="A163" s="117">
        <v>161</v>
      </c>
      <c r="B163" s="117"/>
      <c r="C163" s="117"/>
      <c r="D163" s="117"/>
      <c r="E163" s="117"/>
      <c r="F163" s="118"/>
      <c r="G163" s="118">
        <f>Таблица13456913146[Кол-во по Счету]*Таблица13456913146[Цена за единицу]</f>
        <v>0</v>
      </c>
      <c r="H163" s="118"/>
      <c r="I163" s="119"/>
      <c r="J163" s="119"/>
      <c r="K163" s="119"/>
      <c r="L163" s="149"/>
      <c r="M163" s="117"/>
      <c r="N163" s="149"/>
      <c r="O163" s="120"/>
      <c r="P163" s="116">
        <f>Таблица13456913146[Дата оплаты]+Таблица13456913146[Срок поставки дней]+1</f>
        <v>1</v>
      </c>
      <c r="Q163" s="149"/>
      <c r="R163" s="117"/>
      <c r="S163" s="143"/>
      <c r="T163" s="143"/>
    </row>
    <row r="164" spans="1:20" x14ac:dyDescent="0.25">
      <c r="A164" s="117">
        <v>162</v>
      </c>
      <c r="B164" s="117"/>
      <c r="C164" s="117"/>
      <c r="D164" s="117"/>
      <c r="E164" s="117"/>
      <c r="F164" s="118"/>
      <c r="G164" s="118">
        <f>Таблица13456913146[Кол-во по Счету]*Таблица13456913146[Цена за единицу]</f>
        <v>0</v>
      </c>
      <c r="H164" s="118"/>
      <c r="I164" s="119"/>
      <c r="J164" s="119"/>
      <c r="K164" s="119"/>
      <c r="L164" s="149"/>
      <c r="M164" s="117"/>
      <c r="N164" s="149"/>
      <c r="O164" s="120"/>
      <c r="P164" s="116">
        <f>Таблица13456913146[Дата оплаты]+Таблица13456913146[Срок поставки дней]+1</f>
        <v>1</v>
      </c>
      <c r="Q164" s="149"/>
      <c r="R164" s="117"/>
      <c r="S164" s="143"/>
      <c r="T164" s="143"/>
    </row>
    <row r="165" spans="1:20" x14ac:dyDescent="0.25">
      <c r="A165" s="117">
        <v>163</v>
      </c>
      <c r="B165" s="117"/>
      <c r="C165" s="117"/>
      <c r="D165" s="117"/>
      <c r="E165" s="117"/>
      <c r="F165" s="118"/>
      <c r="G165" s="118">
        <f>Таблица13456913146[Кол-во по Счету]*Таблица13456913146[Цена за единицу]</f>
        <v>0</v>
      </c>
      <c r="H165" s="118"/>
      <c r="I165" s="119"/>
      <c r="J165" s="119"/>
      <c r="K165" s="119"/>
      <c r="L165" s="149"/>
      <c r="M165" s="117"/>
      <c r="N165" s="149"/>
      <c r="O165" s="120"/>
      <c r="P165" s="116">
        <f>Таблица13456913146[Дата оплаты]+Таблица13456913146[Срок поставки дней]+1</f>
        <v>1</v>
      </c>
      <c r="Q165" s="149"/>
      <c r="R165" s="117"/>
      <c r="S165" s="143"/>
      <c r="T165" s="143"/>
    </row>
    <row r="166" spans="1:20" x14ac:dyDescent="0.25">
      <c r="A166" s="117">
        <v>164</v>
      </c>
      <c r="B166" s="117"/>
      <c r="C166" s="117"/>
      <c r="D166" s="117"/>
      <c r="E166" s="117"/>
      <c r="F166" s="118"/>
      <c r="G166" s="118">
        <f>Таблица13456913146[Кол-во по Счету]*Таблица13456913146[Цена за единицу]</f>
        <v>0</v>
      </c>
      <c r="H166" s="118"/>
      <c r="I166" s="119"/>
      <c r="J166" s="119"/>
      <c r="K166" s="119"/>
      <c r="L166" s="149"/>
      <c r="M166" s="117"/>
      <c r="N166" s="149"/>
      <c r="O166" s="120"/>
      <c r="P166" s="116">
        <f>Таблица13456913146[Дата оплаты]+Таблица13456913146[Срок поставки дней]+1</f>
        <v>1</v>
      </c>
      <c r="Q166" s="149"/>
      <c r="R166" s="117"/>
      <c r="S166" s="143"/>
      <c r="T166" s="143"/>
    </row>
    <row r="167" spans="1:20" x14ac:dyDescent="0.25">
      <c r="A167" s="117">
        <v>165</v>
      </c>
      <c r="B167" s="117"/>
      <c r="C167" s="117"/>
      <c r="D167" s="117"/>
      <c r="E167" s="117"/>
      <c r="F167" s="118"/>
      <c r="G167" s="118">
        <f>Таблица13456913146[Кол-во по Счету]*Таблица13456913146[Цена за единицу]</f>
        <v>0</v>
      </c>
      <c r="H167" s="118"/>
      <c r="I167" s="119"/>
      <c r="J167" s="119"/>
      <c r="K167" s="119"/>
      <c r="L167" s="149"/>
      <c r="M167" s="117"/>
      <c r="N167" s="149"/>
      <c r="O167" s="120"/>
      <c r="P167" s="116">
        <f>Таблица13456913146[Дата оплаты]+Таблица13456913146[Срок поставки дней]+1</f>
        <v>1</v>
      </c>
      <c r="Q167" s="149"/>
      <c r="R167" s="117"/>
      <c r="S167" s="143"/>
      <c r="T167" s="143"/>
    </row>
    <row r="168" spans="1:20" x14ac:dyDescent="0.25">
      <c r="A168" s="117">
        <v>166</v>
      </c>
      <c r="B168" s="117"/>
      <c r="C168" s="117"/>
      <c r="D168" s="117"/>
      <c r="E168" s="117"/>
      <c r="F168" s="118"/>
      <c r="G168" s="118">
        <f>Таблица13456913146[Кол-во по Счету]*Таблица13456913146[Цена за единицу]</f>
        <v>0</v>
      </c>
      <c r="H168" s="118"/>
      <c r="I168" s="119"/>
      <c r="J168" s="119"/>
      <c r="K168" s="119"/>
      <c r="L168" s="149"/>
      <c r="M168" s="117"/>
      <c r="N168" s="149"/>
      <c r="O168" s="120"/>
      <c r="P168" s="116">
        <f>Таблица13456913146[Дата оплаты]+Таблица13456913146[Срок поставки дней]+1</f>
        <v>1</v>
      </c>
      <c r="Q168" s="149"/>
      <c r="R168" s="117"/>
      <c r="S168" s="143"/>
      <c r="T168" s="143"/>
    </row>
    <row r="169" spans="1:20" x14ac:dyDescent="0.25">
      <c r="A169" s="117">
        <v>167</v>
      </c>
      <c r="B169" s="117"/>
      <c r="C169" s="117"/>
      <c r="D169" s="117"/>
      <c r="E169" s="117"/>
      <c r="F169" s="118"/>
      <c r="G169" s="118">
        <f>Таблица13456913146[Кол-во по Счету]*Таблица13456913146[Цена за единицу]</f>
        <v>0</v>
      </c>
      <c r="H169" s="118"/>
      <c r="I169" s="119"/>
      <c r="J169" s="119"/>
      <c r="K169" s="119"/>
      <c r="L169" s="149"/>
      <c r="M169" s="117"/>
      <c r="N169" s="149"/>
      <c r="O169" s="120"/>
      <c r="P169" s="116">
        <f>Таблица13456913146[Дата оплаты]+Таблица13456913146[Срок поставки дней]+1</f>
        <v>1</v>
      </c>
      <c r="Q169" s="149"/>
      <c r="R169" s="117"/>
      <c r="S169" s="143"/>
      <c r="T169" s="143"/>
    </row>
    <row r="170" spans="1:20" x14ac:dyDescent="0.25">
      <c r="A170" s="117">
        <v>168</v>
      </c>
      <c r="B170" s="117"/>
      <c r="C170" s="117"/>
      <c r="D170" s="117"/>
      <c r="E170" s="117"/>
      <c r="F170" s="118"/>
      <c r="G170" s="118">
        <f>Таблица13456913146[Кол-во по Счету]*Таблица13456913146[Цена за единицу]</f>
        <v>0</v>
      </c>
      <c r="H170" s="118"/>
      <c r="I170" s="119"/>
      <c r="J170" s="119"/>
      <c r="K170" s="119"/>
      <c r="L170" s="149"/>
      <c r="M170" s="117"/>
      <c r="N170" s="149"/>
      <c r="O170" s="120"/>
      <c r="P170" s="116">
        <f>Таблица13456913146[Дата оплаты]+Таблица13456913146[Срок поставки дней]+1</f>
        <v>1</v>
      </c>
      <c r="Q170" s="149"/>
      <c r="R170" s="117"/>
      <c r="S170" s="143"/>
      <c r="T170" s="143"/>
    </row>
    <row r="171" spans="1:20" x14ac:dyDescent="0.25">
      <c r="A171" s="117">
        <v>169</v>
      </c>
      <c r="B171" s="117"/>
      <c r="C171" s="117"/>
      <c r="D171" s="117"/>
      <c r="E171" s="117"/>
      <c r="F171" s="118"/>
      <c r="G171" s="118">
        <f>Таблица13456913146[Кол-во по Счету]*Таблица13456913146[Цена за единицу]</f>
        <v>0</v>
      </c>
      <c r="H171" s="118"/>
      <c r="I171" s="119"/>
      <c r="J171" s="119"/>
      <c r="K171" s="119"/>
      <c r="L171" s="149"/>
      <c r="M171" s="117"/>
      <c r="N171" s="149"/>
      <c r="O171" s="120"/>
      <c r="P171" s="116">
        <f>Таблица13456913146[Дата оплаты]+Таблица13456913146[Срок поставки дней]+1</f>
        <v>1</v>
      </c>
      <c r="Q171" s="149"/>
      <c r="R171" s="117"/>
      <c r="S171" s="143"/>
      <c r="T171" s="143"/>
    </row>
    <row r="172" spans="1:20" x14ac:dyDescent="0.25">
      <c r="A172" s="117">
        <v>170</v>
      </c>
      <c r="B172" s="117"/>
      <c r="C172" s="117"/>
      <c r="D172" s="117"/>
      <c r="E172" s="117"/>
      <c r="F172" s="118"/>
      <c r="G172" s="118">
        <f>Таблица13456913146[Кол-во по Счету]*Таблица13456913146[Цена за единицу]</f>
        <v>0</v>
      </c>
      <c r="H172" s="118"/>
      <c r="I172" s="119"/>
      <c r="J172" s="119"/>
      <c r="K172" s="119"/>
      <c r="L172" s="149"/>
      <c r="M172" s="117"/>
      <c r="N172" s="149"/>
      <c r="O172" s="120"/>
      <c r="P172" s="116">
        <f>Таблица13456913146[Дата оплаты]+Таблица13456913146[Срок поставки дней]+1</f>
        <v>1</v>
      </c>
      <c r="Q172" s="149"/>
      <c r="R172" s="117"/>
      <c r="S172" s="143"/>
      <c r="T172" s="143"/>
    </row>
    <row r="173" spans="1:20" x14ac:dyDescent="0.25">
      <c r="A173" s="117">
        <v>171</v>
      </c>
      <c r="B173" s="117"/>
      <c r="C173" s="117"/>
      <c r="D173" s="117"/>
      <c r="E173" s="117"/>
      <c r="F173" s="118"/>
      <c r="G173" s="118">
        <f>Таблица13456913146[Кол-во по Счету]*Таблица13456913146[Цена за единицу]</f>
        <v>0</v>
      </c>
      <c r="H173" s="118"/>
      <c r="I173" s="119"/>
      <c r="J173" s="119"/>
      <c r="K173" s="119"/>
      <c r="L173" s="149"/>
      <c r="M173" s="117"/>
      <c r="N173" s="149"/>
      <c r="O173" s="120"/>
      <c r="P173" s="116">
        <f>Таблица13456913146[Дата оплаты]+Таблица13456913146[Срок поставки дней]+1</f>
        <v>1</v>
      </c>
      <c r="Q173" s="149"/>
      <c r="R173" s="117"/>
      <c r="S173" s="143"/>
      <c r="T173" s="143"/>
    </row>
    <row r="174" spans="1:20" x14ac:dyDescent="0.25">
      <c r="A174" s="117">
        <v>172</v>
      </c>
      <c r="B174" s="117"/>
      <c r="C174" s="117"/>
      <c r="D174" s="117"/>
      <c r="E174" s="117"/>
      <c r="F174" s="118"/>
      <c r="G174" s="118">
        <f>Таблица13456913146[Кол-во по Счету]*Таблица13456913146[Цена за единицу]</f>
        <v>0</v>
      </c>
      <c r="H174" s="118"/>
      <c r="I174" s="119"/>
      <c r="J174" s="119"/>
      <c r="K174" s="119"/>
      <c r="L174" s="149"/>
      <c r="M174" s="117"/>
      <c r="N174" s="149"/>
      <c r="O174" s="120"/>
      <c r="P174" s="116">
        <f>Таблица13456913146[Дата оплаты]+Таблица13456913146[Срок поставки дней]+1</f>
        <v>1</v>
      </c>
      <c r="Q174" s="149"/>
      <c r="R174" s="117"/>
      <c r="S174" s="143"/>
      <c r="T174" s="143"/>
    </row>
    <row r="175" spans="1:20" x14ac:dyDescent="0.25">
      <c r="A175" s="117">
        <v>173</v>
      </c>
      <c r="B175" s="117"/>
      <c r="C175" s="117"/>
      <c r="D175" s="117"/>
      <c r="E175" s="117"/>
      <c r="F175" s="118"/>
      <c r="G175" s="118">
        <f>Таблица13456913146[Кол-во по Счету]*Таблица13456913146[Цена за единицу]</f>
        <v>0</v>
      </c>
      <c r="H175" s="118"/>
      <c r="I175" s="119"/>
      <c r="J175" s="119"/>
      <c r="K175" s="119"/>
      <c r="L175" s="149"/>
      <c r="M175" s="117"/>
      <c r="N175" s="149"/>
      <c r="O175" s="120"/>
      <c r="P175" s="116">
        <f>Таблица13456913146[Дата оплаты]+Таблица13456913146[Срок поставки дней]+1</f>
        <v>1</v>
      </c>
      <c r="Q175" s="149"/>
      <c r="R175" s="117"/>
      <c r="S175" s="143"/>
      <c r="T175" s="143"/>
    </row>
    <row r="176" spans="1:20" x14ac:dyDescent="0.25">
      <c r="A176" s="117">
        <v>174</v>
      </c>
      <c r="B176" s="117"/>
      <c r="C176" s="117"/>
      <c r="D176" s="117"/>
      <c r="E176" s="117"/>
      <c r="F176" s="118"/>
      <c r="G176" s="118">
        <f>Таблица13456913146[Кол-во по Счету]*Таблица13456913146[Цена за единицу]</f>
        <v>0</v>
      </c>
      <c r="H176" s="118"/>
      <c r="I176" s="119"/>
      <c r="J176" s="119"/>
      <c r="K176" s="119"/>
      <c r="L176" s="149"/>
      <c r="M176" s="117"/>
      <c r="N176" s="149"/>
      <c r="O176" s="120"/>
      <c r="P176" s="116">
        <f>Таблица13456913146[Дата оплаты]+Таблица13456913146[Срок поставки дней]+1</f>
        <v>1</v>
      </c>
      <c r="Q176" s="149"/>
      <c r="R176" s="117"/>
      <c r="S176" s="143"/>
      <c r="T176" s="143"/>
    </row>
    <row r="177" spans="1:20" x14ac:dyDescent="0.25">
      <c r="A177" s="117">
        <v>175</v>
      </c>
      <c r="B177" s="117"/>
      <c r="C177" s="117"/>
      <c r="D177" s="117"/>
      <c r="E177" s="117"/>
      <c r="F177" s="118"/>
      <c r="G177" s="118">
        <f>Таблица13456913146[Кол-во по Счету]*Таблица13456913146[Цена за единицу]</f>
        <v>0</v>
      </c>
      <c r="H177" s="118"/>
      <c r="I177" s="119"/>
      <c r="J177" s="119"/>
      <c r="K177" s="119"/>
      <c r="L177" s="149"/>
      <c r="M177" s="117"/>
      <c r="N177" s="149"/>
      <c r="O177" s="120"/>
      <c r="P177" s="116">
        <f>Таблица13456913146[Дата оплаты]+Таблица13456913146[Срок поставки дней]+1</f>
        <v>1</v>
      </c>
      <c r="Q177" s="149"/>
      <c r="R177" s="117"/>
      <c r="S177" s="143"/>
      <c r="T177" s="143"/>
    </row>
    <row r="178" spans="1:20" x14ac:dyDescent="0.25">
      <c r="A178" s="117">
        <v>176</v>
      </c>
      <c r="B178" s="117"/>
      <c r="C178" s="117"/>
      <c r="D178" s="117"/>
      <c r="E178" s="117"/>
      <c r="F178" s="118"/>
      <c r="G178" s="118">
        <f>Таблица13456913146[Кол-во по Счету]*Таблица13456913146[Цена за единицу]</f>
        <v>0</v>
      </c>
      <c r="H178" s="118"/>
      <c r="I178" s="119"/>
      <c r="J178" s="119"/>
      <c r="K178" s="119"/>
      <c r="L178" s="149"/>
      <c r="M178" s="117"/>
      <c r="N178" s="149"/>
      <c r="O178" s="120"/>
      <c r="P178" s="116">
        <f>Таблица13456913146[Дата оплаты]+Таблица13456913146[Срок поставки дней]+1</f>
        <v>1</v>
      </c>
      <c r="Q178" s="149"/>
      <c r="R178" s="117"/>
      <c r="S178" s="143"/>
      <c r="T178" s="143"/>
    </row>
    <row r="179" spans="1:20" x14ac:dyDescent="0.25">
      <c r="A179" s="117">
        <v>177</v>
      </c>
      <c r="B179" s="117"/>
      <c r="C179" s="117"/>
      <c r="D179" s="117"/>
      <c r="E179" s="117"/>
      <c r="F179" s="118"/>
      <c r="G179" s="118">
        <f>Таблица13456913146[Кол-во по Счету]*Таблица13456913146[Цена за единицу]</f>
        <v>0</v>
      </c>
      <c r="H179" s="118"/>
      <c r="I179" s="119"/>
      <c r="J179" s="119"/>
      <c r="K179" s="119"/>
      <c r="L179" s="149"/>
      <c r="M179" s="117"/>
      <c r="N179" s="149"/>
      <c r="O179" s="120"/>
      <c r="P179" s="116">
        <f>Таблица13456913146[Дата оплаты]+Таблица13456913146[Срок поставки дней]+1</f>
        <v>1</v>
      </c>
      <c r="Q179" s="149"/>
      <c r="R179" s="117"/>
      <c r="S179" s="143"/>
      <c r="T179" s="143"/>
    </row>
    <row r="180" spans="1:20" x14ac:dyDescent="0.25">
      <c r="A180" s="117">
        <v>178</v>
      </c>
      <c r="B180" s="117"/>
      <c r="C180" s="117"/>
      <c r="D180" s="117"/>
      <c r="E180" s="117"/>
      <c r="F180" s="118"/>
      <c r="G180" s="118">
        <f>Таблица13456913146[Кол-во по Счету]*Таблица13456913146[Цена за единицу]</f>
        <v>0</v>
      </c>
      <c r="H180" s="118"/>
      <c r="I180" s="119"/>
      <c r="J180" s="119"/>
      <c r="K180" s="119"/>
      <c r="L180" s="149"/>
      <c r="M180" s="117"/>
      <c r="N180" s="149"/>
      <c r="O180" s="120"/>
      <c r="P180" s="116">
        <f>Таблица13456913146[Дата оплаты]+Таблица13456913146[Срок поставки дней]+1</f>
        <v>1</v>
      </c>
      <c r="Q180" s="149"/>
      <c r="R180" s="117"/>
      <c r="S180" s="143"/>
      <c r="T180" s="143"/>
    </row>
    <row r="181" spans="1:20" x14ac:dyDescent="0.25">
      <c r="A181" s="117">
        <v>179</v>
      </c>
      <c r="B181" s="117"/>
      <c r="C181" s="117"/>
      <c r="D181" s="117"/>
      <c r="E181" s="117"/>
      <c r="F181" s="118"/>
      <c r="G181" s="118">
        <f>Таблица13456913146[Кол-во по Счету]*Таблица13456913146[Цена за единицу]</f>
        <v>0</v>
      </c>
      <c r="H181" s="118"/>
      <c r="I181" s="119"/>
      <c r="J181" s="119"/>
      <c r="K181" s="119"/>
      <c r="L181" s="149"/>
      <c r="M181" s="117"/>
      <c r="N181" s="149"/>
      <c r="O181" s="120"/>
      <c r="P181" s="116">
        <f>Таблица13456913146[Дата оплаты]+Таблица13456913146[Срок поставки дней]+1</f>
        <v>1</v>
      </c>
      <c r="Q181" s="149"/>
      <c r="R181" s="117"/>
      <c r="S181" s="143"/>
      <c r="T181" s="143"/>
    </row>
    <row r="182" spans="1:20" x14ac:dyDescent="0.25">
      <c r="A182" s="117">
        <v>180</v>
      </c>
      <c r="B182" s="117"/>
      <c r="C182" s="117"/>
      <c r="D182" s="117"/>
      <c r="E182" s="117"/>
      <c r="F182" s="118"/>
      <c r="G182" s="118">
        <f>Таблица13456913146[Кол-во по Счету]*Таблица13456913146[Цена за единицу]</f>
        <v>0</v>
      </c>
      <c r="H182" s="118"/>
      <c r="I182" s="119"/>
      <c r="J182" s="119"/>
      <c r="K182" s="119"/>
      <c r="L182" s="149"/>
      <c r="M182" s="117"/>
      <c r="N182" s="149"/>
      <c r="O182" s="120"/>
      <c r="P182" s="116">
        <f>Таблица13456913146[Дата оплаты]+Таблица13456913146[Срок поставки дней]+1</f>
        <v>1</v>
      </c>
      <c r="Q182" s="149"/>
      <c r="R182" s="117"/>
      <c r="S182" s="143"/>
      <c r="T182" s="143"/>
    </row>
    <row r="183" spans="1:20" x14ac:dyDescent="0.25">
      <c r="A183" s="117">
        <v>181</v>
      </c>
      <c r="B183" s="117"/>
      <c r="C183" s="117"/>
      <c r="D183" s="117"/>
      <c r="E183" s="117"/>
      <c r="F183" s="118"/>
      <c r="G183" s="118">
        <f>Таблица13456913146[Кол-во по Счету]*Таблица13456913146[Цена за единицу]</f>
        <v>0</v>
      </c>
      <c r="H183" s="118"/>
      <c r="I183" s="119"/>
      <c r="J183" s="119"/>
      <c r="K183" s="119"/>
      <c r="L183" s="149"/>
      <c r="M183" s="117"/>
      <c r="N183" s="149"/>
      <c r="O183" s="120"/>
      <c r="P183" s="116">
        <f>Таблица13456913146[Дата оплаты]+Таблица13456913146[Срок поставки дней]+1</f>
        <v>1</v>
      </c>
      <c r="Q183" s="149"/>
      <c r="R183" s="117"/>
      <c r="S183" s="143"/>
      <c r="T183" s="143"/>
    </row>
    <row r="184" spans="1:20" x14ac:dyDescent="0.25">
      <c r="A184" s="117">
        <v>182</v>
      </c>
      <c r="B184" s="117"/>
      <c r="C184" s="117"/>
      <c r="D184" s="117"/>
      <c r="E184" s="117"/>
      <c r="F184" s="118"/>
      <c r="G184" s="118">
        <f>Таблица13456913146[Кол-во по Счету]*Таблица13456913146[Цена за единицу]</f>
        <v>0</v>
      </c>
      <c r="H184" s="118"/>
      <c r="I184" s="119"/>
      <c r="J184" s="119"/>
      <c r="K184" s="119"/>
      <c r="L184" s="149"/>
      <c r="M184" s="117"/>
      <c r="N184" s="149"/>
      <c r="O184" s="120"/>
      <c r="P184" s="116">
        <f>Таблица13456913146[Дата оплаты]+Таблица13456913146[Срок поставки дней]+1</f>
        <v>1</v>
      </c>
      <c r="Q184" s="149"/>
      <c r="R184" s="117"/>
      <c r="S184" s="143"/>
      <c r="T184" s="143"/>
    </row>
    <row r="185" spans="1:20" x14ac:dyDescent="0.25">
      <c r="A185" s="117">
        <v>183</v>
      </c>
      <c r="B185" s="117"/>
      <c r="C185" s="117"/>
      <c r="D185" s="117"/>
      <c r="E185" s="117"/>
      <c r="F185" s="118"/>
      <c r="G185" s="118">
        <f>Таблица13456913146[Кол-во по Счету]*Таблица13456913146[Цена за единицу]</f>
        <v>0</v>
      </c>
      <c r="H185" s="118"/>
      <c r="I185" s="119"/>
      <c r="J185" s="119"/>
      <c r="K185" s="119"/>
      <c r="L185" s="149"/>
      <c r="M185" s="117"/>
      <c r="N185" s="149"/>
      <c r="O185" s="120"/>
      <c r="P185" s="116">
        <f>Таблица13456913146[Дата оплаты]+Таблица13456913146[Срок поставки дней]+1</f>
        <v>1</v>
      </c>
      <c r="Q185" s="149"/>
      <c r="R185" s="117"/>
      <c r="S185" s="143"/>
      <c r="T185" s="143"/>
    </row>
    <row r="186" spans="1:20" x14ac:dyDescent="0.25">
      <c r="A186" s="117">
        <v>184</v>
      </c>
      <c r="B186" s="117"/>
      <c r="C186" s="117"/>
      <c r="D186" s="117"/>
      <c r="E186" s="117"/>
      <c r="F186" s="118"/>
      <c r="G186" s="118">
        <f>Таблица13456913146[Кол-во по Счету]*Таблица13456913146[Цена за единицу]</f>
        <v>0</v>
      </c>
      <c r="H186" s="118"/>
      <c r="I186" s="119"/>
      <c r="J186" s="119"/>
      <c r="K186" s="119"/>
      <c r="L186" s="149"/>
      <c r="M186" s="117"/>
      <c r="N186" s="149"/>
      <c r="O186" s="120"/>
      <c r="P186" s="116">
        <f>Таблица13456913146[Дата оплаты]+Таблица13456913146[Срок поставки дней]+1</f>
        <v>1</v>
      </c>
      <c r="Q186" s="149"/>
      <c r="R186" s="117"/>
      <c r="S186" s="143"/>
      <c r="T186" s="143"/>
    </row>
    <row r="187" spans="1:20" x14ac:dyDescent="0.25">
      <c r="A187" s="117">
        <v>185</v>
      </c>
      <c r="B187" s="117"/>
      <c r="C187" s="117"/>
      <c r="D187" s="117"/>
      <c r="E187" s="117"/>
      <c r="F187" s="118"/>
      <c r="G187" s="118">
        <f>Таблица13456913146[Кол-во по Счету]*Таблица13456913146[Цена за единицу]</f>
        <v>0</v>
      </c>
      <c r="H187" s="118"/>
      <c r="I187" s="119"/>
      <c r="J187" s="119"/>
      <c r="K187" s="119"/>
      <c r="L187" s="149"/>
      <c r="M187" s="117"/>
      <c r="N187" s="149"/>
      <c r="O187" s="120"/>
      <c r="P187" s="116">
        <f>Таблица13456913146[Дата оплаты]+Таблица13456913146[Срок поставки дней]+1</f>
        <v>1</v>
      </c>
      <c r="Q187" s="149"/>
      <c r="R187" s="117"/>
      <c r="S187" s="143"/>
      <c r="T187" s="143"/>
    </row>
    <row r="188" spans="1:20" x14ac:dyDescent="0.25">
      <c r="A188" s="117">
        <v>186</v>
      </c>
      <c r="B188" s="117"/>
      <c r="C188" s="117"/>
      <c r="D188" s="117"/>
      <c r="E188" s="117"/>
      <c r="F188" s="118"/>
      <c r="G188" s="118">
        <f>Таблица13456913146[Кол-во по Счету]*Таблица13456913146[Цена за единицу]</f>
        <v>0</v>
      </c>
      <c r="H188" s="118"/>
      <c r="I188" s="119"/>
      <c r="J188" s="119"/>
      <c r="K188" s="119"/>
      <c r="L188" s="149"/>
      <c r="M188" s="117"/>
      <c r="N188" s="149"/>
      <c r="O188" s="120"/>
      <c r="P188" s="116">
        <f>Таблица13456913146[Дата оплаты]+Таблица13456913146[Срок поставки дней]+1</f>
        <v>1</v>
      </c>
      <c r="Q188" s="149"/>
      <c r="R188" s="117"/>
      <c r="S188" s="143"/>
      <c r="T188" s="143"/>
    </row>
    <row r="189" spans="1:20" x14ac:dyDescent="0.25">
      <c r="A189" s="117">
        <v>187</v>
      </c>
      <c r="B189" s="117"/>
      <c r="C189" s="117"/>
      <c r="D189" s="117"/>
      <c r="E189" s="117"/>
      <c r="F189" s="118"/>
      <c r="G189" s="118">
        <f>Таблица13456913146[Кол-во по Счету]*Таблица13456913146[Цена за единицу]</f>
        <v>0</v>
      </c>
      <c r="H189" s="118"/>
      <c r="I189" s="119"/>
      <c r="J189" s="119"/>
      <c r="K189" s="119"/>
      <c r="L189" s="149"/>
      <c r="M189" s="117"/>
      <c r="N189" s="149"/>
      <c r="O189" s="120"/>
      <c r="P189" s="116">
        <f>Таблица13456913146[Дата оплаты]+Таблица13456913146[Срок поставки дней]+1</f>
        <v>1</v>
      </c>
      <c r="Q189" s="149"/>
      <c r="R189" s="117"/>
      <c r="S189" s="143"/>
      <c r="T189" s="143"/>
    </row>
    <row r="190" spans="1:20" x14ac:dyDescent="0.25">
      <c r="A190" s="117">
        <v>188</v>
      </c>
      <c r="B190" s="117"/>
      <c r="C190" s="117"/>
      <c r="D190" s="117"/>
      <c r="E190" s="117"/>
      <c r="F190" s="118"/>
      <c r="G190" s="118">
        <f>Таблица13456913146[Кол-во по Счету]*Таблица13456913146[Цена за единицу]</f>
        <v>0</v>
      </c>
      <c r="H190" s="118"/>
      <c r="I190" s="119"/>
      <c r="J190" s="119"/>
      <c r="K190" s="119"/>
      <c r="L190" s="149"/>
      <c r="M190" s="117"/>
      <c r="N190" s="149"/>
      <c r="O190" s="120"/>
      <c r="P190" s="116">
        <f>Таблица13456913146[Дата оплаты]+Таблица13456913146[Срок поставки дней]+1</f>
        <v>1</v>
      </c>
      <c r="Q190" s="149"/>
      <c r="R190" s="117"/>
      <c r="S190" s="143"/>
      <c r="T190" s="143"/>
    </row>
    <row r="191" spans="1:20" x14ac:dyDescent="0.25">
      <c r="A191" s="117">
        <v>189</v>
      </c>
      <c r="B191" s="117"/>
      <c r="C191" s="117"/>
      <c r="D191" s="117"/>
      <c r="E191" s="117"/>
      <c r="F191" s="118"/>
      <c r="G191" s="118">
        <f>Таблица13456913146[Кол-во по Счету]*Таблица13456913146[Цена за единицу]</f>
        <v>0</v>
      </c>
      <c r="H191" s="118"/>
      <c r="I191" s="119"/>
      <c r="J191" s="119"/>
      <c r="K191" s="119"/>
      <c r="L191" s="149"/>
      <c r="M191" s="117"/>
      <c r="N191" s="149"/>
      <c r="O191" s="120"/>
      <c r="P191" s="116">
        <f>Таблица13456913146[Дата оплаты]+Таблица13456913146[Срок поставки дней]+1</f>
        <v>1</v>
      </c>
      <c r="Q191" s="149"/>
      <c r="R191" s="117"/>
      <c r="S191" s="143"/>
      <c r="T191" s="143"/>
    </row>
    <row r="192" spans="1:20" x14ac:dyDescent="0.25">
      <c r="A192" s="117">
        <v>190</v>
      </c>
      <c r="B192" s="117"/>
      <c r="C192" s="117"/>
      <c r="D192" s="117"/>
      <c r="E192" s="117"/>
      <c r="F192" s="118"/>
      <c r="G192" s="118">
        <f>Таблица13456913146[Кол-во по Счету]*Таблица13456913146[Цена за единицу]</f>
        <v>0</v>
      </c>
      <c r="H192" s="118"/>
      <c r="I192" s="119"/>
      <c r="J192" s="119"/>
      <c r="K192" s="119"/>
      <c r="L192" s="149"/>
      <c r="M192" s="117"/>
      <c r="N192" s="149"/>
      <c r="O192" s="120"/>
      <c r="P192" s="116">
        <f>Таблица13456913146[Дата оплаты]+Таблица13456913146[Срок поставки дней]+1</f>
        <v>1</v>
      </c>
      <c r="Q192" s="149"/>
      <c r="R192" s="117"/>
      <c r="S192" s="143"/>
      <c r="T192" s="143"/>
    </row>
    <row r="193" spans="1:20" x14ac:dyDescent="0.25">
      <c r="A193" s="117">
        <v>191</v>
      </c>
      <c r="B193" s="117"/>
      <c r="C193" s="117"/>
      <c r="D193" s="117"/>
      <c r="E193" s="117"/>
      <c r="F193" s="118"/>
      <c r="G193" s="118">
        <f>Таблица13456913146[Кол-во по Счету]*Таблица13456913146[Цена за единицу]</f>
        <v>0</v>
      </c>
      <c r="H193" s="118"/>
      <c r="I193" s="119"/>
      <c r="J193" s="119"/>
      <c r="K193" s="119"/>
      <c r="L193" s="149"/>
      <c r="M193" s="117"/>
      <c r="N193" s="149"/>
      <c r="O193" s="120"/>
      <c r="P193" s="116">
        <f>Таблица13456913146[Дата оплаты]+Таблица13456913146[Срок поставки дней]+1</f>
        <v>1</v>
      </c>
      <c r="Q193" s="149"/>
      <c r="R193" s="117"/>
      <c r="S193" s="143"/>
      <c r="T193" s="143"/>
    </row>
    <row r="194" spans="1:20" x14ac:dyDescent="0.25">
      <c r="A194" s="117">
        <v>192</v>
      </c>
      <c r="B194" s="117"/>
      <c r="C194" s="117"/>
      <c r="D194" s="117"/>
      <c r="E194" s="117"/>
      <c r="F194" s="118"/>
      <c r="G194" s="118">
        <f>Таблица13456913146[Кол-во по Счету]*Таблица13456913146[Цена за единицу]</f>
        <v>0</v>
      </c>
      <c r="H194" s="118"/>
      <c r="I194" s="119"/>
      <c r="J194" s="119"/>
      <c r="K194" s="119"/>
      <c r="L194" s="149"/>
      <c r="M194" s="117"/>
      <c r="N194" s="149"/>
      <c r="O194" s="120"/>
      <c r="P194" s="116">
        <f>Таблица13456913146[Дата оплаты]+Таблица13456913146[Срок поставки дней]+1</f>
        <v>1</v>
      </c>
      <c r="Q194" s="149"/>
      <c r="R194" s="117"/>
      <c r="S194" s="143"/>
      <c r="T194" s="143"/>
    </row>
    <row r="195" spans="1:20" x14ac:dyDescent="0.25">
      <c r="A195" s="117">
        <v>193</v>
      </c>
      <c r="B195" s="117"/>
      <c r="C195" s="117"/>
      <c r="D195" s="117"/>
      <c r="E195" s="117"/>
      <c r="F195" s="118"/>
      <c r="G195" s="118">
        <f>Таблица13456913146[Кол-во по Счету]*Таблица13456913146[Цена за единицу]</f>
        <v>0</v>
      </c>
      <c r="H195" s="118"/>
      <c r="I195" s="119"/>
      <c r="J195" s="119"/>
      <c r="K195" s="119"/>
      <c r="L195" s="149"/>
      <c r="M195" s="117"/>
      <c r="N195" s="149"/>
      <c r="O195" s="120"/>
      <c r="P195" s="116">
        <f>Таблица13456913146[Дата оплаты]+Таблица13456913146[Срок поставки дней]+1</f>
        <v>1</v>
      </c>
      <c r="Q195" s="149"/>
      <c r="R195" s="117"/>
      <c r="S195" s="143"/>
      <c r="T195" s="143"/>
    </row>
    <row r="196" spans="1:20" x14ac:dyDescent="0.25">
      <c r="A196" s="117">
        <v>194</v>
      </c>
      <c r="B196" s="117"/>
      <c r="C196" s="117"/>
      <c r="D196" s="117"/>
      <c r="E196" s="117"/>
      <c r="F196" s="118"/>
      <c r="G196" s="118">
        <f>Таблица13456913146[Кол-во по Счету]*Таблица13456913146[Цена за единицу]</f>
        <v>0</v>
      </c>
      <c r="H196" s="118"/>
      <c r="I196" s="119"/>
      <c r="J196" s="119"/>
      <c r="K196" s="119"/>
      <c r="L196" s="149"/>
      <c r="M196" s="117"/>
      <c r="N196" s="149"/>
      <c r="O196" s="120"/>
      <c r="P196" s="116">
        <f>Таблица13456913146[Дата оплаты]+Таблица13456913146[Срок поставки дней]+1</f>
        <v>1</v>
      </c>
      <c r="Q196" s="149"/>
      <c r="R196" s="117"/>
      <c r="S196" s="143"/>
      <c r="T196" s="143"/>
    </row>
    <row r="197" spans="1:20" x14ac:dyDescent="0.25">
      <c r="A197" s="117">
        <v>195</v>
      </c>
      <c r="B197" s="117"/>
      <c r="C197" s="117"/>
      <c r="D197" s="117"/>
      <c r="E197" s="117"/>
      <c r="F197" s="118"/>
      <c r="G197" s="118">
        <f>Таблица13456913146[Кол-во по Счету]*Таблица13456913146[Цена за единицу]</f>
        <v>0</v>
      </c>
      <c r="H197" s="118"/>
      <c r="I197" s="119"/>
      <c r="J197" s="119"/>
      <c r="K197" s="119"/>
      <c r="L197" s="149"/>
      <c r="M197" s="117"/>
      <c r="N197" s="149"/>
      <c r="O197" s="120"/>
      <c r="P197" s="116">
        <f>Таблица13456913146[Дата оплаты]+Таблица13456913146[Срок поставки дней]+1</f>
        <v>1</v>
      </c>
      <c r="Q197" s="149"/>
      <c r="R197" s="117"/>
      <c r="S197" s="143"/>
      <c r="T197" s="143"/>
    </row>
    <row r="198" spans="1:20" x14ac:dyDescent="0.25">
      <c r="A198" s="117">
        <v>196</v>
      </c>
      <c r="B198" s="117"/>
      <c r="C198" s="117"/>
      <c r="D198" s="117"/>
      <c r="E198" s="117"/>
      <c r="F198" s="118"/>
      <c r="G198" s="118">
        <f>Таблица13456913146[Кол-во по Счету]*Таблица13456913146[Цена за единицу]</f>
        <v>0</v>
      </c>
      <c r="H198" s="118"/>
      <c r="I198" s="119"/>
      <c r="J198" s="119"/>
      <c r="K198" s="119"/>
      <c r="L198" s="149"/>
      <c r="M198" s="117"/>
      <c r="N198" s="149"/>
      <c r="O198" s="120"/>
      <c r="P198" s="116">
        <f>Таблица13456913146[Дата оплаты]+Таблица13456913146[Срок поставки дней]+1</f>
        <v>1</v>
      </c>
      <c r="Q198" s="149"/>
      <c r="R198" s="117"/>
      <c r="S198" s="143"/>
      <c r="T198" s="143"/>
    </row>
    <row r="199" spans="1:20" x14ac:dyDescent="0.25">
      <c r="A199" s="117">
        <v>197</v>
      </c>
      <c r="B199" s="117"/>
      <c r="C199" s="117"/>
      <c r="D199" s="117"/>
      <c r="E199" s="117"/>
      <c r="F199" s="118"/>
      <c r="G199" s="118">
        <f>Таблица13456913146[Кол-во по Счету]*Таблица13456913146[Цена за единицу]</f>
        <v>0</v>
      </c>
      <c r="H199" s="118"/>
      <c r="I199" s="119"/>
      <c r="J199" s="119"/>
      <c r="K199" s="119"/>
      <c r="L199" s="149"/>
      <c r="M199" s="117"/>
      <c r="N199" s="149"/>
      <c r="O199" s="120"/>
      <c r="P199" s="116">
        <f>Таблица13456913146[Дата оплаты]+Таблица13456913146[Срок поставки дней]+1</f>
        <v>1</v>
      </c>
      <c r="Q199" s="149"/>
      <c r="R199" s="117"/>
      <c r="S199" s="143"/>
      <c r="T199" s="143"/>
    </row>
    <row r="200" spans="1:20" x14ac:dyDescent="0.25">
      <c r="A200" s="117">
        <v>198</v>
      </c>
      <c r="B200" s="117"/>
      <c r="C200" s="117"/>
      <c r="D200" s="117"/>
      <c r="E200" s="117"/>
      <c r="F200" s="118"/>
      <c r="G200" s="118">
        <f>Таблица13456913146[Кол-во по Счету]*Таблица13456913146[Цена за единицу]</f>
        <v>0</v>
      </c>
      <c r="H200" s="118"/>
      <c r="I200" s="119"/>
      <c r="J200" s="119"/>
      <c r="K200" s="119"/>
      <c r="L200" s="149"/>
      <c r="M200" s="117"/>
      <c r="N200" s="149"/>
      <c r="O200" s="120"/>
      <c r="P200" s="116">
        <f>Таблица13456913146[Дата оплаты]+Таблица13456913146[Срок поставки дней]+1</f>
        <v>1</v>
      </c>
      <c r="Q200" s="149"/>
      <c r="R200" s="117"/>
      <c r="S200" s="143"/>
      <c r="T200" s="143"/>
    </row>
    <row r="201" spans="1:20" x14ac:dyDescent="0.25">
      <c r="A201" s="117">
        <v>199</v>
      </c>
      <c r="B201" s="117"/>
      <c r="C201" s="117"/>
      <c r="D201" s="117"/>
      <c r="E201" s="117"/>
      <c r="F201" s="118"/>
      <c r="G201" s="118">
        <f>Таблица13456913146[Кол-во по Счету]*Таблица13456913146[Цена за единицу]</f>
        <v>0</v>
      </c>
      <c r="H201" s="118"/>
      <c r="I201" s="119"/>
      <c r="J201" s="119"/>
      <c r="K201" s="119"/>
      <c r="L201" s="149"/>
      <c r="M201" s="117"/>
      <c r="N201" s="149"/>
      <c r="O201" s="120"/>
      <c r="P201" s="116">
        <f>Таблица13456913146[Дата оплаты]+Таблица13456913146[Срок поставки дней]+1</f>
        <v>1</v>
      </c>
      <c r="Q201" s="149"/>
      <c r="R201" s="117"/>
      <c r="S201" s="143"/>
      <c r="T201" s="143"/>
    </row>
    <row r="202" spans="1:20" x14ac:dyDescent="0.25">
      <c r="A202" s="117">
        <v>200</v>
      </c>
      <c r="B202" s="117"/>
      <c r="C202" s="117"/>
      <c r="D202" s="117"/>
      <c r="E202" s="117"/>
      <c r="F202" s="118"/>
      <c r="G202" s="118">
        <f>Таблица13456913146[Кол-во по Счету]*Таблица13456913146[Цена за единицу]</f>
        <v>0</v>
      </c>
      <c r="H202" s="118"/>
      <c r="I202" s="119"/>
      <c r="J202" s="119"/>
      <c r="K202" s="119"/>
      <c r="L202" s="149"/>
      <c r="M202" s="117"/>
      <c r="N202" s="149"/>
      <c r="O202" s="120"/>
      <c r="P202" s="116">
        <f>Таблица13456913146[Дата оплаты]+Таблица13456913146[Срок поставки дней]+1</f>
        <v>1</v>
      </c>
      <c r="Q202" s="149"/>
      <c r="R202" s="117"/>
      <c r="S202" s="143"/>
      <c r="T202" s="143"/>
    </row>
    <row r="203" spans="1:20" x14ac:dyDescent="0.25">
      <c r="A203" s="117">
        <v>201</v>
      </c>
      <c r="B203" s="117"/>
      <c r="C203" s="117"/>
      <c r="D203" s="117"/>
      <c r="E203" s="117"/>
      <c r="F203" s="118"/>
      <c r="G203" s="118">
        <f>Таблица13456913146[Кол-во по Счету]*Таблица13456913146[Цена за единицу]</f>
        <v>0</v>
      </c>
      <c r="H203" s="118"/>
      <c r="I203" s="119"/>
      <c r="J203" s="119"/>
      <c r="K203" s="119"/>
      <c r="L203" s="149"/>
      <c r="M203" s="117"/>
      <c r="N203" s="149"/>
      <c r="O203" s="120"/>
      <c r="P203" s="116">
        <f>Таблица13456913146[Дата оплаты]+Таблица13456913146[Срок поставки дней]+1</f>
        <v>1</v>
      </c>
      <c r="Q203" s="149"/>
      <c r="R203" s="117"/>
      <c r="S203" s="143"/>
      <c r="T203" s="143"/>
    </row>
    <row r="204" spans="1:20" x14ac:dyDescent="0.25">
      <c r="A204" s="117">
        <v>202</v>
      </c>
      <c r="B204" s="117"/>
      <c r="C204" s="117"/>
      <c r="D204" s="117"/>
      <c r="E204" s="117"/>
      <c r="F204" s="118"/>
      <c r="G204" s="118">
        <f>Таблица13456913146[Кол-во по Счету]*Таблица13456913146[Цена за единицу]</f>
        <v>0</v>
      </c>
      <c r="H204" s="118"/>
      <c r="I204" s="119"/>
      <c r="J204" s="119"/>
      <c r="K204" s="119"/>
      <c r="L204" s="149"/>
      <c r="M204" s="117"/>
      <c r="N204" s="149"/>
      <c r="O204" s="120"/>
      <c r="P204" s="116">
        <f>Таблица13456913146[Дата оплаты]+Таблица13456913146[Срок поставки дней]+1</f>
        <v>1</v>
      </c>
      <c r="Q204" s="149"/>
      <c r="R204" s="117"/>
      <c r="S204" s="143"/>
      <c r="T204" s="143"/>
    </row>
    <row r="205" spans="1:20" x14ac:dyDescent="0.25">
      <c r="A205" s="117">
        <v>203</v>
      </c>
      <c r="B205" s="117"/>
      <c r="C205" s="117"/>
      <c r="D205" s="117"/>
      <c r="E205" s="117"/>
      <c r="F205" s="118"/>
      <c r="G205" s="118">
        <f>Таблица13456913146[Кол-во по Счету]*Таблица13456913146[Цена за единицу]</f>
        <v>0</v>
      </c>
      <c r="H205" s="118"/>
      <c r="I205" s="119"/>
      <c r="J205" s="119"/>
      <c r="K205" s="119"/>
      <c r="L205" s="149"/>
      <c r="M205" s="117"/>
      <c r="N205" s="149"/>
      <c r="O205" s="120"/>
      <c r="P205" s="116">
        <f>Таблица13456913146[Дата оплаты]+Таблица13456913146[Срок поставки дней]+1</f>
        <v>1</v>
      </c>
      <c r="Q205" s="149"/>
      <c r="R205" s="117"/>
      <c r="S205" s="143"/>
      <c r="T205" s="143"/>
    </row>
    <row r="206" spans="1:20" x14ac:dyDescent="0.25">
      <c r="A206" s="117">
        <v>204</v>
      </c>
      <c r="B206" s="117"/>
      <c r="C206" s="117"/>
      <c r="D206" s="117"/>
      <c r="E206" s="117"/>
      <c r="F206" s="118"/>
      <c r="G206" s="118">
        <f>Таблица13456913146[Кол-во по Счету]*Таблица13456913146[Цена за единицу]</f>
        <v>0</v>
      </c>
      <c r="H206" s="118"/>
      <c r="I206" s="119"/>
      <c r="J206" s="119"/>
      <c r="K206" s="119"/>
      <c r="L206" s="149"/>
      <c r="M206" s="117"/>
      <c r="N206" s="149"/>
      <c r="O206" s="120"/>
      <c r="P206" s="116">
        <f>Таблица13456913146[Дата оплаты]+Таблица13456913146[Срок поставки дней]+1</f>
        <v>1</v>
      </c>
      <c r="Q206" s="149"/>
      <c r="R206" s="117"/>
      <c r="S206" s="143"/>
      <c r="T206" s="143"/>
    </row>
    <row r="207" spans="1:20" x14ac:dyDescent="0.25">
      <c r="A207" s="117">
        <v>205</v>
      </c>
      <c r="B207" s="117"/>
      <c r="C207" s="117"/>
      <c r="D207" s="117"/>
      <c r="E207" s="117"/>
      <c r="F207" s="118"/>
      <c r="G207" s="118">
        <f>Таблица13456913146[Кол-во по Счету]*Таблица13456913146[Цена за единицу]</f>
        <v>0</v>
      </c>
      <c r="H207" s="118"/>
      <c r="I207" s="119"/>
      <c r="J207" s="119"/>
      <c r="K207" s="119"/>
      <c r="L207" s="149"/>
      <c r="M207" s="117"/>
      <c r="N207" s="149"/>
      <c r="O207" s="120"/>
      <c r="P207" s="116">
        <f>Таблица13456913146[Дата оплаты]+Таблица13456913146[Срок поставки дней]+1</f>
        <v>1</v>
      </c>
      <c r="Q207" s="149"/>
      <c r="R207" s="117"/>
      <c r="S207" s="143"/>
      <c r="T207" s="143"/>
    </row>
    <row r="208" spans="1:20" x14ac:dyDescent="0.25">
      <c r="A208" s="117">
        <v>206</v>
      </c>
      <c r="B208" s="117"/>
      <c r="C208" s="117"/>
      <c r="D208" s="117"/>
      <c r="E208" s="117"/>
      <c r="F208" s="118"/>
      <c r="G208" s="118">
        <f>Таблица13456913146[Кол-во по Счету]*Таблица13456913146[Цена за единицу]</f>
        <v>0</v>
      </c>
      <c r="H208" s="118"/>
      <c r="I208" s="119"/>
      <c r="J208" s="119"/>
      <c r="K208" s="119"/>
      <c r="L208" s="149"/>
      <c r="M208" s="117"/>
      <c r="N208" s="149"/>
      <c r="O208" s="120"/>
      <c r="P208" s="116">
        <f>Таблица13456913146[Дата оплаты]+Таблица13456913146[Срок поставки дней]+1</f>
        <v>1</v>
      </c>
      <c r="Q208" s="149"/>
      <c r="R208" s="117"/>
      <c r="S208" s="143"/>
      <c r="T208" s="143"/>
    </row>
    <row r="209" spans="1:20" x14ac:dyDescent="0.25">
      <c r="A209" s="117">
        <v>207</v>
      </c>
      <c r="B209" s="117"/>
      <c r="C209" s="117"/>
      <c r="D209" s="117"/>
      <c r="E209" s="117"/>
      <c r="F209" s="118"/>
      <c r="G209" s="118">
        <f>Таблица13456913146[Кол-во по Счету]*Таблица13456913146[Цена за единицу]</f>
        <v>0</v>
      </c>
      <c r="H209" s="118"/>
      <c r="I209" s="119"/>
      <c r="J209" s="119"/>
      <c r="K209" s="119"/>
      <c r="L209" s="149"/>
      <c r="M209" s="117"/>
      <c r="N209" s="149"/>
      <c r="O209" s="120"/>
      <c r="P209" s="116">
        <f>Таблица13456913146[Дата оплаты]+Таблица13456913146[Срок поставки дней]+1</f>
        <v>1</v>
      </c>
      <c r="Q209" s="149"/>
      <c r="R209" s="117"/>
      <c r="S209" s="143"/>
      <c r="T209" s="143"/>
    </row>
    <row r="210" spans="1:20" x14ac:dyDescent="0.25">
      <c r="A210" s="117">
        <v>208</v>
      </c>
      <c r="B210" s="117"/>
      <c r="C210" s="117"/>
      <c r="D210" s="117"/>
      <c r="E210" s="117"/>
      <c r="F210" s="118"/>
      <c r="G210" s="118">
        <f>Таблица13456913146[Кол-во по Счету]*Таблица13456913146[Цена за единицу]</f>
        <v>0</v>
      </c>
      <c r="H210" s="118"/>
      <c r="I210" s="119"/>
      <c r="J210" s="119"/>
      <c r="K210" s="119"/>
      <c r="L210" s="149"/>
      <c r="M210" s="117"/>
      <c r="N210" s="149"/>
      <c r="O210" s="120"/>
      <c r="P210" s="116">
        <f>Таблица13456913146[Дата оплаты]+Таблица13456913146[Срок поставки дней]+1</f>
        <v>1</v>
      </c>
      <c r="Q210" s="149"/>
      <c r="R210" s="117"/>
      <c r="S210" s="143"/>
      <c r="T210" s="143"/>
    </row>
    <row r="211" spans="1:20" x14ac:dyDescent="0.25">
      <c r="A211" s="117">
        <v>209</v>
      </c>
      <c r="B211" s="117"/>
      <c r="C211" s="117"/>
      <c r="D211" s="117"/>
      <c r="E211" s="117"/>
      <c r="F211" s="118"/>
      <c r="G211" s="118">
        <f>Таблица13456913146[Кол-во по Счету]*Таблица13456913146[Цена за единицу]</f>
        <v>0</v>
      </c>
      <c r="H211" s="118"/>
      <c r="I211" s="119"/>
      <c r="J211" s="119"/>
      <c r="K211" s="119"/>
      <c r="L211" s="149"/>
      <c r="M211" s="117"/>
      <c r="N211" s="149"/>
      <c r="O211" s="120"/>
      <c r="P211" s="116">
        <f>Таблица13456913146[Дата оплаты]+Таблица13456913146[Срок поставки дней]+1</f>
        <v>1</v>
      </c>
      <c r="Q211" s="149"/>
      <c r="R211" s="117"/>
      <c r="S211" s="143"/>
      <c r="T211" s="143"/>
    </row>
    <row r="212" spans="1:20" x14ac:dyDescent="0.25">
      <c r="A212" s="117">
        <v>210</v>
      </c>
      <c r="B212" s="117"/>
      <c r="C212" s="117"/>
      <c r="D212" s="117"/>
      <c r="E212" s="117"/>
      <c r="F212" s="118"/>
      <c r="G212" s="118">
        <f>Таблица13456913146[Кол-во по Счету]*Таблица13456913146[Цена за единицу]</f>
        <v>0</v>
      </c>
      <c r="H212" s="118"/>
      <c r="I212" s="119"/>
      <c r="J212" s="119"/>
      <c r="K212" s="119"/>
      <c r="L212" s="149"/>
      <c r="M212" s="117"/>
      <c r="N212" s="149"/>
      <c r="O212" s="120"/>
      <c r="P212" s="116">
        <f>Таблица13456913146[Дата оплаты]+Таблица13456913146[Срок поставки дней]+1</f>
        <v>1</v>
      </c>
      <c r="Q212" s="149"/>
      <c r="R212" s="117"/>
      <c r="S212" s="143"/>
      <c r="T212" s="143"/>
    </row>
    <row r="213" spans="1:20" x14ac:dyDescent="0.25">
      <c r="A213" s="143"/>
      <c r="B213" s="140"/>
      <c r="C213" s="143"/>
      <c r="D213" s="146"/>
      <c r="E213" s="146"/>
      <c r="F213" s="143"/>
      <c r="G213" s="143"/>
      <c r="H213" s="142"/>
      <c r="I213" s="142"/>
      <c r="J213" s="142"/>
      <c r="K213" s="141"/>
      <c r="L213" s="154"/>
      <c r="M213" s="141"/>
      <c r="N213" s="150"/>
      <c r="O213" s="141"/>
      <c r="P213" s="141"/>
      <c r="Q213" s="154"/>
      <c r="R213" s="147"/>
      <c r="S213" s="143"/>
      <c r="T213" s="143"/>
    </row>
    <row r="214" spans="1:20" x14ac:dyDescent="0.25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51"/>
      <c r="M214" s="143"/>
      <c r="N214" s="151"/>
      <c r="O214" s="143"/>
      <c r="P214" s="143"/>
      <c r="Q214" s="151"/>
      <c r="R214" s="143"/>
      <c r="S214" s="143"/>
      <c r="T214" s="143"/>
    </row>
    <row r="215" spans="1:20" x14ac:dyDescent="0.25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51"/>
      <c r="M215" s="143"/>
      <c r="N215" s="151"/>
      <c r="O215" s="143"/>
      <c r="P215" s="143"/>
      <c r="Q215" s="151"/>
      <c r="R215" s="143"/>
      <c r="S215" s="143"/>
      <c r="T215" s="143"/>
    </row>
    <row r="216" spans="1:20" x14ac:dyDescent="0.25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51"/>
      <c r="M216" s="143"/>
      <c r="N216" s="151"/>
      <c r="O216" s="143"/>
      <c r="P216" s="143"/>
      <c r="Q216" s="151"/>
      <c r="R216" s="143"/>
      <c r="S216" s="143"/>
      <c r="T216" s="143"/>
    </row>
    <row r="217" spans="1:20" x14ac:dyDescent="0.25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51"/>
      <c r="M217" s="143"/>
      <c r="N217" s="151"/>
      <c r="O217" s="143"/>
      <c r="P217" s="143"/>
      <c r="Q217" s="151"/>
      <c r="R217" s="143"/>
      <c r="S217" s="143"/>
      <c r="T217" s="143"/>
    </row>
    <row r="218" spans="1:20" x14ac:dyDescent="0.25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51"/>
      <c r="M218" s="143"/>
      <c r="N218" s="151"/>
      <c r="O218" s="143"/>
      <c r="P218" s="143"/>
      <c r="Q218" s="151"/>
      <c r="R218" s="143"/>
      <c r="S218" s="143"/>
      <c r="T218" s="143"/>
    </row>
    <row r="219" spans="1:20" x14ac:dyDescent="0.25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51"/>
      <c r="M219" s="143"/>
      <c r="N219" s="151"/>
      <c r="O219" s="143"/>
      <c r="P219" s="143"/>
      <c r="Q219" s="151"/>
      <c r="R219" s="143"/>
      <c r="S219" s="143"/>
      <c r="T219" s="143"/>
    </row>
    <row r="220" spans="1:20" x14ac:dyDescent="0.25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51"/>
      <c r="M220" s="143"/>
      <c r="N220" s="151"/>
      <c r="O220" s="143"/>
      <c r="P220" s="143"/>
      <c r="Q220" s="151"/>
      <c r="R220" s="143"/>
      <c r="S220" s="143"/>
      <c r="T220" s="143"/>
    </row>
    <row r="221" spans="1:20" x14ac:dyDescent="0.25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51"/>
      <c r="M221" s="143"/>
      <c r="N221" s="151"/>
      <c r="O221" s="143"/>
      <c r="P221" s="143"/>
      <c r="Q221" s="151"/>
      <c r="R221" s="143"/>
      <c r="S221" s="143"/>
      <c r="T221" s="143"/>
    </row>
    <row r="222" spans="1:20" x14ac:dyDescent="0.25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51"/>
      <c r="M222" s="143"/>
      <c r="N222" s="151"/>
      <c r="O222" s="143"/>
      <c r="P222" s="143"/>
      <c r="Q222" s="151"/>
      <c r="R222" s="143"/>
      <c r="S222" s="143"/>
      <c r="T222" s="143"/>
    </row>
    <row r="223" spans="1:20" x14ac:dyDescent="0.25">
      <c r="A223" s="92"/>
      <c r="B223" s="92"/>
      <c r="C223" s="92"/>
      <c r="D223" s="92"/>
      <c r="E223" s="92"/>
      <c r="H223" s="92"/>
      <c r="I223" s="92"/>
      <c r="J223" s="92"/>
      <c r="K223" s="92"/>
      <c r="L223" s="152"/>
      <c r="M223" s="92"/>
      <c r="N223" s="152"/>
      <c r="O223" s="92"/>
      <c r="P223" s="92"/>
      <c r="Q223" s="152"/>
      <c r="R223" s="92"/>
    </row>
    <row r="224" spans="1:20" x14ac:dyDescent="0.25">
      <c r="A224" s="92"/>
      <c r="B224" s="92"/>
      <c r="C224" s="92"/>
      <c r="D224" s="92"/>
      <c r="E224" s="92"/>
      <c r="H224" s="92"/>
      <c r="I224" s="92"/>
      <c r="J224" s="92"/>
      <c r="K224" s="92"/>
      <c r="L224" s="152"/>
      <c r="M224" s="92"/>
      <c r="N224" s="152"/>
      <c r="O224" s="92"/>
      <c r="P224" s="92"/>
      <c r="Q224" s="152"/>
      <c r="R224" s="92"/>
    </row>
    <row r="225" spans="1:18" x14ac:dyDescent="0.25">
      <c r="A225" s="92"/>
      <c r="B225" s="92"/>
      <c r="C225" s="92"/>
      <c r="D225" s="92"/>
      <c r="E225" s="92"/>
      <c r="H225" s="92"/>
      <c r="I225" s="92"/>
      <c r="J225" s="92"/>
      <c r="K225" s="92"/>
      <c r="L225" s="152"/>
      <c r="M225" s="92"/>
      <c r="N225" s="152"/>
      <c r="O225" s="92"/>
      <c r="P225" s="92"/>
      <c r="Q225" s="152"/>
      <c r="R225" s="92"/>
    </row>
    <row r="226" spans="1:18" x14ac:dyDescent="0.25">
      <c r="A226" s="92"/>
      <c r="B226" s="92"/>
      <c r="C226" s="92"/>
      <c r="D226" s="92"/>
      <c r="E226" s="92"/>
      <c r="H226" s="92"/>
      <c r="I226" s="92"/>
      <c r="J226" s="92"/>
      <c r="K226" s="92"/>
      <c r="L226" s="152"/>
      <c r="M226" s="92"/>
      <c r="N226" s="152"/>
      <c r="O226" s="92"/>
      <c r="P226" s="92"/>
      <c r="Q226" s="152"/>
      <c r="R226" s="92"/>
    </row>
    <row r="227" spans="1:18" x14ac:dyDescent="0.25">
      <c r="A227" s="92"/>
      <c r="B227" s="92"/>
      <c r="C227" s="92"/>
      <c r="D227" s="92"/>
      <c r="E227" s="92"/>
      <c r="H227" s="92"/>
      <c r="I227" s="92"/>
      <c r="J227" s="92"/>
      <c r="K227" s="92"/>
      <c r="L227" s="152"/>
      <c r="M227" s="92"/>
      <c r="N227" s="152"/>
      <c r="O227" s="92"/>
      <c r="P227" s="92"/>
      <c r="Q227" s="152"/>
      <c r="R227" s="92"/>
    </row>
    <row r="228" spans="1:18" x14ac:dyDescent="0.25">
      <c r="A228" s="92"/>
      <c r="B228" s="92"/>
      <c r="C228" s="92"/>
      <c r="D228" s="92"/>
      <c r="E228" s="92"/>
      <c r="H228" s="92"/>
      <c r="I228" s="92"/>
      <c r="J228" s="92"/>
      <c r="K228" s="92"/>
      <c r="L228" s="152"/>
      <c r="M228" s="92"/>
      <c r="N228" s="152"/>
      <c r="O228" s="92"/>
      <c r="P228" s="92"/>
      <c r="Q228" s="152"/>
      <c r="R228" s="92"/>
    </row>
    <row r="229" spans="1:18" x14ac:dyDescent="0.25">
      <c r="A229" s="92"/>
      <c r="B229" s="92"/>
      <c r="C229" s="92"/>
      <c r="D229" s="92"/>
      <c r="E229" s="92"/>
      <c r="H229" s="92"/>
      <c r="I229" s="92"/>
      <c r="J229" s="92"/>
      <c r="K229" s="92"/>
      <c r="L229" s="152"/>
      <c r="M229" s="92"/>
      <c r="N229" s="152"/>
      <c r="O229" s="92"/>
      <c r="P229" s="92"/>
      <c r="Q229" s="152"/>
      <c r="R229" s="92"/>
    </row>
    <row r="230" spans="1:18" x14ac:dyDescent="0.25">
      <c r="A230" s="92"/>
      <c r="B230" s="92"/>
      <c r="C230" s="92"/>
      <c r="D230" s="92"/>
      <c r="E230" s="92"/>
      <c r="H230" s="92"/>
      <c r="I230" s="92"/>
      <c r="J230" s="92"/>
      <c r="K230" s="92"/>
      <c r="L230" s="152"/>
      <c r="M230" s="92"/>
      <c r="N230" s="152"/>
      <c r="O230" s="92"/>
      <c r="P230" s="92"/>
      <c r="Q230" s="152"/>
      <c r="R230" s="92"/>
    </row>
    <row r="231" spans="1:18" x14ac:dyDescent="0.25">
      <c r="A231" s="92"/>
      <c r="B231" s="92"/>
      <c r="C231" s="92"/>
      <c r="D231" s="92"/>
      <c r="E231" s="92"/>
      <c r="H231" s="92"/>
      <c r="I231" s="92"/>
      <c r="J231" s="92"/>
      <c r="K231" s="92"/>
      <c r="L231" s="152"/>
      <c r="M231" s="92"/>
      <c r="N231" s="152"/>
      <c r="O231" s="92"/>
      <c r="P231" s="92"/>
      <c r="Q231" s="152"/>
      <c r="R231" s="92"/>
    </row>
    <row r="232" spans="1:18" x14ac:dyDescent="0.25">
      <c r="A232" s="92"/>
      <c r="B232" s="92"/>
      <c r="C232" s="92"/>
      <c r="D232" s="92"/>
      <c r="E232" s="92"/>
      <c r="H232" s="92"/>
      <c r="I232" s="92"/>
      <c r="J232" s="92"/>
      <c r="K232" s="92"/>
      <c r="L232" s="152"/>
      <c r="M232" s="92"/>
      <c r="N232" s="152"/>
      <c r="O232" s="92"/>
      <c r="P232" s="92"/>
      <c r="Q232" s="152"/>
      <c r="R232" s="92"/>
    </row>
    <row r="233" spans="1:18" x14ac:dyDescent="0.25">
      <c r="A233" s="92"/>
      <c r="B233" s="92"/>
      <c r="C233" s="92"/>
      <c r="D233" s="92"/>
      <c r="E233" s="92"/>
      <c r="H233" s="92"/>
      <c r="I233" s="92"/>
      <c r="J233" s="92"/>
      <c r="K233" s="92"/>
      <c r="L233" s="152"/>
      <c r="M233" s="92"/>
      <c r="N233" s="152"/>
      <c r="O233" s="92"/>
      <c r="P233" s="92"/>
      <c r="Q233" s="152"/>
      <c r="R233" s="92"/>
    </row>
    <row r="234" spans="1:18" x14ac:dyDescent="0.25">
      <c r="A234" s="92"/>
      <c r="B234" s="92"/>
      <c r="C234" s="92"/>
      <c r="D234" s="92"/>
      <c r="E234" s="92"/>
      <c r="H234" s="92"/>
      <c r="I234" s="92"/>
      <c r="J234" s="92"/>
      <c r="K234" s="92"/>
      <c r="L234" s="92"/>
      <c r="M234" s="92"/>
      <c r="N234" s="152"/>
      <c r="O234" s="92"/>
      <c r="P234" s="92"/>
      <c r="Q234" s="92"/>
      <c r="R234" s="92"/>
    </row>
    <row r="235" spans="1:18" x14ac:dyDescent="0.25">
      <c r="A235" s="92"/>
      <c r="B235" s="92"/>
      <c r="C235" s="92"/>
      <c r="D235" s="92"/>
      <c r="E235" s="92"/>
      <c r="H235" s="92"/>
      <c r="I235" s="92"/>
      <c r="J235" s="92"/>
      <c r="K235" s="92"/>
      <c r="L235" s="92"/>
      <c r="M235" s="92"/>
      <c r="N235" s="152"/>
      <c r="O235" s="92"/>
      <c r="P235" s="92"/>
      <c r="Q235" s="92"/>
      <c r="R235" s="92"/>
    </row>
    <row r="236" spans="1:18" x14ac:dyDescent="0.25">
      <c r="A236" s="92"/>
      <c r="B236" s="92"/>
      <c r="C236" s="92"/>
      <c r="D236" s="92"/>
      <c r="E236" s="92"/>
      <c r="H236" s="92"/>
      <c r="I236" s="92"/>
      <c r="J236" s="92"/>
      <c r="K236" s="92"/>
      <c r="L236" s="92"/>
      <c r="M236" s="92"/>
      <c r="N236" s="152"/>
      <c r="O236" s="92"/>
      <c r="P236" s="92"/>
      <c r="Q236" s="92"/>
      <c r="R236" s="92"/>
    </row>
    <row r="237" spans="1:18" x14ac:dyDescent="0.25">
      <c r="A237" s="92"/>
      <c r="B237" s="92"/>
      <c r="C237" s="92"/>
      <c r="D237" s="92"/>
      <c r="E237" s="92"/>
      <c r="H237" s="92"/>
      <c r="I237" s="92"/>
      <c r="J237" s="92"/>
      <c r="K237" s="92"/>
      <c r="L237" s="92"/>
      <c r="M237" s="92"/>
      <c r="N237" s="152"/>
      <c r="O237" s="92"/>
      <c r="P237" s="92"/>
      <c r="Q237" s="92"/>
      <c r="R237" s="92"/>
    </row>
    <row r="238" spans="1:18" x14ac:dyDescent="0.25">
      <c r="A238" s="92"/>
      <c r="B238" s="92"/>
      <c r="C238" s="92"/>
      <c r="D238" s="92"/>
      <c r="E238" s="92"/>
      <c r="H238" s="92"/>
      <c r="I238" s="92"/>
      <c r="J238" s="92"/>
      <c r="K238" s="92"/>
      <c r="L238" s="92"/>
      <c r="M238" s="92"/>
      <c r="N238" s="152"/>
      <c r="O238" s="92"/>
      <c r="P238" s="92"/>
      <c r="Q238" s="92"/>
      <c r="R238" s="92"/>
    </row>
    <row r="239" spans="1:18" x14ac:dyDescent="0.25">
      <c r="A239" s="92"/>
      <c r="B239" s="92"/>
      <c r="C239" s="92"/>
      <c r="D239" s="92"/>
      <c r="E239" s="92"/>
      <c r="H239" s="92"/>
      <c r="I239" s="92"/>
      <c r="J239" s="92"/>
      <c r="K239" s="92"/>
      <c r="L239" s="92"/>
      <c r="M239" s="92"/>
      <c r="N239" s="152"/>
      <c r="O239" s="92"/>
      <c r="P239" s="92"/>
      <c r="Q239" s="92"/>
      <c r="R239" s="92"/>
    </row>
    <row r="240" spans="1:18" x14ac:dyDescent="0.25">
      <c r="A240" s="92"/>
      <c r="B240" s="92"/>
      <c r="C240" s="92"/>
      <c r="D240" s="92"/>
      <c r="E240" s="92"/>
      <c r="H240" s="92"/>
      <c r="I240" s="92"/>
      <c r="J240" s="92"/>
      <c r="K240" s="92"/>
      <c r="L240" s="92"/>
      <c r="M240" s="92"/>
      <c r="N240" s="152"/>
      <c r="O240" s="92"/>
      <c r="P240" s="92"/>
      <c r="Q240" s="92"/>
      <c r="R240" s="92"/>
    </row>
    <row r="241" spans="1:18" x14ac:dyDescent="0.25">
      <c r="A241" s="92"/>
      <c r="B241" s="92"/>
      <c r="C241" s="92"/>
      <c r="D241" s="92"/>
      <c r="E241" s="92"/>
      <c r="H241" s="92"/>
      <c r="I241" s="92"/>
      <c r="J241" s="92"/>
      <c r="K241" s="92"/>
      <c r="L241" s="92"/>
      <c r="M241" s="92"/>
      <c r="N241" s="152"/>
      <c r="O241" s="92"/>
      <c r="P241" s="92"/>
      <c r="Q241" s="92"/>
      <c r="R241" s="92"/>
    </row>
    <row r="242" spans="1:18" x14ac:dyDescent="0.25">
      <c r="A242" s="92"/>
      <c r="B242" s="92"/>
      <c r="C242" s="92"/>
      <c r="D242" s="92"/>
      <c r="E242" s="92"/>
      <c r="H242" s="92"/>
      <c r="I242" s="92"/>
      <c r="J242" s="92"/>
      <c r="K242" s="92"/>
      <c r="L242" s="92"/>
      <c r="M242" s="92"/>
      <c r="N242" s="152"/>
      <c r="O242" s="92"/>
      <c r="P242" s="92"/>
      <c r="Q242" s="92"/>
      <c r="R242" s="92"/>
    </row>
    <row r="243" spans="1:18" x14ac:dyDescent="0.25">
      <c r="A243" s="92"/>
      <c r="B243" s="92"/>
      <c r="C243" s="92"/>
      <c r="D243" s="92"/>
      <c r="E243" s="92"/>
      <c r="H243" s="92"/>
      <c r="I243" s="92"/>
      <c r="J243" s="92"/>
      <c r="K243" s="92"/>
      <c r="L243" s="92"/>
      <c r="M243" s="92"/>
      <c r="N243" s="152"/>
      <c r="O243" s="92"/>
      <c r="P243" s="92"/>
      <c r="Q243" s="92"/>
      <c r="R243" s="92"/>
    </row>
    <row r="244" spans="1:18" x14ac:dyDescent="0.25">
      <c r="A244" s="92"/>
      <c r="B244" s="92"/>
      <c r="C244" s="92"/>
      <c r="D244" s="92"/>
      <c r="E244" s="92"/>
      <c r="H244" s="92"/>
      <c r="I244" s="92"/>
      <c r="J244" s="92"/>
      <c r="K244" s="92"/>
      <c r="L244" s="92"/>
      <c r="M244" s="92"/>
      <c r="N244" s="152"/>
      <c r="O244" s="92"/>
      <c r="P244" s="92"/>
      <c r="Q244" s="92"/>
      <c r="R244" s="92"/>
    </row>
    <row r="245" spans="1:18" x14ac:dyDescent="0.25">
      <c r="A245" s="92"/>
      <c r="B245" s="92"/>
      <c r="C245" s="92"/>
      <c r="D245" s="92"/>
      <c r="E245" s="92"/>
      <c r="H245" s="92"/>
      <c r="I245" s="92"/>
      <c r="J245" s="92"/>
      <c r="K245" s="92"/>
      <c r="L245" s="92"/>
      <c r="M245" s="92"/>
      <c r="N245" s="152"/>
      <c r="O245" s="92"/>
      <c r="P245" s="92"/>
      <c r="Q245" s="92"/>
      <c r="R245" s="92"/>
    </row>
    <row r="246" spans="1:18" x14ac:dyDescent="0.25">
      <c r="A246" s="92"/>
      <c r="B246" s="92"/>
      <c r="C246" s="92"/>
      <c r="D246" s="92"/>
      <c r="E246" s="92"/>
      <c r="H246" s="92"/>
      <c r="I246" s="92"/>
      <c r="J246" s="92"/>
      <c r="K246" s="92"/>
      <c r="L246" s="92"/>
      <c r="M246" s="92"/>
      <c r="N246" s="152"/>
      <c r="O246" s="92"/>
      <c r="P246" s="92"/>
      <c r="Q246" s="92"/>
      <c r="R246" s="92"/>
    </row>
    <row r="247" spans="1:18" x14ac:dyDescent="0.25">
      <c r="A247" s="92"/>
      <c r="B247" s="92"/>
      <c r="C247" s="92"/>
      <c r="D247" s="92"/>
      <c r="E247" s="92"/>
      <c r="H247" s="92"/>
      <c r="I247" s="92"/>
      <c r="J247" s="92"/>
      <c r="K247" s="92"/>
      <c r="L247" s="92"/>
      <c r="M247" s="92"/>
      <c r="N247" s="152"/>
      <c r="O247" s="92"/>
      <c r="P247" s="92"/>
      <c r="Q247" s="92"/>
      <c r="R247" s="92"/>
    </row>
    <row r="248" spans="1:18" x14ac:dyDescent="0.25">
      <c r="A248" s="92"/>
      <c r="B248" s="92"/>
      <c r="C248" s="92"/>
      <c r="D248" s="92"/>
      <c r="E248" s="92"/>
      <c r="H248" s="92"/>
      <c r="I248" s="92"/>
      <c r="J248" s="92"/>
      <c r="K248" s="92"/>
      <c r="L248" s="92"/>
      <c r="M248" s="92"/>
      <c r="N248" s="152"/>
      <c r="O248" s="92"/>
      <c r="P248" s="92"/>
      <c r="Q248" s="92"/>
      <c r="R248" s="92"/>
    </row>
    <row r="249" spans="1:18" x14ac:dyDescent="0.25">
      <c r="A249" s="92"/>
      <c r="B249" s="92"/>
      <c r="C249" s="92"/>
      <c r="D249" s="92"/>
      <c r="E249" s="92"/>
      <c r="H249" s="92"/>
      <c r="I249" s="92"/>
      <c r="J249" s="92"/>
      <c r="K249" s="92"/>
      <c r="L249" s="92"/>
      <c r="M249" s="92"/>
      <c r="N249" s="152"/>
      <c r="O249" s="92"/>
      <c r="P249" s="92"/>
      <c r="Q249" s="92"/>
      <c r="R249" s="92"/>
    </row>
    <row r="250" spans="1:18" x14ac:dyDescent="0.25">
      <c r="A250" s="92"/>
      <c r="B250" s="92"/>
      <c r="C250" s="92"/>
      <c r="D250" s="92"/>
      <c r="E250" s="92"/>
      <c r="H250" s="92"/>
      <c r="I250" s="92"/>
      <c r="J250" s="92"/>
      <c r="K250" s="92"/>
      <c r="L250" s="92"/>
      <c r="M250" s="92"/>
      <c r="N250" s="152"/>
      <c r="O250" s="92"/>
      <c r="P250" s="92"/>
      <c r="Q250" s="92"/>
      <c r="R250" s="92"/>
    </row>
    <row r="251" spans="1:18" x14ac:dyDescent="0.25">
      <c r="A251" s="92"/>
      <c r="B251" s="92"/>
      <c r="C251" s="92"/>
      <c r="D251" s="92"/>
      <c r="E251" s="92"/>
      <c r="H251" s="92"/>
      <c r="I251" s="92"/>
      <c r="J251" s="92"/>
      <c r="K251" s="92"/>
      <c r="L251" s="92"/>
      <c r="M251" s="92"/>
      <c r="N251" s="152"/>
      <c r="O251" s="92"/>
      <c r="P251" s="92"/>
      <c r="Q251" s="92"/>
      <c r="R251" s="92"/>
    </row>
    <row r="252" spans="1:18" x14ac:dyDescent="0.25">
      <c r="A252" s="92"/>
      <c r="B252" s="92"/>
      <c r="C252" s="92"/>
      <c r="D252" s="92"/>
      <c r="E252" s="92"/>
      <c r="H252" s="92"/>
      <c r="I252" s="92"/>
      <c r="J252" s="92"/>
      <c r="K252" s="92"/>
      <c r="L252" s="92"/>
      <c r="M252" s="92"/>
      <c r="N252" s="152"/>
      <c r="O252" s="92"/>
      <c r="P252" s="92"/>
      <c r="Q252" s="92"/>
      <c r="R252" s="92"/>
    </row>
    <row r="253" spans="1:18" x14ac:dyDescent="0.25">
      <c r="A253" s="92"/>
      <c r="B253" s="92"/>
      <c r="C253" s="92"/>
      <c r="D253" s="92"/>
      <c r="E253" s="92"/>
      <c r="H253" s="92"/>
      <c r="I253" s="92"/>
      <c r="J253" s="92"/>
      <c r="K253" s="92"/>
      <c r="L253" s="92"/>
      <c r="M253" s="92"/>
      <c r="N253" s="152"/>
      <c r="O253" s="92"/>
      <c r="P253" s="92"/>
      <c r="Q253" s="92"/>
      <c r="R253" s="92"/>
    </row>
    <row r="254" spans="1:18" x14ac:dyDescent="0.25">
      <c r="A254" s="92"/>
      <c r="B254" s="92"/>
      <c r="C254" s="92"/>
      <c r="D254" s="92"/>
      <c r="E254" s="92"/>
      <c r="H254" s="92"/>
      <c r="I254" s="92"/>
      <c r="J254" s="92"/>
      <c r="K254" s="92"/>
      <c r="L254" s="92"/>
      <c r="M254" s="92"/>
      <c r="N254" s="152"/>
      <c r="O254" s="92"/>
      <c r="P254" s="92"/>
      <c r="Q254" s="92"/>
      <c r="R254" s="92"/>
    </row>
    <row r="255" spans="1:18" x14ac:dyDescent="0.25">
      <c r="A255" s="92"/>
      <c r="B255" s="92"/>
      <c r="C255" s="92"/>
      <c r="D255" s="92"/>
      <c r="E255" s="92"/>
      <c r="H255" s="92"/>
      <c r="I255" s="92"/>
      <c r="J255" s="92"/>
      <c r="K255" s="92"/>
      <c r="L255" s="92"/>
      <c r="M255" s="92"/>
      <c r="N255" s="152"/>
      <c r="O255" s="92"/>
      <c r="P255" s="92"/>
      <c r="Q255" s="92"/>
      <c r="R255" s="92"/>
    </row>
    <row r="256" spans="1:18" x14ac:dyDescent="0.25">
      <c r="A256" s="92"/>
      <c r="B256" s="92"/>
      <c r="C256" s="92"/>
      <c r="D256" s="92"/>
      <c r="E256" s="92"/>
      <c r="H256" s="92"/>
      <c r="I256" s="92"/>
      <c r="J256" s="92"/>
      <c r="K256" s="92"/>
      <c r="L256" s="92"/>
      <c r="M256" s="92"/>
      <c r="N256" s="152"/>
      <c r="O256" s="92"/>
      <c r="P256" s="92"/>
      <c r="Q256" s="92"/>
      <c r="R256" s="92"/>
    </row>
    <row r="257" spans="1:18" x14ac:dyDescent="0.25">
      <c r="A257" s="92"/>
      <c r="B257" s="92"/>
      <c r="C257" s="92"/>
      <c r="D257" s="92"/>
      <c r="E257" s="92"/>
      <c r="H257" s="92"/>
      <c r="I257" s="92"/>
      <c r="J257" s="92"/>
      <c r="K257" s="92"/>
      <c r="L257" s="92"/>
      <c r="M257" s="92"/>
      <c r="N257" s="152"/>
      <c r="O257" s="92"/>
      <c r="P257" s="92"/>
      <c r="Q257" s="92"/>
      <c r="R257" s="92"/>
    </row>
    <row r="258" spans="1:18" x14ac:dyDescent="0.25">
      <c r="A258" s="92"/>
      <c r="B258" s="92"/>
      <c r="C258" s="92"/>
      <c r="D258" s="92"/>
      <c r="E258" s="92"/>
      <c r="H258" s="92"/>
      <c r="I258" s="92"/>
      <c r="J258" s="92"/>
      <c r="K258" s="92"/>
      <c r="L258" s="92"/>
      <c r="M258" s="92"/>
      <c r="N258" s="152"/>
      <c r="O258" s="92"/>
      <c r="P258" s="92"/>
      <c r="Q258" s="92"/>
      <c r="R258" s="92"/>
    </row>
    <row r="259" spans="1:18" x14ac:dyDescent="0.25">
      <c r="A259" s="92"/>
      <c r="B259" s="92"/>
      <c r="C259" s="92"/>
      <c r="D259" s="92"/>
      <c r="E259" s="92"/>
      <c r="H259" s="92"/>
      <c r="I259" s="92"/>
      <c r="J259" s="92"/>
      <c r="K259" s="92"/>
      <c r="L259" s="92"/>
      <c r="M259" s="92"/>
      <c r="N259" s="152"/>
      <c r="O259" s="92"/>
      <c r="P259" s="92"/>
      <c r="Q259" s="92"/>
      <c r="R259" s="92"/>
    </row>
    <row r="260" spans="1:18" x14ac:dyDescent="0.25">
      <c r="A260" s="92"/>
      <c r="B260" s="92"/>
      <c r="C260" s="92"/>
      <c r="D260" s="92"/>
      <c r="E260" s="92"/>
      <c r="H260" s="92"/>
      <c r="I260" s="92"/>
      <c r="J260" s="92"/>
      <c r="K260" s="92"/>
      <c r="L260" s="92"/>
      <c r="M260" s="92"/>
      <c r="N260" s="152"/>
      <c r="O260" s="92"/>
      <c r="P260" s="92"/>
      <c r="Q260" s="92"/>
      <c r="R260" s="92"/>
    </row>
    <row r="261" spans="1:18" x14ac:dyDescent="0.25">
      <c r="A261" s="92"/>
      <c r="B261" s="92"/>
      <c r="C261" s="92"/>
      <c r="D261" s="92"/>
      <c r="E261" s="92"/>
      <c r="H261" s="92"/>
      <c r="I261" s="92"/>
      <c r="J261" s="92"/>
      <c r="K261" s="92"/>
      <c r="L261" s="92"/>
      <c r="M261" s="92"/>
      <c r="N261" s="152"/>
      <c r="O261" s="92"/>
      <c r="P261" s="92"/>
      <c r="Q261" s="92"/>
      <c r="R261" s="92"/>
    </row>
    <row r="262" spans="1:18" x14ac:dyDescent="0.25">
      <c r="A262" s="92"/>
      <c r="B262" s="92"/>
      <c r="C262" s="92"/>
      <c r="D262" s="92"/>
      <c r="E262" s="92"/>
      <c r="H262" s="92"/>
      <c r="I262" s="92"/>
      <c r="J262" s="92"/>
      <c r="K262" s="92"/>
      <c r="L262" s="92"/>
      <c r="M262" s="92"/>
      <c r="N262" s="152"/>
      <c r="O262" s="92"/>
      <c r="P262" s="92"/>
      <c r="Q262" s="92"/>
      <c r="R262" s="92"/>
    </row>
    <row r="263" spans="1:18" x14ac:dyDescent="0.25">
      <c r="A263" s="92"/>
      <c r="B263" s="92"/>
      <c r="C263" s="92"/>
      <c r="D263" s="92"/>
      <c r="E263" s="92"/>
      <c r="H263" s="92"/>
      <c r="I263" s="92"/>
      <c r="J263" s="92"/>
      <c r="K263" s="92"/>
      <c r="L263" s="92"/>
      <c r="M263" s="92"/>
      <c r="N263" s="152"/>
      <c r="O263" s="92"/>
      <c r="P263" s="92"/>
      <c r="Q263" s="92"/>
      <c r="R263" s="92"/>
    </row>
    <row r="264" spans="1:18" x14ac:dyDescent="0.25">
      <c r="A264" s="92"/>
      <c r="B264" s="92"/>
      <c r="C264" s="92"/>
      <c r="D264" s="92"/>
      <c r="E264" s="92"/>
      <c r="H264" s="92"/>
      <c r="I264" s="92"/>
      <c r="J264" s="92"/>
      <c r="K264" s="92"/>
      <c r="L264" s="92"/>
      <c r="M264" s="92"/>
      <c r="N264" s="152"/>
      <c r="O264" s="92"/>
      <c r="P264" s="92"/>
      <c r="Q264" s="92"/>
      <c r="R264" s="92"/>
    </row>
    <row r="265" spans="1:18" x14ac:dyDescent="0.25">
      <c r="A265" s="92"/>
      <c r="B265" s="92"/>
      <c r="C265" s="92"/>
      <c r="D265" s="92"/>
      <c r="E265" s="92"/>
      <c r="H265" s="92"/>
      <c r="I265" s="92"/>
      <c r="J265" s="92"/>
      <c r="K265" s="92"/>
      <c r="L265" s="92"/>
      <c r="M265" s="92"/>
      <c r="N265" s="152"/>
      <c r="O265" s="92"/>
      <c r="P265" s="92"/>
      <c r="Q265" s="92"/>
      <c r="R265" s="92"/>
    </row>
    <row r="266" spans="1:18" x14ac:dyDescent="0.25">
      <c r="A266" s="92"/>
      <c r="B266" s="92"/>
      <c r="C266" s="92"/>
      <c r="D266" s="92"/>
      <c r="E266" s="92"/>
      <c r="H266" s="92"/>
      <c r="I266" s="92"/>
      <c r="J266" s="92"/>
      <c r="K266" s="92"/>
      <c r="L266" s="92"/>
      <c r="M266" s="92"/>
      <c r="N266" s="152"/>
      <c r="O266" s="92"/>
      <c r="P266" s="92"/>
      <c r="Q266" s="92"/>
      <c r="R266" s="92"/>
    </row>
    <row r="267" spans="1:18" x14ac:dyDescent="0.25">
      <c r="A267" s="92"/>
      <c r="B267" s="92"/>
      <c r="C267" s="92"/>
      <c r="D267" s="92"/>
      <c r="E267" s="92"/>
      <c r="H267" s="92"/>
      <c r="I267" s="92"/>
      <c r="J267" s="92"/>
      <c r="K267" s="92"/>
      <c r="L267" s="92"/>
      <c r="M267" s="92"/>
      <c r="N267" s="152"/>
      <c r="O267" s="92"/>
      <c r="P267" s="92"/>
      <c r="Q267" s="92"/>
      <c r="R267" s="92"/>
    </row>
    <row r="268" spans="1:18" x14ac:dyDescent="0.25">
      <c r="A268" s="92"/>
      <c r="B268" s="92"/>
      <c r="C268" s="92"/>
      <c r="D268" s="92"/>
      <c r="E268" s="92"/>
      <c r="H268" s="92"/>
      <c r="I268" s="92"/>
      <c r="J268" s="92"/>
      <c r="K268" s="92"/>
      <c r="L268" s="92"/>
      <c r="M268" s="92"/>
      <c r="N268" s="152"/>
      <c r="O268" s="92"/>
      <c r="P268" s="92"/>
      <c r="Q268" s="92"/>
      <c r="R268" s="92"/>
    </row>
    <row r="269" spans="1:18" x14ac:dyDescent="0.25">
      <c r="A269" s="92"/>
      <c r="B269" s="92"/>
      <c r="C269" s="92"/>
      <c r="D269" s="92"/>
      <c r="E269" s="92"/>
      <c r="H269" s="92"/>
      <c r="I269" s="92"/>
      <c r="J269" s="92"/>
      <c r="K269" s="92"/>
      <c r="L269" s="92"/>
      <c r="M269" s="92"/>
      <c r="N269" s="152"/>
      <c r="O269" s="92"/>
      <c r="P269" s="92"/>
      <c r="Q269" s="92"/>
      <c r="R269" s="92"/>
    </row>
    <row r="270" spans="1:18" x14ac:dyDescent="0.25">
      <c r="A270" s="92"/>
      <c r="B270" s="92"/>
      <c r="C270" s="92"/>
      <c r="D270" s="92"/>
      <c r="E270" s="92"/>
      <c r="H270" s="92"/>
      <c r="I270" s="92"/>
      <c r="J270" s="92"/>
      <c r="K270" s="92"/>
      <c r="L270" s="92"/>
      <c r="M270" s="92"/>
      <c r="N270" s="152"/>
      <c r="O270" s="92"/>
      <c r="P270" s="92"/>
      <c r="Q270" s="92"/>
      <c r="R270" s="92"/>
    </row>
    <row r="271" spans="1:18" x14ac:dyDescent="0.25">
      <c r="A271" s="92"/>
      <c r="B271" s="92"/>
      <c r="C271" s="92"/>
      <c r="D271" s="92"/>
      <c r="E271" s="92"/>
      <c r="H271" s="92"/>
      <c r="I271" s="92"/>
      <c r="J271" s="92"/>
      <c r="K271" s="92"/>
      <c r="L271" s="92"/>
      <c r="M271" s="92"/>
      <c r="N271" s="152"/>
      <c r="O271" s="92"/>
      <c r="P271" s="92"/>
      <c r="Q271" s="92"/>
      <c r="R271" s="92"/>
    </row>
    <row r="272" spans="1:18" x14ac:dyDescent="0.25">
      <c r="A272" s="92"/>
      <c r="B272" s="92"/>
      <c r="C272" s="92"/>
      <c r="D272" s="92"/>
      <c r="E272" s="92"/>
      <c r="H272" s="92"/>
      <c r="I272" s="92"/>
      <c r="J272" s="92"/>
      <c r="K272" s="92"/>
      <c r="L272" s="92"/>
      <c r="M272" s="92"/>
      <c r="N272" s="152"/>
      <c r="O272" s="92"/>
      <c r="P272" s="92"/>
      <c r="Q272" s="92"/>
      <c r="R272" s="92"/>
    </row>
    <row r="273" spans="1:18" x14ac:dyDescent="0.25">
      <c r="A273" s="92"/>
      <c r="B273" s="92"/>
      <c r="C273" s="92"/>
      <c r="D273" s="92"/>
      <c r="E273" s="92"/>
      <c r="H273" s="92"/>
      <c r="I273" s="92"/>
      <c r="J273" s="92"/>
      <c r="K273" s="92"/>
      <c r="L273" s="92"/>
      <c r="M273" s="92"/>
      <c r="N273" s="152"/>
      <c r="O273" s="92"/>
      <c r="P273" s="92"/>
      <c r="Q273" s="92"/>
      <c r="R273" s="92"/>
    </row>
    <row r="274" spans="1:18" x14ac:dyDescent="0.25">
      <c r="A274" s="92"/>
      <c r="B274" s="92"/>
      <c r="C274" s="92"/>
      <c r="D274" s="92"/>
      <c r="E274" s="92"/>
      <c r="H274" s="92"/>
      <c r="I274" s="92"/>
      <c r="J274" s="92"/>
      <c r="K274" s="92"/>
      <c r="L274" s="92"/>
      <c r="M274" s="92"/>
      <c r="N274" s="152"/>
      <c r="O274" s="92"/>
      <c r="P274" s="92"/>
      <c r="Q274" s="92"/>
      <c r="R274" s="92"/>
    </row>
    <row r="275" spans="1:18" x14ac:dyDescent="0.25">
      <c r="A275" s="92"/>
      <c r="B275" s="92"/>
      <c r="C275" s="92"/>
      <c r="D275" s="92"/>
      <c r="E275" s="92"/>
      <c r="H275" s="92"/>
      <c r="I275" s="92"/>
      <c r="J275" s="92"/>
      <c r="K275" s="92"/>
      <c r="L275" s="92"/>
      <c r="M275" s="92"/>
      <c r="N275" s="152"/>
      <c r="O275" s="92"/>
      <c r="P275" s="92"/>
      <c r="Q275" s="92"/>
      <c r="R275" s="92"/>
    </row>
    <row r="276" spans="1:18" x14ac:dyDescent="0.25">
      <c r="A276" s="92"/>
      <c r="B276" s="92"/>
      <c r="C276" s="92"/>
      <c r="D276" s="92"/>
      <c r="E276" s="92"/>
      <c r="H276" s="92"/>
      <c r="I276" s="92"/>
      <c r="J276" s="92"/>
      <c r="K276" s="92"/>
      <c r="L276" s="92"/>
      <c r="M276" s="92"/>
      <c r="N276" s="152"/>
      <c r="O276" s="92"/>
      <c r="P276" s="92"/>
      <c r="Q276" s="92"/>
      <c r="R276" s="92"/>
    </row>
    <row r="277" spans="1:18" x14ac:dyDescent="0.25">
      <c r="A277" s="92"/>
      <c r="B277" s="92"/>
      <c r="C277" s="92"/>
      <c r="D277" s="92"/>
      <c r="E277" s="92"/>
      <c r="H277" s="92"/>
      <c r="I277" s="92"/>
      <c r="J277" s="92"/>
      <c r="K277" s="92"/>
      <c r="L277" s="92"/>
      <c r="M277" s="92"/>
      <c r="N277" s="152"/>
      <c r="O277" s="92"/>
      <c r="P277" s="92"/>
      <c r="Q277" s="92"/>
      <c r="R277" s="92"/>
    </row>
    <row r="278" spans="1:18" x14ac:dyDescent="0.25">
      <c r="A278" s="92"/>
      <c r="B278" s="92"/>
      <c r="C278" s="92"/>
      <c r="D278" s="92"/>
      <c r="E278" s="92"/>
      <c r="H278" s="92"/>
      <c r="I278" s="92"/>
      <c r="J278" s="92"/>
      <c r="K278" s="92"/>
      <c r="L278" s="92"/>
      <c r="M278" s="92"/>
      <c r="N278" s="152"/>
      <c r="O278" s="92"/>
      <c r="P278" s="92"/>
      <c r="Q278" s="92"/>
      <c r="R278" s="92"/>
    </row>
    <row r="279" spans="1:18" x14ac:dyDescent="0.25">
      <c r="A279" s="92"/>
      <c r="B279" s="92"/>
      <c r="C279" s="92"/>
      <c r="D279" s="92"/>
      <c r="E279" s="92"/>
      <c r="H279" s="92"/>
      <c r="I279" s="92"/>
      <c r="J279" s="92"/>
      <c r="K279" s="92"/>
      <c r="L279" s="92"/>
      <c r="M279" s="92"/>
      <c r="N279" s="152"/>
      <c r="O279" s="92"/>
      <c r="P279" s="92"/>
      <c r="Q279" s="92"/>
      <c r="R279" s="92"/>
    </row>
    <row r="280" spans="1:18" x14ac:dyDescent="0.25">
      <c r="A280" s="92"/>
      <c r="B280" s="92"/>
      <c r="C280" s="92"/>
      <c r="D280" s="92"/>
      <c r="E280" s="92"/>
      <c r="H280" s="92"/>
      <c r="I280" s="92"/>
      <c r="J280" s="92"/>
      <c r="K280" s="92"/>
      <c r="L280" s="92"/>
      <c r="M280" s="92"/>
      <c r="N280" s="152"/>
      <c r="O280" s="92"/>
      <c r="P280" s="92"/>
      <c r="Q280" s="92"/>
      <c r="R280" s="92"/>
    </row>
    <row r="281" spans="1:18" x14ac:dyDescent="0.25">
      <c r="A281" s="92"/>
      <c r="B281" s="92"/>
      <c r="C281" s="92"/>
      <c r="D281" s="92"/>
      <c r="E281" s="92"/>
      <c r="H281" s="92"/>
      <c r="I281" s="92"/>
      <c r="J281" s="92"/>
      <c r="K281" s="92"/>
      <c r="L281" s="92"/>
      <c r="M281" s="92"/>
      <c r="N281" s="152"/>
      <c r="O281" s="92"/>
      <c r="P281" s="92"/>
      <c r="Q281" s="92"/>
      <c r="R281" s="92"/>
    </row>
    <row r="282" spans="1:18" x14ac:dyDescent="0.25">
      <c r="A282" s="92"/>
      <c r="B282" s="92"/>
      <c r="C282" s="92"/>
      <c r="D282" s="92"/>
      <c r="E282" s="92"/>
      <c r="H282" s="92"/>
      <c r="I282" s="92"/>
      <c r="J282" s="92"/>
      <c r="K282" s="92"/>
      <c r="L282" s="92"/>
      <c r="M282" s="92"/>
      <c r="N282" s="152"/>
      <c r="O282" s="92"/>
      <c r="P282" s="92"/>
      <c r="Q282" s="92"/>
      <c r="R282" s="92"/>
    </row>
    <row r="283" spans="1:18" x14ac:dyDescent="0.25">
      <c r="A283" s="92"/>
      <c r="B283" s="92"/>
      <c r="C283" s="92"/>
      <c r="D283" s="92"/>
      <c r="E283" s="92"/>
      <c r="H283" s="92"/>
      <c r="I283" s="92"/>
      <c r="J283" s="92"/>
      <c r="K283" s="92"/>
      <c r="L283" s="92"/>
      <c r="M283" s="92"/>
      <c r="N283" s="152"/>
      <c r="O283" s="92"/>
      <c r="P283" s="92"/>
      <c r="Q283" s="92"/>
      <c r="R283" s="92"/>
    </row>
    <row r="284" spans="1:18" x14ac:dyDescent="0.25">
      <c r="A284" s="92"/>
      <c r="B284" s="92"/>
      <c r="C284" s="92"/>
      <c r="D284" s="92"/>
      <c r="E284" s="92"/>
      <c r="H284" s="92"/>
      <c r="I284" s="92"/>
      <c r="J284" s="92"/>
      <c r="K284" s="92"/>
      <c r="L284" s="92"/>
      <c r="M284" s="92"/>
      <c r="N284" s="152"/>
      <c r="O284" s="92"/>
      <c r="P284" s="92"/>
      <c r="Q284" s="92"/>
      <c r="R284" s="92"/>
    </row>
    <row r="285" spans="1:18" x14ac:dyDescent="0.25">
      <c r="A285" s="92"/>
      <c r="B285" s="92"/>
      <c r="C285" s="92"/>
      <c r="D285" s="92"/>
      <c r="E285" s="92"/>
      <c r="H285" s="92"/>
      <c r="I285" s="92"/>
      <c r="J285" s="92"/>
      <c r="K285" s="92"/>
      <c r="L285" s="92"/>
      <c r="M285" s="92"/>
      <c r="N285" s="152"/>
      <c r="O285" s="92"/>
      <c r="P285" s="92"/>
      <c r="Q285" s="92"/>
      <c r="R285" s="92"/>
    </row>
    <row r="286" spans="1:18" x14ac:dyDescent="0.25">
      <c r="A286" s="92"/>
      <c r="B286" s="92"/>
      <c r="C286" s="92"/>
      <c r="D286" s="92"/>
      <c r="E286" s="92"/>
      <c r="H286" s="92"/>
      <c r="I286" s="92"/>
      <c r="J286" s="92"/>
      <c r="K286" s="92"/>
      <c r="L286" s="92"/>
      <c r="M286" s="92"/>
      <c r="N286" s="152"/>
      <c r="O286" s="92"/>
      <c r="P286" s="92"/>
      <c r="Q286" s="92"/>
      <c r="R286" s="92"/>
    </row>
    <row r="287" spans="1:18" x14ac:dyDescent="0.25">
      <c r="A287" s="92"/>
      <c r="B287" s="92"/>
      <c r="C287" s="92"/>
      <c r="D287" s="92"/>
      <c r="E287" s="92"/>
      <c r="H287" s="92"/>
      <c r="I287" s="92"/>
      <c r="J287" s="92"/>
      <c r="K287" s="92"/>
      <c r="L287" s="92"/>
      <c r="M287" s="92"/>
      <c r="N287" s="152"/>
      <c r="O287" s="92"/>
      <c r="P287" s="92"/>
      <c r="Q287" s="92"/>
      <c r="R287" s="92"/>
    </row>
    <row r="288" spans="1:18" x14ac:dyDescent="0.25">
      <c r="A288" s="92"/>
      <c r="B288" s="92"/>
      <c r="C288" s="92"/>
      <c r="D288" s="92"/>
      <c r="E288" s="92"/>
      <c r="H288" s="92"/>
      <c r="I288" s="92"/>
      <c r="J288" s="92"/>
      <c r="K288" s="92"/>
      <c r="L288" s="92"/>
      <c r="M288" s="92"/>
      <c r="N288" s="152"/>
      <c r="O288" s="92"/>
      <c r="P288" s="92"/>
      <c r="Q288" s="92"/>
      <c r="R288" s="92"/>
    </row>
    <row r="289" spans="1:18" x14ac:dyDescent="0.25">
      <c r="A289" s="92"/>
      <c r="B289" s="92"/>
      <c r="C289" s="92"/>
      <c r="D289" s="92"/>
      <c r="E289" s="92"/>
      <c r="H289" s="92"/>
      <c r="I289" s="92"/>
      <c r="J289" s="92"/>
      <c r="K289" s="92"/>
      <c r="L289" s="92"/>
      <c r="M289" s="92"/>
      <c r="N289" s="152"/>
      <c r="O289" s="92"/>
      <c r="P289" s="92"/>
      <c r="Q289" s="92"/>
      <c r="R289" s="92"/>
    </row>
    <row r="290" spans="1:18" x14ac:dyDescent="0.25">
      <c r="A290" s="92"/>
      <c r="B290" s="92"/>
      <c r="C290" s="92"/>
      <c r="D290" s="92"/>
      <c r="E290" s="92"/>
      <c r="H290" s="92"/>
      <c r="I290" s="92"/>
      <c r="J290" s="92"/>
      <c r="K290" s="92"/>
      <c r="L290" s="92"/>
      <c r="M290" s="92"/>
      <c r="N290" s="152"/>
      <c r="O290" s="92"/>
      <c r="P290" s="92"/>
      <c r="Q290" s="92"/>
      <c r="R290" s="92"/>
    </row>
    <row r="291" spans="1:18" x14ac:dyDescent="0.25">
      <c r="A291" s="92"/>
      <c r="B291" s="92"/>
      <c r="C291" s="92"/>
      <c r="D291" s="92"/>
      <c r="E291" s="92"/>
      <c r="H291" s="92"/>
      <c r="I291" s="92"/>
      <c r="J291" s="92"/>
      <c r="K291" s="92"/>
      <c r="L291" s="92"/>
      <c r="M291" s="92"/>
      <c r="N291" s="152"/>
      <c r="O291" s="92"/>
      <c r="P291" s="92"/>
      <c r="Q291" s="92"/>
      <c r="R291" s="92"/>
    </row>
    <row r="292" spans="1:18" x14ac:dyDescent="0.25">
      <c r="A292" s="92"/>
      <c r="B292" s="92"/>
      <c r="C292" s="92"/>
      <c r="D292" s="92"/>
      <c r="E292" s="92"/>
      <c r="H292" s="92"/>
      <c r="I292" s="92"/>
      <c r="J292" s="92"/>
      <c r="K292" s="92"/>
      <c r="L292" s="92"/>
      <c r="M292" s="92"/>
      <c r="N292" s="152"/>
      <c r="O292" s="92"/>
      <c r="P292" s="92"/>
      <c r="Q292" s="92"/>
      <c r="R292" s="92"/>
    </row>
    <row r="293" spans="1:18" x14ac:dyDescent="0.25">
      <c r="A293" s="92"/>
      <c r="B293" s="92"/>
      <c r="C293" s="92"/>
      <c r="D293" s="92"/>
      <c r="E293" s="92"/>
      <c r="H293" s="92"/>
      <c r="I293" s="92"/>
      <c r="J293" s="92"/>
      <c r="K293" s="92"/>
      <c r="L293" s="92"/>
      <c r="M293" s="92"/>
      <c r="N293" s="152"/>
      <c r="O293" s="92"/>
      <c r="P293" s="92"/>
      <c r="Q293" s="92"/>
      <c r="R293" s="92"/>
    </row>
    <row r="294" spans="1:18" x14ac:dyDescent="0.25">
      <c r="A294" s="92"/>
      <c r="B294" s="92"/>
      <c r="C294" s="92"/>
      <c r="D294" s="92"/>
      <c r="E294" s="92"/>
      <c r="H294" s="92"/>
      <c r="I294" s="92"/>
      <c r="J294" s="92"/>
      <c r="K294" s="92"/>
      <c r="L294" s="92"/>
      <c r="M294" s="92"/>
      <c r="N294" s="152"/>
      <c r="O294" s="92"/>
      <c r="P294" s="92"/>
      <c r="Q294" s="92"/>
      <c r="R294" s="92"/>
    </row>
    <row r="295" spans="1:18" x14ac:dyDescent="0.25">
      <c r="A295" s="92"/>
      <c r="B295" s="92"/>
      <c r="C295" s="92"/>
      <c r="D295" s="92"/>
      <c r="E295" s="92"/>
      <c r="H295" s="92"/>
      <c r="I295" s="92"/>
      <c r="J295" s="92"/>
      <c r="K295" s="92"/>
      <c r="L295" s="92"/>
      <c r="M295" s="92"/>
      <c r="N295" s="152"/>
      <c r="O295" s="92"/>
      <c r="P295" s="92"/>
      <c r="Q295" s="92"/>
      <c r="R295" s="92"/>
    </row>
    <row r="296" spans="1:18" x14ac:dyDescent="0.25">
      <c r="A296" s="92"/>
      <c r="B296" s="92"/>
      <c r="C296" s="92"/>
      <c r="D296" s="92"/>
      <c r="E296" s="92"/>
      <c r="H296" s="92"/>
      <c r="I296" s="92"/>
      <c r="J296" s="92"/>
      <c r="K296" s="92"/>
      <c r="L296" s="92"/>
      <c r="M296" s="92"/>
      <c r="N296" s="152"/>
      <c r="O296" s="92"/>
      <c r="P296" s="92"/>
      <c r="Q296" s="92"/>
      <c r="R296" s="92"/>
    </row>
    <row r="297" spans="1:18" x14ac:dyDescent="0.25">
      <c r="A297" s="92"/>
      <c r="B297" s="92"/>
      <c r="C297" s="92"/>
      <c r="D297" s="92"/>
      <c r="E297" s="92"/>
      <c r="H297" s="92"/>
      <c r="I297" s="92"/>
      <c r="J297" s="92"/>
      <c r="K297" s="92"/>
      <c r="L297" s="92"/>
      <c r="M297" s="92"/>
      <c r="N297" s="152"/>
      <c r="O297" s="92"/>
      <c r="P297" s="92"/>
      <c r="Q297" s="92"/>
      <c r="R297" s="92"/>
    </row>
    <row r="298" spans="1:18" x14ac:dyDescent="0.25">
      <c r="A298" s="92"/>
      <c r="B298" s="92"/>
      <c r="C298" s="92"/>
      <c r="D298" s="92"/>
      <c r="E298" s="92"/>
      <c r="H298" s="92"/>
      <c r="I298" s="92"/>
      <c r="J298" s="92"/>
      <c r="K298" s="92"/>
      <c r="L298" s="92"/>
      <c r="M298" s="92"/>
      <c r="N298" s="152"/>
      <c r="O298" s="92"/>
      <c r="P298" s="92"/>
      <c r="Q298" s="92"/>
      <c r="R298" s="92"/>
    </row>
    <row r="299" spans="1:18" x14ac:dyDescent="0.25">
      <c r="A299" s="92"/>
      <c r="B299" s="92"/>
      <c r="C299" s="92"/>
      <c r="D299" s="92"/>
      <c r="E299" s="92"/>
      <c r="H299" s="92"/>
      <c r="I299" s="92"/>
      <c r="J299" s="92"/>
      <c r="K299" s="92"/>
      <c r="L299" s="92"/>
      <c r="M299" s="92"/>
      <c r="N299" s="152"/>
      <c r="O299" s="92"/>
      <c r="P299" s="92"/>
      <c r="Q299" s="92"/>
      <c r="R299" s="92"/>
    </row>
    <row r="300" spans="1:18" x14ac:dyDescent="0.25">
      <c r="A300" s="92"/>
      <c r="B300" s="92"/>
      <c r="C300" s="92"/>
      <c r="D300" s="92"/>
      <c r="E300" s="92"/>
      <c r="H300" s="92"/>
      <c r="I300" s="92"/>
      <c r="J300" s="92"/>
      <c r="K300" s="92"/>
      <c r="L300" s="92"/>
      <c r="M300" s="92"/>
      <c r="N300" s="152"/>
      <c r="O300" s="92"/>
      <c r="P300" s="92"/>
      <c r="Q300" s="92"/>
      <c r="R300" s="92"/>
    </row>
    <row r="301" spans="1:18" x14ac:dyDescent="0.25">
      <c r="A301" s="92"/>
      <c r="B301" s="92"/>
      <c r="C301" s="92"/>
      <c r="D301" s="92"/>
      <c r="E301" s="92"/>
      <c r="H301" s="92"/>
      <c r="I301" s="92"/>
      <c r="J301" s="92"/>
      <c r="K301" s="92"/>
      <c r="L301" s="92"/>
      <c r="M301" s="92"/>
      <c r="N301" s="152"/>
      <c r="O301" s="92"/>
      <c r="P301" s="92"/>
      <c r="Q301" s="92"/>
      <c r="R301" s="92"/>
    </row>
    <row r="302" spans="1:18" x14ac:dyDescent="0.25">
      <c r="A302" s="92"/>
      <c r="B302" s="92"/>
      <c r="C302" s="92"/>
      <c r="D302" s="92"/>
      <c r="E302" s="92"/>
      <c r="H302" s="92"/>
      <c r="I302" s="92"/>
      <c r="J302" s="92"/>
      <c r="K302" s="92"/>
      <c r="L302" s="92"/>
      <c r="M302" s="92"/>
      <c r="N302" s="152"/>
      <c r="O302" s="92"/>
      <c r="P302" s="92"/>
      <c r="Q302" s="92"/>
      <c r="R302" s="92"/>
    </row>
    <row r="303" spans="1:18" x14ac:dyDescent="0.25">
      <c r="A303" s="92"/>
      <c r="B303" s="92"/>
      <c r="C303" s="92"/>
      <c r="D303" s="92"/>
      <c r="E303" s="92"/>
      <c r="H303" s="92"/>
      <c r="I303" s="92"/>
      <c r="J303" s="92"/>
      <c r="K303" s="92"/>
      <c r="L303" s="92"/>
      <c r="M303" s="92"/>
      <c r="N303" s="152"/>
      <c r="O303" s="92"/>
      <c r="P303" s="92"/>
      <c r="Q303" s="92"/>
      <c r="R303" s="92"/>
    </row>
    <row r="304" spans="1:18" x14ac:dyDescent="0.25">
      <c r="A304" s="92"/>
      <c r="B304" s="92"/>
      <c r="C304" s="92"/>
      <c r="D304" s="92"/>
      <c r="E304" s="92"/>
      <c r="H304" s="92"/>
      <c r="I304" s="92"/>
      <c r="J304" s="92"/>
      <c r="K304" s="92"/>
      <c r="L304" s="92"/>
      <c r="M304" s="92"/>
      <c r="N304" s="152"/>
      <c r="O304" s="92"/>
      <c r="P304" s="92"/>
      <c r="Q304" s="92"/>
      <c r="R304" s="92"/>
    </row>
    <row r="305" spans="1:18" x14ac:dyDescent="0.25">
      <c r="A305" s="92"/>
      <c r="B305" s="92"/>
      <c r="C305" s="92"/>
      <c r="D305" s="92"/>
      <c r="E305" s="92"/>
      <c r="H305" s="92"/>
      <c r="I305" s="92"/>
      <c r="J305" s="92"/>
      <c r="K305" s="92"/>
      <c r="L305" s="92"/>
      <c r="M305" s="92"/>
      <c r="N305" s="152"/>
      <c r="O305" s="92"/>
      <c r="P305" s="92"/>
      <c r="Q305" s="92"/>
      <c r="R305" s="92"/>
    </row>
    <row r="306" spans="1:18" x14ac:dyDescent="0.25">
      <c r="A306" s="92"/>
      <c r="B306" s="92"/>
      <c r="C306" s="92"/>
      <c r="D306" s="92"/>
      <c r="E306" s="92"/>
      <c r="H306" s="92"/>
      <c r="I306" s="92"/>
      <c r="J306" s="92"/>
      <c r="K306" s="92"/>
      <c r="L306" s="92"/>
      <c r="M306" s="92"/>
      <c r="N306" s="152"/>
      <c r="O306" s="92"/>
      <c r="P306" s="92"/>
      <c r="Q306" s="92"/>
      <c r="R306" s="92"/>
    </row>
    <row r="307" spans="1:18" x14ac:dyDescent="0.25">
      <c r="A307" s="92"/>
      <c r="B307" s="92"/>
      <c r="C307" s="92"/>
      <c r="D307" s="92"/>
      <c r="E307" s="92"/>
      <c r="H307" s="92"/>
      <c r="I307" s="92"/>
      <c r="J307" s="92"/>
      <c r="K307" s="92"/>
      <c r="L307" s="92"/>
      <c r="M307" s="92"/>
      <c r="N307" s="152"/>
      <c r="O307" s="92"/>
      <c r="P307" s="92"/>
      <c r="Q307" s="92"/>
      <c r="R307" s="92"/>
    </row>
    <row r="308" spans="1:18" x14ac:dyDescent="0.25">
      <c r="A308" s="92"/>
      <c r="B308" s="92"/>
      <c r="C308" s="92"/>
      <c r="D308" s="92"/>
      <c r="E308" s="92"/>
      <c r="H308" s="92"/>
      <c r="I308" s="92"/>
      <c r="J308" s="92"/>
      <c r="K308" s="92"/>
      <c r="L308" s="92"/>
      <c r="M308" s="92"/>
      <c r="N308" s="152"/>
      <c r="O308" s="92"/>
      <c r="P308" s="92"/>
      <c r="Q308" s="92"/>
      <c r="R308" s="92"/>
    </row>
    <row r="309" spans="1:18" x14ac:dyDescent="0.25">
      <c r="A309" s="92"/>
      <c r="B309" s="92"/>
      <c r="C309" s="92"/>
      <c r="D309" s="92"/>
      <c r="E309" s="92"/>
      <c r="H309" s="92"/>
      <c r="I309" s="92"/>
      <c r="J309" s="92"/>
      <c r="K309" s="92"/>
      <c r="L309" s="92"/>
      <c r="M309" s="92"/>
      <c r="N309" s="152"/>
      <c r="O309" s="92"/>
      <c r="P309" s="92"/>
      <c r="Q309" s="92"/>
      <c r="R309" s="92"/>
    </row>
    <row r="310" spans="1:18" x14ac:dyDescent="0.25">
      <c r="A310" s="92"/>
      <c r="B310" s="92"/>
      <c r="C310" s="92"/>
      <c r="D310" s="92"/>
      <c r="E310" s="92"/>
      <c r="H310" s="92"/>
      <c r="I310" s="92"/>
      <c r="J310" s="92"/>
      <c r="K310" s="92"/>
      <c r="L310" s="92"/>
      <c r="M310" s="92"/>
      <c r="N310" s="152"/>
      <c r="O310" s="92"/>
      <c r="P310" s="92"/>
      <c r="Q310" s="92"/>
      <c r="R310" s="92"/>
    </row>
    <row r="311" spans="1:18" x14ac:dyDescent="0.25">
      <c r="A311" s="92"/>
      <c r="B311" s="92"/>
      <c r="C311" s="92"/>
      <c r="D311" s="92"/>
      <c r="E311" s="92"/>
      <c r="H311" s="92"/>
      <c r="I311" s="92"/>
      <c r="J311" s="92"/>
      <c r="K311" s="92"/>
      <c r="L311" s="92"/>
      <c r="M311" s="92"/>
      <c r="N311" s="152"/>
      <c r="O311" s="92"/>
      <c r="P311" s="92"/>
      <c r="Q311" s="92"/>
      <c r="R311" s="92"/>
    </row>
    <row r="312" spans="1:18" x14ac:dyDescent="0.25">
      <c r="A312" s="92"/>
      <c r="B312" s="92"/>
      <c r="C312" s="92"/>
      <c r="D312" s="92"/>
      <c r="E312" s="92"/>
      <c r="H312" s="92"/>
      <c r="I312" s="92"/>
      <c r="J312" s="92"/>
      <c r="K312" s="92"/>
      <c r="L312" s="92"/>
      <c r="M312" s="92"/>
      <c r="N312" s="152"/>
      <c r="O312" s="92"/>
      <c r="P312" s="92"/>
      <c r="Q312" s="92"/>
      <c r="R312" s="92"/>
    </row>
    <row r="313" spans="1:18" x14ac:dyDescent="0.25">
      <c r="A313" s="92"/>
      <c r="B313" s="92"/>
      <c r="C313" s="92"/>
      <c r="D313" s="92"/>
      <c r="E313" s="92"/>
      <c r="H313" s="92"/>
      <c r="I313" s="92"/>
      <c r="J313" s="92"/>
      <c r="K313" s="92"/>
      <c r="L313" s="92"/>
      <c r="M313" s="92"/>
      <c r="N313" s="152"/>
      <c r="O313" s="92"/>
      <c r="P313" s="92"/>
      <c r="Q313" s="92"/>
      <c r="R313" s="92"/>
    </row>
    <row r="314" spans="1:18" x14ac:dyDescent="0.25">
      <c r="A314" s="92"/>
      <c r="B314" s="92"/>
      <c r="C314" s="92"/>
      <c r="D314" s="92"/>
      <c r="E314" s="92"/>
      <c r="H314" s="92"/>
      <c r="I314" s="92"/>
      <c r="J314" s="92"/>
      <c r="K314" s="92"/>
      <c r="L314" s="92"/>
      <c r="M314" s="92"/>
      <c r="N314" s="152"/>
      <c r="O314" s="92"/>
      <c r="P314" s="92"/>
      <c r="Q314" s="92"/>
      <c r="R314" s="92"/>
    </row>
    <row r="315" spans="1:18" x14ac:dyDescent="0.25">
      <c r="A315" s="92"/>
      <c r="B315" s="92"/>
      <c r="C315" s="92"/>
      <c r="D315" s="92"/>
      <c r="E315" s="92"/>
      <c r="H315" s="92"/>
      <c r="I315" s="92"/>
      <c r="J315" s="92"/>
      <c r="K315" s="92"/>
      <c r="L315" s="92"/>
      <c r="M315" s="92"/>
      <c r="N315" s="152"/>
      <c r="O315" s="92"/>
      <c r="P315" s="92"/>
      <c r="Q315" s="92"/>
      <c r="R315" s="92"/>
    </row>
    <row r="316" spans="1:18" x14ac:dyDescent="0.25">
      <c r="A316" s="92"/>
      <c r="B316" s="92"/>
      <c r="C316" s="92"/>
      <c r="D316" s="92"/>
      <c r="E316" s="92"/>
      <c r="H316" s="92"/>
      <c r="I316" s="92"/>
      <c r="J316" s="92"/>
      <c r="K316" s="92"/>
      <c r="L316" s="92"/>
      <c r="M316" s="92"/>
      <c r="N316" s="152"/>
      <c r="O316" s="92"/>
      <c r="P316" s="92"/>
      <c r="Q316" s="92"/>
      <c r="R316" s="92"/>
    </row>
    <row r="317" spans="1:18" x14ac:dyDescent="0.25">
      <c r="A317" s="92"/>
      <c r="B317" s="92"/>
      <c r="C317" s="92"/>
      <c r="D317" s="92"/>
      <c r="E317" s="92"/>
      <c r="H317" s="92"/>
      <c r="I317" s="92"/>
      <c r="J317" s="92"/>
      <c r="K317" s="92"/>
      <c r="L317" s="92"/>
      <c r="M317" s="92"/>
      <c r="N317" s="152"/>
      <c r="O317" s="92"/>
      <c r="P317" s="92"/>
      <c r="Q317" s="92"/>
      <c r="R317" s="92"/>
    </row>
    <row r="318" spans="1:18" x14ac:dyDescent="0.25">
      <c r="A318" s="92"/>
      <c r="B318" s="92"/>
      <c r="C318" s="92"/>
      <c r="D318" s="92"/>
      <c r="E318" s="92"/>
      <c r="H318" s="92"/>
      <c r="I318" s="92"/>
      <c r="J318" s="92"/>
      <c r="K318" s="92"/>
      <c r="L318" s="92"/>
      <c r="M318" s="92"/>
      <c r="N318" s="152"/>
      <c r="O318" s="92"/>
      <c r="P318" s="92"/>
      <c r="Q318" s="92"/>
      <c r="R318" s="92"/>
    </row>
    <row r="319" spans="1:18" x14ac:dyDescent="0.25">
      <c r="A319" s="92"/>
      <c r="B319" s="92"/>
      <c r="C319" s="92"/>
      <c r="D319" s="92"/>
      <c r="E319" s="92"/>
      <c r="H319" s="92"/>
      <c r="I319" s="92"/>
      <c r="J319" s="92"/>
      <c r="K319" s="92"/>
      <c r="L319" s="92"/>
      <c r="M319" s="92"/>
      <c r="N319" s="152"/>
      <c r="O319" s="92"/>
      <c r="P319" s="92"/>
      <c r="Q319" s="92"/>
      <c r="R319" s="92"/>
    </row>
    <row r="320" spans="1:18" x14ac:dyDescent="0.25">
      <c r="A320" s="92"/>
      <c r="B320" s="92"/>
      <c r="C320" s="92"/>
      <c r="D320" s="92"/>
      <c r="E320" s="92"/>
      <c r="H320" s="92"/>
      <c r="I320" s="92"/>
      <c r="J320" s="92"/>
      <c r="K320" s="92"/>
      <c r="L320" s="92"/>
      <c r="M320" s="92"/>
      <c r="N320" s="152"/>
      <c r="O320" s="92"/>
      <c r="P320" s="92"/>
      <c r="Q320" s="92"/>
      <c r="R320" s="92"/>
    </row>
    <row r="321" spans="1:18" x14ac:dyDescent="0.25">
      <c r="A321" s="92"/>
      <c r="B321" s="92"/>
      <c r="C321" s="92"/>
      <c r="D321" s="92"/>
      <c r="E321" s="92"/>
      <c r="H321" s="92"/>
      <c r="I321" s="92"/>
      <c r="J321" s="92"/>
      <c r="K321" s="92"/>
      <c r="L321" s="92"/>
      <c r="M321" s="92"/>
      <c r="N321" s="152"/>
      <c r="O321" s="92"/>
      <c r="P321" s="92"/>
      <c r="Q321" s="92"/>
      <c r="R321" s="92"/>
    </row>
    <row r="322" spans="1:18" x14ac:dyDescent="0.25">
      <c r="A322" s="92"/>
      <c r="B322" s="92"/>
      <c r="C322" s="92"/>
      <c r="D322" s="92"/>
      <c r="E322" s="92"/>
      <c r="H322" s="92"/>
      <c r="I322" s="92"/>
      <c r="J322" s="92"/>
      <c r="K322" s="92"/>
      <c r="L322" s="92"/>
      <c r="M322" s="92"/>
      <c r="N322" s="152"/>
      <c r="O322" s="92"/>
      <c r="P322" s="92"/>
      <c r="Q322" s="92"/>
      <c r="R322" s="92"/>
    </row>
    <row r="323" spans="1:18" x14ac:dyDescent="0.25">
      <c r="A323" s="92"/>
      <c r="B323" s="92"/>
      <c r="C323" s="92"/>
      <c r="D323" s="92"/>
      <c r="E323" s="92"/>
      <c r="H323" s="92"/>
      <c r="I323" s="92"/>
      <c r="J323" s="92"/>
      <c r="K323" s="92"/>
      <c r="L323" s="92"/>
      <c r="M323" s="92"/>
      <c r="N323" s="152"/>
      <c r="O323" s="92"/>
      <c r="P323" s="92"/>
      <c r="Q323" s="92"/>
      <c r="R323" s="92"/>
    </row>
    <row r="324" spans="1:18" x14ac:dyDescent="0.25">
      <c r="A324" s="92"/>
      <c r="B324" s="92"/>
      <c r="C324" s="92"/>
      <c r="D324" s="92"/>
      <c r="E324" s="92"/>
      <c r="H324" s="92"/>
      <c r="I324" s="92"/>
      <c r="J324" s="92"/>
      <c r="K324" s="92"/>
      <c r="L324" s="92"/>
      <c r="M324" s="92"/>
      <c r="N324" s="152"/>
      <c r="O324" s="92"/>
      <c r="P324" s="92"/>
      <c r="Q324" s="92"/>
      <c r="R324" s="92"/>
    </row>
    <row r="325" spans="1:18" x14ac:dyDescent="0.25">
      <c r="A325" s="92"/>
      <c r="B325" s="92"/>
      <c r="C325" s="92"/>
      <c r="D325" s="92"/>
      <c r="E325" s="92"/>
      <c r="H325" s="92"/>
      <c r="I325" s="92"/>
      <c r="J325" s="92"/>
      <c r="K325" s="92"/>
      <c r="L325" s="92"/>
      <c r="M325" s="92"/>
      <c r="N325" s="152"/>
      <c r="O325" s="92"/>
      <c r="P325" s="92"/>
      <c r="Q325" s="92"/>
      <c r="R325" s="92"/>
    </row>
    <row r="326" spans="1:18" x14ac:dyDescent="0.25">
      <c r="A326" s="92"/>
      <c r="B326" s="92"/>
      <c r="C326" s="92"/>
      <c r="D326" s="92"/>
      <c r="E326" s="92"/>
      <c r="H326" s="92"/>
      <c r="I326" s="92"/>
      <c r="J326" s="92"/>
      <c r="K326" s="92"/>
      <c r="L326" s="92"/>
      <c r="M326" s="92"/>
      <c r="N326" s="152"/>
      <c r="O326" s="92"/>
      <c r="P326" s="92"/>
      <c r="Q326" s="92"/>
      <c r="R326" s="92"/>
    </row>
    <row r="327" spans="1:18" x14ac:dyDescent="0.25">
      <c r="A327" s="92"/>
      <c r="B327" s="92"/>
      <c r="C327" s="92"/>
      <c r="D327" s="92"/>
      <c r="E327" s="92"/>
      <c r="H327" s="92"/>
      <c r="I327" s="92"/>
      <c r="J327" s="92"/>
      <c r="K327" s="92"/>
      <c r="L327" s="92"/>
      <c r="M327" s="92"/>
      <c r="N327" s="152"/>
      <c r="O327" s="92"/>
      <c r="P327" s="92"/>
      <c r="Q327" s="92"/>
      <c r="R327" s="92"/>
    </row>
    <row r="328" spans="1:18" x14ac:dyDescent="0.25">
      <c r="A328" s="92"/>
      <c r="B328" s="92"/>
      <c r="C328" s="92"/>
      <c r="D328" s="92"/>
      <c r="E328" s="92"/>
      <c r="H328" s="92"/>
      <c r="I328" s="92"/>
      <c r="J328" s="92"/>
      <c r="K328" s="92"/>
      <c r="L328" s="92"/>
      <c r="M328" s="92"/>
      <c r="N328" s="152"/>
      <c r="O328" s="92"/>
      <c r="P328" s="92"/>
      <c r="Q328" s="92"/>
      <c r="R328" s="92"/>
    </row>
    <row r="329" spans="1:18" x14ac:dyDescent="0.25">
      <c r="A329" s="92"/>
      <c r="B329" s="92"/>
      <c r="C329" s="92"/>
      <c r="D329" s="92"/>
      <c r="E329" s="92"/>
      <c r="H329" s="92"/>
      <c r="I329" s="92"/>
      <c r="J329" s="92"/>
      <c r="K329" s="92"/>
      <c r="L329" s="92"/>
      <c r="M329" s="92"/>
      <c r="N329" s="152"/>
      <c r="O329" s="92"/>
      <c r="P329" s="92"/>
      <c r="Q329" s="92"/>
      <c r="R329" s="92"/>
    </row>
    <row r="330" spans="1:18" x14ac:dyDescent="0.25">
      <c r="A330" s="92"/>
      <c r="B330" s="92"/>
      <c r="C330" s="92"/>
      <c r="D330" s="92"/>
      <c r="E330" s="92"/>
      <c r="H330" s="92"/>
      <c r="I330" s="92"/>
      <c r="J330" s="92"/>
      <c r="K330" s="92"/>
      <c r="L330" s="92"/>
      <c r="M330" s="92"/>
      <c r="N330" s="152"/>
      <c r="O330" s="92"/>
      <c r="P330" s="92"/>
      <c r="Q330" s="92"/>
      <c r="R330" s="92"/>
    </row>
    <row r="331" spans="1:18" x14ac:dyDescent="0.25">
      <c r="A331" s="92"/>
      <c r="B331" s="92"/>
      <c r="C331" s="92"/>
      <c r="D331" s="92"/>
      <c r="E331" s="92"/>
      <c r="H331" s="92"/>
      <c r="I331" s="92"/>
      <c r="J331" s="92"/>
      <c r="K331" s="92"/>
      <c r="L331" s="92"/>
      <c r="M331" s="92"/>
      <c r="N331" s="152"/>
      <c r="O331" s="92"/>
      <c r="P331" s="92"/>
      <c r="Q331" s="92"/>
      <c r="R331" s="92"/>
    </row>
    <row r="332" spans="1:18" x14ac:dyDescent="0.25">
      <c r="A332" s="92"/>
      <c r="B332" s="92"/>
      <c r="C332" s="92"/>
      <c r="D332" s="92"/>
      <c r="E332" s="92"/>
      <c r="H332" s="92"/>
      <c r="I332" s="92"/>
      <c r="J332" s="92"/>
      <c r="K332" s="92"/>
      <c r="L332" s="92"/>
      <c r="M332" s="92"/>
      <c r="N332" s="152"/>
      <c r="O332" s="92"/>
      <c r="P332" s="92"/>
      <c r="Q332" s="92"/>
      <c r="R332" s="92"/>
    </row>
    <row r="333" spans="1:18" x14ac:dyDescent="0.25">
      <c r="A333" s="92"/>
      <c r="B333" s="92"/>
      <c r="C333" s="92"/>
      <c r="D333" s="92"/>
      <c r="E333" s="92"/>
      <c r="H333" s="92"/>
      <c r="I333" s="92"/>
      <c r="J333" s="92"/>
      <c r="K333" s="92"/>
      <c r="L333" s="92"/>
      <c r="M333" s="92"/>
      <c r="N333" s="152"/>
      <c r="O333" s="92"/>
      <c r="P333" s="92"/>
      <c r="Q333" s="92"/>
      <c r="R333" s="92"/>
    </row>
    <row r="334" spans="1:18" x14ac:dyDescent="0.25">
      <c r="A334" s="92"/>
      <c r="B334" s="92"/>
      <c r="C334" s="92"/>
      <c r="D334" s="92"/>
      <c r="E334" s="92"/>
      <c r="H334" s="92"/>
      <c r="I334" s="92"/>
      <c r="J334" s="92"/>
      <c r="K334" s="92"/>
      <c r="L334" s="92"/>
      <c r="M334" s="92"/>
      <c r="N334" s="152"/>
      <c r="O334" s="92"/>
      <c r="P334" s="92"/>
      <c r="Q334" s="92"/>
      <c r="R334" s="92"/>
    </row>
    <row r="335" spans="1:18" x14ac:dyDescent="0.25">
      <c r="A335" s="92"/>
      <c r="B335" s="92"/>
      <c r="C335" s="92"/>
      <c r="D335" s="92"/>
      <c r="E335" s="92"/>
      <c r="H335" s="92"/>
      <c r="I335" s="92"/>
      <c r="J335" s="92"/>
      <c r="K335" s="92"/>
      <c r="L335" s="92"/>
      <c r="M335" s="92"/>
      <c r="N335" s="152"/>
      <c r="O335" s="92"/>
      <c r="P335" s="92"/>
      <c r="Q335" s="92"/>
      <c r="R335" s="92"/>
    </row>
    <row r="336" spans="1:18" x14ac:dyDescent="0.25">
      <c r="A336" s="92"/>
      <c r="B336" s="92"/>
      <c r="C336" s="92"/>
      <c r="D336" s="92"/>
      <c r="E336" s="92"/>
      <c r="H336" s="92"/>
      <c r="I336" s="92"/>
      <c r="J336" s="92"/>
      <c r="K336" s="92"/>
      <c r="L336" s="92"/>
      <c r="M336" s="92"/>
      <c r="N336" s="152"/>
      <c r="O336" s="92"/>
      <c r="P336" s="92"/>
      <c r="Q336" s="92"/>
      <c r="R336" s="92"/>
    </row>
    <row r="337" spans="1:18" x14ac:dyDescent="0.25">
      <c r="A337" s="92"/>
      <c r="B337" s="92"/>
      <c r="C337" s="92"/>
      <c r="D337" s="92"/>
      <c r="E337" s="92"/>
      <c r="H337" s="92"/>
      <c r="I337" s="92"/>
      <c r="J337" s="92"/>
      <c r="K337" s="92"/>
      <c r="L337" s="92"/>
      <c r="M337" s="92"/>
      <c r="N337" s="152"/>
      <c r="O337" s="92"/>
      <c r="P337" s="92"/>
      <c r="Q337" s="92"/>
      <c r="R337" s="92"/>
    </row>
    <row r="338" spans="1:18" x14ac:dyDescent="0.25">
      <c r="A338" s="92"/>
      <c r="B338" s="92"/>
      <c r="C338" s="92"/>
      <c r="D338" s="92"/>
      <c r="E338" s="92"/>
      <c r="H338" s="92"/>
      <c r="I338" s="92"/>
      <c r="J338" s="92"/>
      <c r="K338" s="92"/>
      <c r="L338" s="92"/>
      <c r="M338" s="92"/>
      <c r="N338" s="152"/>
      <c r="O338" s="92"/>
      <c r="P338" s="92"/>
      <c r="Q338" s="92"/>
      <c r="R338" s="92"/>
    </row>
    <row r="339" spans="1:18" x14ac:dyDescent="0.25">
      <c r="A339" s="92"/>
      <c r="B339" s="92"/>
      <c r="C339" s="92"/>
      <c r="D339" s="92"/>
      <c r="E339" s="92"/>
      <c r="H339" s="92"/>
      <c r="I339" s="92"/>
      <c r="J339" s="92"/>
      <c r="K339" s="92"/>
      <c r="L339" s="92"/>
      <c r="M339" s="92"/>
      <c r="N339" s="152"/>
      <c r="O339" s="92"/>
      <c r="P339" s="92"/>
      <c r="Q339" s="92"/>
      <c r="R339" s="92"/>
    </row>
    <row r="340" spans="1:18" x14ac:dyDescent="0.25">
      <c r="A340" s="92"/>
      <c r="B340" s="92"/>
      <c r="C340" s="92"/>
      <c r="D340" s="92"/>
      <c r="E340" s="92"/>
      <c r="H340" s="92"/>
      <c r="I340" s="92"/>
      <c r="J340" s="92"/>
      <c r="K340" s="92"/>
      <c r="L340" s="92"/>
      <c r="M340" s="92"/>
      <c r="N340" s="152"/>
      <c r="O340" s="92"/>
      <c r="P340" s="92"/>
      <c r="Q340" s="92"/>
      <c r="R340" s="92"/>
    </row>
    <row r="341" spans="1:18" x14ac:dyDescent="0.25">
      <c r="A341" s="92"/>
      <c r="B341" s="92"/>
      <c r="C341" s="92"/>
      <c r="D341" s="92"/>
      <c r="E341" s="92"/>
      <c r="H341" s="92"/>
      <c r="I341" s="92"/>
      <c r="J341" s="92"/>
      <c r="K341" s="92"/>
      <c r="L341" s="92"/>
      <c r="M341" s="92"/>
      <c r="N341" s="152"/>
      <c r="O341" s="92"/>
      <c r="P341" s="92"/>
      <c r="Q341" s="92"/>
      <c r="R341" s="92"/>
    </row>
    <row r="342" spans="1:18" x14ac:dyDescent="0.25">
      <c r="A342" s="92"/>
      <c r="B342" s="92"/>
      <c r="C342" s="92"/>
      <c r="D342" s="92"/>
      <c r="E342" s="92"/>
      <c r="H342" s="92"/>
      <c r="I342" s="92"/>
      <c r="J342" s="92"/>
      <c r="K342" s="92"/>
      <c r="L342" s="92"/>
      <c r="M342" s="92"/>
      <c r="N342" s="152"/>
      <c r="O342" s="92"/>
      <c r="P342" s="92"/>
      <c r="Q342" s="92"/>
      <c r="R342" s="92"/>
    </row>
    <row r="343" spans="1:18" x14ac:dyDescent="0.25">
      <c r="A343" s="92"/>
      <c r="B343" s="92"/>
      <c r="C343" s="92"/>
      <c r="D343" s="92"/>
      <c r="E343" s="92"/>
      <c r="H343" s="92"/>
      <c r="I343" s="92"/>
      <c r="J343" s="92"/>
      <c r="K343" s="92"/>
      <c r="L343" s="92"/>
      <c r="M343" s="92"/>
      <c r="N343" s="152"/>
      <c r="O343" s="92"/>
      <c r="P343" s="92"/>
      <c r="Q343" s="92"/>
      <c r="R343" s="92"/>
    </row>
    <row r="344" spans="1:18" x14ac:dyDescent="0.25">
      <c r="A344" s="92"/>
      <c r="B344" s="92"/>
      <c r="C344" s="92"/>
      <c r="D344" s="92"/>
      <c r="E344" s="92"/>
      <c r="H344" s="92"/>
      <c r="I344" s="92"/>
      <c r="J344" s="92"/>
      <c r="K344" s="92"/>
      <c r="L344" s="92"/>
      <c r="M344" s="92"/>
      <c r="N344" s="152"/>
      <c r="O344" s="92"/>
      <c r="P344" s="92"/>
      <c r="Q344" s="92"/>
      <c r="R344" s="92"/>
    </row>
    <row r="345" spans="1:18" x14ac:dyDescent="0.25">
      <c r="A345" s="92"/>
      <c r="B345" s="92"/>
      <c r="C345" s="92"/>
      <c r="D345" s="92"/>
      <c r="E345" s="92"/>
      <c r="H345" s="92"/>
      <c r="I345" s="92"/>
      <c r="J345" s="92"/>
      <c r="K345" s="92"/>
      <c r="L345" s="92"/>
      <c r="M345" s="92"/>
      <c r="N345" s="152"/>
      <c r="O345" s="92"/>
      <c r="P345" s="92"/>
      <c r="Q345" s="92"/>
      <c r="R345" s="92"/>
    </row>
    <row r="346" spans="1:18" x14ac:dyDescent="0.25">
      <c r="A346" s="92"/>
      <c r="B346" s="92"/>
      <c r="C346" s="92"/>
      <c r="D346" s="92"/>
      <c r="E346" s="92"/>
      <c r="H346" s="92"/>
      <c r="I346" s="92"/>
      <c r="J346" s="92"/>
      <c r="K346" s="92"/>
      <c r="L346" s="92"/>
      <c r="M346" s="92"/>
      <c r="N346" s="152"/>
      <c r="O346" s="92"/>
      <c r="P346" s="92"/>
      <c r="Q346" s="92"/>
      <c r="R346" s="92"/>
    </row>
    <row r="347" spans="1:18" x14ac:dyDescent="0.25">
      <c r="A347" s="92"/>
      <c r="B347" s="92"/>
      <c r="C347" s="92"/>
      <c r="D347" s="92"/>
      <c r="E347" s="92"/>
      <c r="H347" s="92"/>
      <c r="I347" s="92"/>
      <c r="J347" s="92"/>
      <c r="K347" s="92"/>
      <c r="L347" s="92"/>
      <c r="M347" s="92"/>
      <c r="N347" s="152"/>
      <c r="O347" s="92"/>
      <c r="P347" s="92"/>
      <c r="Q347" s="92"/>
      <c r="R347" s="92"/>
    </row>
    <row r="348" spans="1:18" x14ac:dyDescent="0.25">
      <c r="A348" s="92"/>
      <c r="B348" s="92"/>
      <c r="C348" s="92"/>
      <c r="D348" s="92"/>
      <c r="E348" s="92"/>
      <c r="H348" s="92"/>
      <c r="I348" s="92"/>
      <c r="J348" s="92"/>
      <c r="K348" s="92"/>
      <c r="L348" s="92"/>
      <c r="M348" s="92"/>
      <c r="N348" s="152"/>
      <c r="O348" s="92"/>
      <c r="P348" s="92"/>
      <c r="Q348" s="92"/>
      <c r="R348" s="92"/>
    </row>
    <row r="349" spans="1:18" x14ac:dyDescent="0.25">
      <c r="A349" s="92"/>
      <c r="B349" s="92"/>
      <c r="C349" s="92"/>
      <c r="D349" s="92"/>
      <c r="E349" s="92"/>
      <c r="H349" s="92"/>
      <c r="I349" s="92"/>
      <c r="J349" s="92"/>
      <c r="K349" s="92"/>
      <c r="L349" s="92"/>
      <c r="M349" s="92"/>
      <c r="N349" s="152"/>
      <c r="O349" s="92"/>
      <c r="P349" s="92"/>
      <c r="Q349" s="92"/>
      <c r="R349" s="92"/>
    </row>
    <row r="350" spans="1:18" x14ac:dyDescent="0.25">
      <c r="A350" s="92"/>
      <c r="B350" s="92"/>
      <c r="C350" s="92"/>
      <c r="D350" s="92"/>
      <c r="E350" s="92"/>
      <c r="H350" s="92"/>
      <c r="I350" s="92"/>
      <c r="J350" s="92"/>
      <c r="K350" s="92"/>
      <c r="L350" s="92"/>
      <c r="M350" s="92"/>
      <c r="N350" s="152"/>
      <c r="O350" s="92"/>
      <c r="P350" s="92"/>
      <c r="Q350" s="92"/>
      <c r="R350" s="92"/>
    </row>
    <row r="351" spans="1:18" x14ac:dyDescent="0.25">
      <c r="A351" s="92"/>
      <c r="B351" s="92"/>
      <c r="C351" s="92"/>
      <c r="D351" s="92"/>
      <c r="E351" s="92"/>
      <c r="H351" s="92"/>
      <c r="I351" s="92"/>
      <c r="J351" s="92"/>
      <c r="K351" s="92"/>
      <c r="L351" s="92"/>
      <c r="M351" s="92"/>
      <c r="N351" s="152"/>
      <c r="O351" s="92"/>
      <c r="P351" s="92"/>
      <c r="Q351" s="92"/>
      <c r="R351" s="92"/>
    </row>
    <row r="352" spans="1:18" x14ac:dyDescent="0.25">
      <c r="A352" s="92"/>
      <c r="B352" s="92"/>
      <c r="C352" s="92"/>
      <c r="D352" s="92"/>
      <c r="E352" s="92"/>
      <c r="H352" s="92"/>
      <c r="I352" s="92"/>
      <c r="J352" s="92"/>
      <c r="K352" s="92"/>
      <c r="L352" s="92"/>
      <c r="M352" s="92"/>
      <c r="N352" s="152"/>
      <c r="O352" s="92"/>
      <c r="P352" s="92"/>
      <c r="Q352" s="92"/>
      <c r="R352" s="92"/>
    </row>
    <row r="353" spans="1:18" x14ac:dyDescent="0.25">
      <c r="A353" s="92"/>
      <c r="B353" s="92"/>
      <c r="C353" s="92"/>
      <c r="D353" s="92"/>
      <c r="E353" s="92"/>
      <c r="H353" s="92"/>
      <c r="I353" s="92"/>
      <c r="J353" s="92"/>
      <c r="K353" s="92"/>
      <c r="L353" s="92"/>
      <c r="M353" s="92"/>
      <c r="N353" s="152"/>
      <c r="O353" s="92"/>
      <c r="P353" s="92"/>
      <c r="Q353" s="92"/>
      <c r="R353" s="92"/>
    </row>
    <row r="354" spans="1:18" x14ac:dyDescent="0.25">
      <c r="A354" s="92"/>
      <c r="B354" s="92"/>
      <c r="C354" s="92"/>
      <c r="D354" s="92"/>
      <c r="E354" s="92"/>
      <c r="H354" s="92"/>
      <c r="I354" s="92"/>
      <c r="J354" s="92"/>
      <c r="K354" s="92"/>
      <c r="L354" s="92"/>
      <c r="M354" s="92"/>
      <c r="N354" s="152"/>
      <c r="O354" s="92"/>
      <c r="P354" s="92"/>
      <c r="Q354" s="92"/>
      <c r="R354" s="92"/>
    </row>
    <row r="355" spans="1:18" x14ac:dyDescent="0.25">
      <c r="A355" s="92"/>
      <c r="B355" s="92"/>
      <c r="C355" s="92"/>
      <c r="D355" s="92"/>
      <c r="E355" s="92"/>
      <c r="H355" s="92"/>
      <c r="I355" s="92"/>
      <c r="J355" s="92"/>
      <c r="K355" s="92"/>
      <c r="L355" s="92"/>
      <c r="M355" s="92"/>
      <c r="N355" s="152"/>
      <c r="O355" s="92"/>
      <c r="P355" s="92"/>
      <c r="Q355" s="92"/>
      <c r="R355" s="92"/>
    </row>
    <row r="356" spans="1:18" x14ac:dyDescent="0.25">
      <c r="A356" s="92"/>
      <c r="B356" s="92"/>
      <c r="C356" s="92"/>
      <c r="D356" s="92"/>
      <c r="E356" s="92"/>
      <c r="H356" s="92"/>
      <c r="I356" s="92"/>
      <c r="J356" s="92"/>
      <c r="K356" s="92"/>
      <c r="L356" s="92"/>
      <c r="M356" s="92"/>
      <c r="N356" s="152"/>
      <c r="O356" s="92"/>
      <c r="P356" s="92"/>
      <c r="Q356" s="92"/>
      <c r="R356" s="92"/>
    </row>
    <row r="357" spans="1:18" x14ac:dyDescent="0.25">
      <c r="A357" s="92"/>
      <c r="B357" s="92"/>
      <c r="C357" s="92"/>
      <c r="D357" s="92"/>
      <c r="E357" s="92"/>
      <c r="H357" s="92"/>
      <c r="I357" s="92"/>
      <c r="J357" s="92"/>
      <c r="K357" s="92"/>
      <c r="L357" s="92"/>
      <c r="M357" s="92"/>
      <c r="N357" s="152"/>
      <c r="O357" s="92"/>
      <c r="P357" s="92"/>
      <c r="Q357" s="92"/>
      <c r="R357" s="92"/>
    </row>
    <row r="358" spans="1:18" x14ac:dyDescent="0.25">
      <c r="A358" s="92"/>
      <c r="B358" s="92"/>
      <c r="C358" s="92"/>
      <c r="D358" s="92"/>
      <c r="E358" s="92"/>
      <c r="H358" s="92"/>
      <c r="I358" s="92"/>
      <c r="J358" s="92"/>
      <c r="K358" s="92"/>
      <c r="L358" s="92"/>
      <c r="M358" s="92"/>
      <c r="N358" s="152"/>
      <c r="O358" s="92"/>
      <c r="P358" s="92"/>
      <c r="Q358" s="92"/>
      <c r="R358" s="92"/>
    </row>
    <row r="359" spans="1:18" x14ac:dyDescent="0.25">
      <c r="A359" s="92"/>
      <c r="B359" s="92"/>
      <c r="C359" s="92"/>
      <c r="D359" s="92"/>
      <c r="E359" s="92"/>
      <c r="H359" s="92"/>
      <c r="I359" s="92"/>
      <c r="J359" s="92"/>
      <c r="K359" s="92"/>
      <c r="L359" s="92"/>
      <c r="M359" s="92"/>
      <c r="N359" s="152"/>
      <c r="O359" s="92"/>
      <c r="P359" s="92"/>
      <c r="Q359" s="92"/>
      <c r="R359" s="92"/>
    </row>
    <row r="360" spans="1:18" x14ac:dyDescent="0.25">
      <c r="A360" s="92"/>
      <c r="B360" s="92"/>
      <c r="C360" s="92"/>
      <c r="D360" s="92"/>
      <c r="E360" s="92"/>
      <c r="H360" s="92"/>
      <c r="I360" s="92"/>
      <c r="J360" s="92"/>
      <c r="K360" s="92"/>
      <c r="L360" s="92"/>
      <c r="M360" s="92"/>
      <c r="N360" s="152"/>
      <c r="O360" s="92"/>
      <c r="P360" s="92"/>
      <c r="Q360" s="92"/>
      <c r="R360" s="92"/>
    </row>
    <row r="361" spans="1:18" x14ac:dyDescent="0.25">
      <c r="A361" s="92"/>
      <c r="B361" s="92"/>
      <c r="C361" s="92"/>
      <c r="D361" s="92"/>
      <c r="E361" s="92"/>
      <c r="H361" s="92"/>
      <c r="I361" s="92"/>
      <c r="J361" s="92"/>
      <c r="K361" s="92"/>
      <c r="L361" s="92"/>
      <c r="M361" s="92"/>
      <c r="N361" s="152"/>
      <c r="O361" s="92"/>
      <c r="P361" s="92"/>
      <c r="Q361" s="92"/>
      <c r="R361" s="92"/>
    </row>
    <row r="362" spans="1:18" x14ac:dyDescent="0.25">
      <c r="A362" s="92"/>
      <c r="B362" s="92"/>
      <c r="C362" s="92"/>
      <c r="D362" s="92"/>
      <c r="E362" s="92"/>
      <c r="H362" s="92"/>
      <c r="I362" s="92"/>
      <c r="J362" s="92"/>
      <c r="K362" s="92"/>
      <c r="L362" s="92"/>
      <c r="M362" s="92"/>
      <c r="N362" s="152"/>
      <c r="O362" s="92"/>
      <c r="P362" s="92"/>
      <c r="Q362" s="92"/>
      <c r="R362" s="92"/>
    </row>
    <row r="363" spans="1:18" x14ac:dyDescent="0.25">
      <c r="A363" s="92"/>
      <c r="B363" s="92"/>
      <c r="C363" s="92"/>
      <c r="D363" s="92"/>
      <c r="E363" s="92"/>
      <c r="H363" s="92"/>
      <c r="I363" s="92"/>
      <c r="J363" s="92"/>
      <c r="K363" s="92"/>
      <c r="L363" s="92"/>
      <c r="M363" s="92"/>
      <c r="N363" s="152"/>
      <c r="O363" s="92"/>
      <c r="P363" s="92"/>
      <c r="Q363" s="92"/>
      <c r="R363" s="92"/>
    </row>
    <row r="364" spans="1:18" x14ac:dyDescent="0.25">
      <c r="A364" s="92"/>
      <c r="B364" s="92"/>
      <c r="C364" s="92"/>
      <c r="D364" s="92"/>
      <c r="E364" s="92"/>
      <c r="H364" s="92"/>
      <c r="I364" s="92"/>
      <c r="J364" s="92"/>
      <c r="K364" s="92"/>
      <c r="L364" s="92"/>
      <c r="M364" s="92"/>
      <c r="N364" s="152"/>
      <c r="O364" s="92"/>
      <c r="P364" s="92"/>
      <c r="Q364" s="92"/>
      <c r="R364" s="92"/>
    </row>
    <row r="365" spans="1:18" x14ac:dyDescent="0.25">
      <c r="A365" s="92"/>
      <c r="B365" s="92"/>
      <c r="C365" s="92"/>
      <c r="D365" s="92"/>
      <c r="E365" s="92"/>
      <c r="H365" s="92"/>
      <c r="I365" s="92"/>
      <c r="J365" s="92"/>
      <c r="K365" s="92"/>
      <c r="L365" s="92"/>
      <c r="M365" s="92"/>
      <c r="N365" s="152"/>
      <c r="O365" s="92"/>
      <c r="P365" s="92"/>
      <c r="Q365" s="92"/>
      <c r="R365" s="92"/>
    </row>
    <row r="366" spans="1:18" x14ac:dyDescent="0.25">
      <c r="A366" s="92"/>
      <c r="B366" s="92"/>
      <c r="C366" s="92"/>
      <c r="D366" s="92"/>
      <c r="E366" s="92"/>
      <c r="H366" s="92"/>
      <c r="I366" s="92"/>
      <c r="J366" s="92"/>
      <c r="K366" s="92"/>
      <c r="L366" s="92"/>
      <c r="M366" s="92"/>
      <c r="N366" s="152"/>
      <c r="O366" s="92"/>
      <c r="P366" s="92"/>
      <c r="Q366" s="92"/>
      <c r="R366" s="92"/>
    </row>
    <row r="367" spans="1:18" x14ac:dyDescent="0.25">
      <c r="A367" s="92"/>
      <c r="B367" s="92"/>
      <c r="C367" s="92"/>
      <c r="D367" s="92"/>
      <c r="E367" s="92"/>
      <c r="H367" s="92"/>
      <c r="I367" s="92"/>
      <c r="J367" s="92"/>
      <c r="K367" s="92"/>
      <c r="L367" s="92"/>
      <c r="M367" s="92"/>
      <c r="N367" s="152"/>
      <c r="O367" s="92"/>
      <c r="P367" s="92"/>
      <c r="Q367" s="92"/>
      <c r="R367" s="92"/>
    </row>
    <row r="368" spans="1:18" x14ac:dyDescent="0.25">
      <c r="A368" s="92"/>
      <c r="B368" s="92"/>
      <c r="C368" s="92"/>
      <c r="D368" s="92"/>
      <c r="E368" s="92"/>
      <c r="H368" s="92"/>
      <c r="I368" s="92"/>
      <c r="J368" s="92"/>
      <c r="K368" s="92"/>
      <c r="L368" s="92"/>
      <c r="M368" s="92"/>
      <c r="N368" s="152"/>
      <c r="O368" s="92"/>
      <c r="P368" s="92"/>
      <c r="Q368" s="92"/>
      <c r="R368" s="92"/>
    </row>
    <row r="369" spans="1:18" x14ac:dyDescent="0.25">
      <c r="A369" s="92"/>
      <c r="B369" s="92"/>
      <c r="C369" s="92"/>
      <c r="D369" s="92"/>
      <c r="E369" s="92"/>
      <c r="H369" s="92"/>
      <c r="I369" s="92"/>
      <c r="J369" s="92"/>
      <c r="K369" s="92"/>
      <c r="L369" s="92"/>
      <c r="M369" s="92"/>
      <c r="N369" s="152"/>
      <c r="O369" s="92"/>
      <c r="P369" s="92"/>
      <c r="Q369" s="92"/>
      <c r="R369" s="92"/>
    </row>
    <row r="370" spans="1:18" x14ac:dyDescent="0.25">
      <c r="A370" s="92"/>
      <c r="B370" s="92"/>
      <c r="C370" s="92"/>
      <c r="D370" s="92"/>
      <c r="E370" s="92"/>
      <c r="H370" s="92"/>
      <c r="I370" s="92"/>
      <c r="J370" s="92"/>
      <c r="K370" s="92"/>
      <c r="L370" s="92"/>
      <c r="M370" s="92"/>
      <c r="N370" s="152"/>
      <c r="O370" s="92"/>
      <c r="P370" s="92"/>
      <c r="Q370" s="92"/>
      <c r="R370" s="92"/>
    </row>
    <row r="371" spans="1:18" x14ac:dyDescent="0.25">
      <c r="A371" s="92"/>
      <c r="B371" s="92"/>
      <c r="C371" s="92"/>
      <c r="D371" s="92"/>
      <c r="E371" s="92"/>
      <c r="H371" s="92"/>
      <c r="I371" s="92"/>
      <c r="J371" s="92"/>
      <c r="K371" s="92"/>
      <c r="L371" s="92"/>
      <c r="M371" s="92"/>
      <c r="N371" s="152"/>
      <c r="O371" s="92"/>
      <c r="P371" s="92"/>
      <c r="Q371" s="92"/>
      <c r="R371" s="92"/>
    </row>
    <row r="372" spans="1:18" x14ac:dyDescent="0.25">
      <c r="A372" s="92"/>
      <c r="B372" s="92"/>
      <c r="C372" s="92"/>
      <c r="D372" s="92"/>
      <c r="E372" s="92"/>
      <c r="H372" s="92"/>
      <c r="I372" s="92"/>
      <c r="J372" s="92"/>
      <c r="K372" s="92"/>
      <c r="L372" s="92"/>
      <c r="M372" s="92"/>
      <c r="N372" s="152"/>
      <c r="O372" s="92"/>
      <c r="P372" s="92"/>
      <c r="Q372" s="92"/>
      <c r="R372" s="92"/>
    </row>
    <row r="373" spans="1:18" x14ac:dyDescent="0.25">
      <c r="A373" s="92"/>
      <c r="B373" s="92"/>
      <c r="C373" s="92"/>
      <c r="D373" s="92"/>
      <c r="E373" s="92"/>
      <c r="H373" s="92"/>
      <c r="I373" s="92"/>
      <c r="J373" s="92"/>
      <c r="K373" s="92"/>
      <c r="L373" s="92"/>
      <c r="M373" s="92"/>
      <c r="N373" s="152"/>
      <c r="O373" s="92"/>
      <c r="P373" s="92"/>
      <c r="Q373" s="92"/>
      <c r="R373" s="92"/>
    </row>
    <row r="374" spans="1:18" x14ac:dyDescent="0.25">
      <c r="A374" s="92"/>
      <c r="B374" s="92"/>
      <c r="C374" s="92"/>
      <c r="D374" s="92"/>
      <c r="E374" s="92"/>
      <c r="H374" s="92"/>
      <c r="I374" s="92"/>
      <c r="J374" s="92"/>
      <c r="K374" s="92"/>
      <c r="L374" s="92"/>
      <c r="M374" s="92"/>
      <c r="N374" s="152"/>
      <c r="O374" s="92"/>
      <c r="P374" s="92"/>
      <c r="Q374" s="92"/>
      <c r="R374" s="92"/>
    </row>
    <row r="375" spans="1:18" x14ac:dyDescent="0.25">
      <c r="A375" s="92"/>
      <c r="B375" s="92"/>
      <c r="C375" s="92"/>
      <c r="D375" s="92"/>
      <c r="E375" s="92"/>
      <c r="H375" s="92"/>
      <c r="I375" s="92"/>
      <c r="J375" s="92"/>
      <c r="K375" s="92"/>
      <c r="L375" s="92"/>
      <c r="M375" s="92"/>
      <c r="N375" s="152"/>
      <c r="O375" s="92"/>
      <c r="P375" s="92"/>
      <c r="Q375" s="92"/>
      <c r="R375" s="92"/>
    </row>
    <row r="376" spans="1:18" x14ac:dyDescent="0.25">
      <c r="A376" s="92"/>
      <c r="B376" s="92"/>
      <c r="C376" s="92"/>
      <c r="D376" s="92"/>
      <c r="E376" s="92"/>
      <c r="H376" s="92"/>
      <c r="I376" s="92"/>
      <c r="J376" s="92"/>
      <c r="K376" s="92"/>
      <c r="L376" s="92"/>
      <c r="M376" s="92"/>
      <c r="N376" s="152"/>
      <c r="O376" s="92"/>
      <c r="P376" s="92"/>
      <c r="Q376" s="92"/>
      <c r="R376" s="92"/>
    </row>
    <row r="377" spans="1:18" x14ac:dyDescent="0.25">
      <c r="A377" s="92"/>
      <c r="B377" s="92"/>
      <c r="C377" s="92"/>
      <c r="D377" s="92"/>
      <c r="E377" s="92"/>
      <c r="H377" s="92"/>
      <c r="I377" s="92"/>
      <c r="J377" s="92"/>
      <c r="K377" s="92"/>
      <c r="L377" s="92"/>
      <c r="M377" s="92"/>
      <c r="N377" s="152"/>
      <c r="O377" s="92"/>
      <c r="P377" s="92"/>
      <c r="Q377" s="92"/>
      <c r="R377" s="92"/>
    </row>
    <row r="378" spans="1:18" x14ac:dyDescent="0.25">
      <c r="A378" s="92"/>
      <c r="B378" s="92"/>
      <c r="C378" s="92"/>
      <c r="D378" s="92"/>
      <c r="E378" s="92"/>
      <c r="H378" s="92"/>
      <c r="I378" s="92"/>
      <c r="J378" s="92"/>
      <c r="K378" s="92"/>
      <c r="L378" s="92"/>
      <c r="M378" s="92"/>
      <c r="N378" s="152"/>
      <c r="O378" s="92"/>
      <c r="P378" s="92"/>
      <c r="Q378" s="92"/>
      <c r="R378" s="92"/>
    </row>
    <row r="379" spans="1:18" x14ac:dyDescent="0.25">
      <c r="A379" s="92"/>
      <c r="B379" s="92"/>
      <c r="C379" s="92"/>
      <c r="D379" s="92"/>
      <c r="E379" s="92"/>
      <c r="H379" s="92"/>
      <c r="I379" s="92"/>
      <c r="J379" s="92"/>
      <c r="K379" s="92"/>
      <c r="L379" s="92"/>
      <c r="M379" s="92"/>
      <c r="N379" s="152"/>
      <c r="O379" s="92"/>
      <c r="P379" s="92"/>
      <c r="Q379" s="92"/>
      <c r="R379" s="92"/>
    </row>
    <row r="380" spans="1:18" x14ac:dyDescent="0.25">
      <c r="A380" s="92"/>
      <c r="B380" s="92"/>
      <c r="C380" s="92"/>
      <c r="D380" s="92"/>
      <c r="E380" s="92"/>
      <c r="H380" s="92"/>
      <c r="I380" s="92"/>
      <c r="J380" s="92"/>
      <c r="K380" s="92"/>
      <c r="L380" s="92"/>
      <c r="M380" s="92"/>
      <c r="N380" s="152"/>
      <c r="O380" s="92"/>
      <c r="P380" s="92"/>
      <c r="Q380" s="92"/>
      <c r="R380" s="92"/>
    </row>
    <row r="381" spans="1:18" x14ac:dyDescent="0.25">
      <c r="A381" s="92"/>
      <c r="B381" s="92"/>
      <c r="C381" s="92"/>
      <c r="D381" s="92"/>
      <c r="E381" s="92"/>
      <c r="H381" s="92"/>
      <c r="I381" s="92"/>
      <c r="J381" s="92"/>
      <c r="K381" s="92"/>
      <c r="L381" s="92"/>
      <c r="M381" s="92"/>
      <c r="N381" s="152"/>
      <c r="O381" s="92"/>
      <c r="P381" s="92"/>
      <c r="Q381" s="92"/>
      <c r="R381" s="92"/>
    </row>
    <row r="382" spans="1:18" x14ac:dyDescent="0.25">
      <c r="N382" s="153"/>
    </row>
    <row r="383" spans="1:18" x14ac:dyDescent="0.25">
      <c r="N383" s="153"/>
    </row>
    <row r="384" spans="1:18" x14ac:dyDescent="0.25">
      <c r="N384" s="153"/>
    </row>
    <row r="385" spans="1:20" x14ac:dyDescent="0.25">
      <c r="N385" s="153"/>
    </row>
    <row r="386" spans="1:20" x14ac:dyDescent="0.25">
      <c r="N386" s="153"/>
    </row>
    <row r="387" spans="1:20" x14ac:dyDescent="0.25">
      <c r="N387" s="153"/>
    </row>
    <row r="388" spans="1:20" x14ac:dyDescent="0.25">
      <c r="N388" s="153"/>
    </row>
    <row r="389" spans="1:20" x14ac:dyDescent="0.25">
      <c r="N389" s="153"/>
    </row>
    <row r="390" spans="1:20" x14ac:dyDescent="0.25">
      <c r="N390" s="153"/>
    </row>
    <row r="391" spans="1:20" x14ac:dyDescent="0.25">
      <c r="N391" s="153"/>
    </row>
    <row r="392" spans="1:20" x14ac:dyDescent="0.25">
      <c r="N392" s="153"/>
    </row>
    <row r="393" spans="1:20" s="96" customFormat="1" x14ac:dyDescent="0.25">
      <c r="A393" s="93"/>
      <c r="B393" s="93"/>
      <c r="C393" s="93"/>
      <c r="D393" s="94"/>
      <c r="E393" s="94"/>
      <c r="F393"/>
      <c r="G393"/>
      <c r="H393" s="95"/>
      <c r="I393" s="95"/>
      <c r="J393" s="95"/>
      <c r="N393" s="153"/>
      <c r="R393" s="98"/>
      <c r="S393" s="92"/>
      <c r="T393" s="92"/>
    </row>
    <row r="394" spans="1:20" s="96" customFormat="1" x14ac:dyDescent="0.25">
      <c r="A394" s="93"/>
      <c r="B394" s="93"/>
      <c r="C394" s="93"/>
      <c r="D394" s="94"/>
      <c r="E394" s="94"/>
      <c r="F394"/>
      <c r="G394"/>
      <c r="H394" s="95"/>
      <c r="I394" s="95"/>
      <c r="J394" s="95"/>
      <c r="N394" s="153"/>
      <c r="R394" s="98"/>
      <c r="S394" s="92"/>
      <c r="T394" s="92"/>
    </row>
    <row r="395" spans="1:20" s="96" customFormat="1" x14ac:dyDescent="0.25">
      <c r="A395" s="93"/>
      <c r="B395" s="93"/>
      <c r="C395" s="93"/>
      <c r="D395" s="94"/>
      <c r="E395" s="94"/>
      <c r="F395"/>
      <c r="G395"/>
      <c r="H395" s="95"/>
      <c r="I395" s="95"/>
      <c r="J395" s="95"/>
      <c r="N395" s="153"/>
      <c r="R395" s="98"/>
      <c r="S395" s="92"/>
      <c r="T395" s="92"/>
    </row>
    <row r="396" spans="1:20" s="96" customFormat="1" x14ac:dyDescent="0.25">
      <c r="A396" s="93"/>
      <c r="B396" s="93"/>
      <c r="C396" s="93"/>
      <c r="D396" s="94"/>
      <c r="E396" s="94"/>
      <c r="F396"/>
      <c r="G396"/>
      <c r="H396" s="95"/>
      <c r="I396" s="95"/>
      <c r="J396" s="95"/>
      <c r="N396" s="153"/>
      <c r="R396" s="98"/>
      <c r="S396" s="92"/>
      <c r="T396" s="92"/>
    </row>
    <row r="397" spans="1:20" s="96" customFormat="1" x14ac:dyDescent="0.25">
      <c r="A397" s="93"/>
      <c r="B397" s="93"/>
      <c r="C397" s="93"/>
      <c r="D397" s="94"/>
      <c r="E397" s="94"/>
      <c r="F397"/>
      <c r="G397"/>
      <c r="H397" s="95"/>
      <c r="I397" s="95"/>
      <c r="J397" s="95"/>
      <c r="N397" s="153"/>
      <c r="R397" s="98"/>
      <c r="S397" s="92"/>
      <c r="T397" s="92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Лист3!$C$3:$C$8</xm:f>
          </x14:formula1>
          <xm:sqref>M2 M13:M212</xm:sqref>
        </x14:dataValidation>
        <x14:dataValidation type="list" allowBlank="1" showInputMessage="1" showErrorMessage="1">
          <x14:formula1>
            <xm:f>[1]Лист3!#REF!</xm:f>
          </x14:formula1>
          <xm:sqref>M3:M12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3"/>
  <sheetViews>
    <sheetView zoomScaleNormal="100" workbookViewId="0">
      <pane ySplit="2" topLeftCell="A3" activePane="bottomLeft" state="frozen"/>
      <selection pane="bottomLeft" activeCell="J25" sqref="I3:J25"/>
    </sheetView>
  </sheetViews>
  <sheetFormatPr defaultRowHeight="15" x14ac:dyDescent="0.25"/>
  <cols>
    <col min="1" max="1" width="4" style="93" customWidth="1"/>
    <col min="2" max="2" width="5.28515625" style="93" customWidth="1"/>
    <col min="3" max="3" width="62.7109375" style="93" customWidth="1"/>
    <col min="4" max="4" width="8" style="93" customWidth="1"/>
    <col min="5" max="5" width="7.140625" style="94" customWidth="1"/>
    <col min="6" max="6" width="11.85546875" style="94" customWidth="1"/>
    <col min="7" max="7" width="13.42578125" style="94" customWidth="1"/>
    <col min="8" max="8" width="15.42578125" style="94" customWidth="1"/>
    <col min="9" max="9" width="13.140625" customWidth="1"/>
    <col min="10" max="10" width="32.5703125" customWidth="1"/>
    <col min="11" max="11" width="10.140625" customWidth="1"/>
    <col min="12" max="12" width="13.28515625" customWidth="1"/>
    <col min="13" max="14" width="10.140625" customWidth="1"/>
    <col min="15" max="15" width="49.28515625" style="95" customWidth="1"/>
    <col min="16" max="16" width="19" style="92" customWidth="1"/>
    <col min="17" max="16384" width="9.140625" style="92"/>
  </cols>
  <sheetData>
    <row r="1" spans="1:23" s="88" customFormat="1" ht="63.95" customHeight="1" thickBot="1" x14ac:dyDescent="0.3">
      <c r="A1" s="111" t="s">
        <v>349</v>
      </c>
      <c r="B1" s="111" t="s">
        <v>350</v>
      </c>
      <c r="C1" s="111" t="s">
        <v>321</v>
      </c>
      <c r="D1" s="111" t="s">
        <v>4</v>
      </c>
      <c r="E1" s="111" t="s">
        <v>352</v>
      </c>
      <c r="F1" s="111" t="s">
        <v>322</v>
      </c>
      <c r="G1" s="111" t="s">
        <v>314</v>
      </c>
      <c r="H1" s="210" t="s">
        <v>355</v>
      </c>
      <c r="I1" s="112" t="s">
        <v>332</v>
      </c>
      <c r="J1" s="112" t="s">
        <v>324</v>
      </c>
      <c r="K1" s="112" t="s">
        <v>336</v>
      </c>
      <c r="L1" s="112" t="s">
        <v>5</v>
      </c>
      <c r="M1" s="112" t="s">
        <v>291</v>
      </c>
      <c r="N1" s="112" t="s">
        <v>337</v>
      </c>
      <c r="O1" s="113" t="s">
        <v>307</v>
      </c>
      <c r="P1" s="144"/>
      <c r="Q1" s="144"/>
      <c r="R1" s="144"/>
      <c r="S1" s="144"/>
      <c r="T1" s="144"/>
      <c r="U1" s="144"/>
      <c r="V1" s="144"/>
      <c r="W1" s="144"/>
    </row>
    <row r="2" spans="1:23" s="100" customFormat="1" ht="20.100000000000001" customHeight="1" thickBot="1" x14ac:dyDescent="0.3">
      <c r="A2" s="236"/>
      <c r="B2" s="237"/>
      <c r="C2" s="238"/>
      <c r="D2" s="239"/>
      <c r="E2" s="240"/>
      <c r="F2" s="241"/>
      <c r="G2" s="200"/>
      <c r="H2" s="249">
        <f t="shared" ref="H2" si="0">SUM(H3:H41)</f>
        <v>253743.8</v>
      </c>
      <c r="I2" s="242"/>
      <c r="J2" s="243"/>
      <c r="K2" s="243"/>
      <c r="L2" s="243"/>
      <c r="M2" s="243"/>
      <c r="N2" s="243"/>
      <c r="O2" s="114"/>
      <c r="P2" s="145"/>
      <c r="Q2" s="145"/>
      <c r="R2" s="145"/>
      <c r="S2" s="145"/>
      <c r="T2" s="145"/>
      <c r="U2" s="145"/>
      <c r="V2" s="145"/>
      <c r="W2" s="145"/>
    </row>
    <row r="3" spans="1:23" x14ac:dyDescent="0.25">
      <c r="A3" s="121">
        <v>1</v>
      </c>
      <c r="B3" s="121">
        <v>1</v>
      </c>
      <c r="C3" s="124" t="s">
        <v>949</v>
      </c>
      <c r="D3" s="120">
        <v>1</v>
      </c>
      <c r="E3" s="199" t="s">
        <v>245</v>
      </c>
      <c r="F3" s="118">
        <v>9000</v>
      </c>
      <c r="G3" s="201">
        <f>Таблица134569131935[[#This Row],[Цена за ед.]]*Таблица134569131935[[#This Row],[Кол-во]]</f>
        <v>9000</v>
      </c>
      <c r="H3" s="256">
        <v>9000</v>
      </c>
      <c r="I3" s="148"/>
      <c r="J3" s="148"/>
      <c r="K3" s="149">
        <v>43731</v>
      </c>
      <c r="L3" s="262" t="s">
        <v>210</v>
      </c>
      <c r="M3" s="149"/>
      <c r="N3" s="149"/>
      <c r="O3" s="117" t="s">
        <v>969</v>
      </c>
      <c r="P3" s="143"/>
      <c r="Q3" s="143"/>
      <c r="R3" s="143"/>
      <c r="S3" s="143"/>
      <c r="T3" s="143"/>
      <c r="U3" s="143"/>
      <c r="V3" s="143"/>
      <c r="W3" s="143"/>
    </row>
    <row r="4" spans="1:23" x14ac:dyDescent="0.25">
      <c r="A4" s="138">
        <v>2</v>
      </c>
      <c r="B4" s="138">
        <v>1</v>
      </c>
      <c r="C4" s="124" t="s">
        <v>949</v>
      </c>
      <c r="D4" s="120">
        <v>2</v>
      </c>
      <c r="E4" s="197" t="s">
        <v>245</v>
      </c>
      <c r="F4" s="118">
        <v>9000</v>
      </c>
      <c r="G4" s="201">
        <f>Таблица134569131935[[#This Row],[Цена за ед.]]*Таблица134569131935[[#This Row],[Кол-во]]</f>
        <v>18000</v>
      </c>
      <c r="H4" s="256">
        <v>18000</v>
      </c>
      <c r="I4" s="148"/>
      <c r="J4" s="148"/>
      <c r="K4" s="149">
        <v>43712</v>
      </c>
      <c r="L4" s="262" t="s">
        <v>210</v>
      </c>
      <c r="M4" s="149"/>
      <c r="N4" s="149"/>
      <c r="O4" s="117" t="s">
        <v>968</v>
      </c>
      <c r="P4" s="143"/>
      <c r="Q4" s="143"/>
      <c r="R4" s="143"/>
      <c r="S4" s="143"/>
      <c r="T4" s="143"/>
      <c r="U4" s="143"/>
      <c r="V4" s="143"/>
      <c r="W4" s="143"/>
    </row>
    <row r="5" spans="1:23" x14ac:dyDescent="0.25">
      <c r="A5" s="139">
        <v>3</v>
      </c>
      <c r="B5" s="139">
        <v>1</v>
      </c>
      <c r="C5" s="124" t="s">
        <v>949</v>
      </c>
      <c r="D5" s="120">
        <v>2</v>
      </c>
      <c r="E5" s="198" t="s">
        <v>245</v>
      </c>
      <c r="F5" s="118">
        <v>9000</v>
      </c>
      <c r="G5" s="201">
        <f>Таблица134569131935[[#This Row],[Цена за ед.]]*Таблица134569131935[[#This Row],[Кол-во]]</f>
        <v>18000</v>
      </c>
      <c r="H5" s="256">
        <v>18000</v>
      </c>
      <c r="I5" s="148"/>
      <c r="J5" s="148"/>
      <c r="K5" s="149">
        <v>43710</v>
      </c>
      <c r="L5" s="262" t="s">
        <v>210</v>
      </c>
      <c r="M5" s="149"/>
      <c r="N5" s="149"/>
      <c r="O5" s="117"/>
      <c r="P5" s="143"/>
      <c r="Q5" s="143"/>
      <c r="R5" s="143"/>
      <c r="S5" s="143"/>
      <c r="T5" s="143"/>
      <c r="U5" s="143"/>
      <c r="V5" s="143"/>
      <c r="W5" s="143"/>
    </row>
    <row r="6" spans="1:23" x14ac:dyDescent="0.25">
      <c r="A6" s="121">
        <v>4</v>
      </c>
      <c r="B6" s="121">
        <v>1</v>
      </c>
      <c r="C6" s="124" t="s">
        <v>949</v>
      </c>
      <c r="D6" s="120">
        <v>1</v>
      </c>
      <c r="E6" s="199" t="s">
        <v>245</v>
      </c>
      <c r="F6" s="118">
        <v>9000</v>
      </c>
      <c r="G6" s="201">
        <f>Таблица134569131935[[#This Row],[Цена за ед.]]*Таблица134569131935[[#This Row],[Кол-во]]</f>
        <v>9000</v>
      </c>
      <c r="H6" s="256">
        <v>9000</v>
      </c>
      <c r="I6" s="148"/>
      <c r="J6" s="148"/>
      <c r="K6" s="149">
        <v>43711</v>
      </c>
      <c r="L6" s="262" t="s">
        <v>210</v>
      </c>
      <c r="M6" s="149"/>
      <c r="N6" s="149"/>
      <c r="O6" s="117" t="s">
        <v>967</v>
      </c>
      <c r="P6" s="143"/>
      <c r="Q6" s="143"/>
      <c r="R6" s="143"/>
      <c r="S6" s="143"/>
      <c r="T6" s="143"/>
      <c r="U6" s="143"/>
      <c r="V6" s="143"/>
      <c r="W6" s="143"/>
    </row>
    <row r="7" spans="1:23" x14ac:dyDescent="0.25">
      <c r="A7" s="138">
        <v>5</v>
      </c>
      <c r="B7" s="138">
        <v>1</v>
      </c>
      <c r="C7" s="124" t="s">
        <v>949</v>
      </c>
      <c r="D7" s="120">
        <v>1</v>
      </c>
      <c r="E7" s="197" t="s">
        <v>245</v>
      </c>
      <c r="F7" s="118">
        <v>9000</v>
      </c>
      <c r="G7" s="201">
        <f>Таблица134569131935[[#This Row],[Цена за ед.]]*Таблица134569131935[[#This Row],[Кол-во]]</f>
        <v>9000</v>
      </c>
      <c r="H7" s="256">
        <v>9000</v>
      </c>
      <c r="I7" s="148"/>
      <c r="J7" s="148"/>
      <c r="K7" s="149">
        <v>43714</v>
      </c>
      <c r="L7" s="262" t="s">
        <v>210</v>
      </c>
      <c r="M7" s="149"/>
      <c r="N7" s="149"/>
      <c r="O7" s="117" t="s">
        <v>966</v>
      </c>
      <c r="P7" s="143"/>
      <c r="Q7" s="143"/>
      <c r="R7" s="143"/>
      <c r="S7" s="143"/>
      <c r="T7" s="143"/>
      <c r="U7" s="143"/>
      <c r="V7" s="143"/>
      <c r="W7" s="143"/>
    </row>
    <row r="8" spans="1:23" x14ac:dyDescent="0.25">
      <c r="A8" s="139">
        <v>6</v>
      </c>
      <c r="B8" s="139">
        <v>1</v>
      </c>
      <c r="C8" s="124" t="s">
        <v>949</v>
      </c>
      <c r="D8" s="120">
        <v>1</v>
      </c>
      <c r="E8" s="197" t="s">
        <v>245</v>
      </c>
      <c r="F8" s="118">
        <v>9000</v>
      </c>
      <c r="G8" s="201">
        <f>Таблица134569131935[[#This Row],[Цена за ед.]]*Таблица134569131935[[#This Row],[Кол-во]]</f>
        <v>9000</v>
      </c>
      <c r="H8" s="256">
        <v>9000</v>
      </c>
      <c r="I8" s="148"/>
      <c r="J8" s="148"/>
      <c r="K8" s="149">
        <v>43713</v>
      </c>
      <c r="L8" s="262" t="s">
        <v>210</v>
      </c>
      <c r="M8" s="149"/>
      <c r="N8" s="149"/>
      <c r="O8" s="117" t="s">
        <v>965</v>
      </c>
      <c r="P8" s="143"/>
      <c r="Q8" s="143"/>
      <c r="R8" s="143"/>
      <c r="S8" s="143"/>
      <c r="T8" s="143"/>
      <c r="U8" s="143"/>
      <c r="V8" s="143"/>
      <c r="W8" s="143"/>
    </row>
    <row r="9" spans="1:23" x14ac:dyDescent="0.25">
      <c r="A9" s="121">
        <v>7</v>
      </c>
      <c r="B9" s="121">
        <v>1</v>
      </c>
      <c r="C9" s="124" t="s">
        <v>949</v>
      </c>
      <c r="D9" s="120">
        <v>1</v>
      </c>
      <c r="E9" s="198" t="s">
        <v>245</v>
      </c>
      <c r="F9" s="118">
        <v>9000</v>
      </c>
      <c r="G9" s="201">
        <f>Таблица134569131935[[#This Row],[Цена за ед.]]*Таблица134569131935[[#This Row],[Кол-во]]</f>
        <v>9000</v>
      </c>
      <c r="H9" s="256">
        <v>9000</v>
      </c>
      <c r="I9" s="148"/>
      <c r="J9" s="148"/>
      <c r="K9" s="149">
        <v>43741</v>
      </c>
      <c r="L9" s="262" t="s">
        <v>210</v>
      </c>
      <c r="M9" s="149"/>
      <c r="N9" s="149"/>
      <c r="O9" s="117" t="s">
        <v>964</v>
      </c>
      <c r="P9" s="143"/>
      <c r="Q9" s="143"/>
      <c r="R9" s="143"/>
      <c r="S9" s="143"/>
      <c r="T9" s="143"/>
      <c r="U9" s="143"/>
      <c r="V9" s="143"/>
      <c r="W9" s="143"/>
    </row>
    <row r="10" spans="1:23" x14ac:dyDescent="0.25">
      <c r="A10" s="138">
        <v>8</v>
      </c>
      <c r="B10" s="138">
        <v>1</v>
      </c>
      <c r="C10" s="122" t="s">
        <v>949</v>
      </c>
      <c r="D10" s="120">
        <v>1</v>
      </c>
      <c r="E10" s="199" t="s">
        <v>245</v>
      </c>
      <c r="F10" s="118">
        <v>9000</v>
      </c>
      <c r="G10" s="201">
        <f>Таблица134569131935[[#This Row],[Цена за ед.]]*Таблица134569131935[[#This Row],[Кол-во]]</f>
        <v>9000</v>
      </c>
      <c r="H10" s="256">
        <v>9000</v>
      </c>
      <c r="I10" s="148"/>
      <c r="J10" s="148"/>
      <c r="K10" s="149">
        <v>43748</v>
      </c>
      <c r="L10" s="262" t="s">
        <v>210</v>
      </c>
      <c r="M10" s="149"/>
      <c r="N10" s="149"/>
      <c r="O10" s="117" t="s">
        <v>963</v>
      </c>
      <c r="P10" s="143"/>
      <c r="Q10" s="143"/>
      <c r="R10" s="143"/>
      <c r="S10" s="143"/>
      <c r="T10" s="143"/>
      <c r="U10" s="143"/>
      <c r="V10" s="143"/>
      <c r="W10" s="143"/>
    </row>
    <row r="11" spans="1:23" x14ac:dyDescent="0.25">
      <c r="A11" s="121">
        <v>9</v>
      </c>
      <c r="B11" s="139">
        <v>1</v>
      </c>
      <c r="C11" s="124" t="s">
        <v>950</v>
      </c>
      <c r="D11" s="120">
        <v>180</v>
      </c>
      <c r="E11" s="197" t="s">
        <v>958</v>
      </c>
      <c r="F11" s="118">
        <v>9720</v>
      </c>
      <c r="G11" s="201">
        <f>Таблица134569131935[[#This Row],[Цена за ед.]]*Таблица134569131935[[#This Row],[Кол-во]]</f>
        <v>1749600</v>
      </c>
      <c r="H11" s="256">
        <v>9720</v>
      </c>
      <c r="I11" s="148"/>
      <c r="J11" s="148"/>
      <c r="K11" s="149">
        <v>43756</v>
      </c>
      <c r="L11" s="262" t="s">
        <v>210</v>
      </c>
      <c r="M11" s="149"/>
      <c r="N11" s="149"/>
      <c r="O11" s="117" t="s">
        <v>962</v>
      </c>
      <c r="P11" s="143"/>
      <c r="Q11" s="143"/>
      <c r="R11" s="143"/>
      <c r="S11" s="143"/>
      <c r="T11" s="143"/>
      <c r="U11" s="143"/>
      <c r="V11" s="143"/>
      <c r="W11" s="143"/>
    </row>
    <row r="12" spans="1:23" x14ac:dyDescent="0.25">
      <c r="A12" s="138">
        <v>10</v>
      </c>
      <c r="B12" s="121">
        <v>1</v>
      </c>
      <c r="C12" s="124" t="s">
        <v>950</v>
      </c>
      <c r="D12" s="120">
        <v>148</v>
      </c>
      <c r="E12" s="197" t="s">
        <v>958</v>
      </c>
      <c r="F12" s="118">
        <v>7992</v>
      </c>
      <c r="G12" s="201">
        <f>Таблица134569131935[[#This Row],[Цена за ед.]]*Таблица134569131935[[#This Row],[Кол-во]]</f>
        <v>1182816</v>
      </c>
      <c r="H12" s="256">
        <v>7992</v>
      </c>
      <c r="I12" s="148"/>
      <c r="J12" s="148"/>
      <c r="K12" s="149">
        <v>43759</v>
      </c>
      <c r="L12" s="262" t="s">
        <v>210</v>
      </c>
      <c r="M12" s="149"/>
      <c r="N12" s="149"/>
      <c r="O12" s="117"/>
      <c r="P12" s="143"/>
      <c r="Q12" s="143"/>
      <c r="R12" s="143"/>
      <c r="S12" s="143"/>
      <c r="T12" s="143"/>
      <c r="U12" s="143"/>
      <c r="V12" s="143"/>
      <c r="W12" s="143"/>
    </row>
    <row r="13" spans="1:23" x14ac:dyDescent="0.25">
      <c r="A13" s="139">
        <v>11</v>
      </c>
      <c r="B13" s="138">
        <v>1</v>
      </c>
      <c r="C13" s="124" t="s">
        <v>950</v>
      </c>
      <c r="D13" s="120">
        <v>40</v>
      </c>
      <c r="E13" s="198" t="s">
        <v>958</v>
      </c>
      <c r="F13" s="118">
        <v>150</v>
      </c>
      <c r="G13" s="201">
        <f>Таблица134569131935[[#This Row],[Цена за ед.]]*Таблица134569131935[[#This Row],[Кол-во]]</f>
        <v>6000</v>
      </c>
      <c r="H13" s="256">
        <v>7200</v>
      </c>
      <c r="I13" s="148"/>
      <c r="J13" s="148"/>
      <c r="K13" s="149">
        <v>43766</v>
      </c>
      <c r="L13" s="262" t="s">
        <v>210</v>
      </c>
      <c r="M13" s="149"/>
      <c r="N13" s="149"/>
      <c r="O13" s="117" t="s">
        <v>961</v>
      </c>
      <c r="P13" s="143"/>
      <c r="Q13" s="143"/>
      <c r="R13" s="143"/>
      <c r="S13" s="143"/>
      <c r="T13" s="143"/>
      <c r="U13" s="143"/>
      <c r="V13" s="143"/>
      <c r="W13" s="143"/>
    </row>
    <row r="14" spans="1:23" x14ac:dyDescent="0.25">
      <c r="A14" s="121">
        <v>12</v>
      </c>
      <c r="B14" s="139">
        <v>1</v>
      </c>
      <c r="C14" s="122" t="s">
        <v>951</v>
      </c>
      <c r="D14" s="120"/>
      <c r="E14" s="199"/>
      <c r="F14" s="118"/>
      <c r="G14" s="201">
        <f>Таблица134569131935[[#This Row],[Цена за ед.]]*Таблица134569131935[[#This Row],[Кол-во]]</f>
        <v>0</v>
      </c>
      <c r="H14" s="256">
        <v>27476.9</v>
      </c>
      <c r="I14" s="148"/>
      <c r="J14" s="148"/>
      <c r="K14" s="149"/>
      <c r="L14" s="262" t="s">
        <v>210</v>
      </c>
      <c r="M14" s="149"/>
      <c r="N14" s="149"/>
      <c r="O14" s="117"/>
      <c r="P14" s="143"/>
      <c r="Q14" s="143"/>
      <c r="R14" s="143"/>
      <c r="S14" s="143"/>
      <c r="T14" s="143"/>
      <c r="U14" s="143"/>
      <c r="V14" s="143"/>
      <c r="W14" s="143"/>
    </row>
    <row r="15" spans="1:23" x14ac:dyDescent="0.25">
      <c r="A15" s="138">
        <v>13</v>
      </c>
      <c r="B15" s="121">
        <v>1</v>
      </c>
      <c r="C15" s="124" t="s">
        <v>952</v>
      </c>
      <c r="D15" s="120">
        <v>1</v>
      </c>
      <c r="E15" s="197" t="s">
        <v>245</v>
      </c>
      <c r="F15" s="118">
        <v>12000</v>
      </c>
      <c r="G15" s="201">
        <f>Таблица134569131935[[#This Row],[Цена за ед.]]*Таблица134569131935[[#This Row],[Кол-во]]</f>
        <v>12000</v>
      </c>
      <c r="H15" s="256">
        <v>6000</v>
      </c>
      <c r="I15" s="148"/>
      <c r="J15" s="148"/>
      <c r="K15" s="149">
        <v>43788</v>
      </c>
      <c r="L15" s="262" t="s">
        <v>210</v>
      </c>
      <c r="M15" s="149"/>
      <c r="N15" s="149"/>
      <c r="O15" s="254" t="s">
        <v>960</v>
      </c>
      <c r="P15" s="143"/>
      <c r="Q15" s="143"/>
      <c r="R15" s="143"/>
      <c r="S15" s="143"/>
      <c r="T15" s="143"/>
      <c r="U15" s="143"/>
      <c r="V15" s="143"/>
      <c r="W15" s="143"/>
    </row>
    <row r="16" spans="1:23" ht="38.25" x14ac:dyDescent="0.25">
      <c r="A16" s="139">
        <v>14</v>
      </c>
      <c r="B16" s="138">
        <v>1</v>
      </c>
      <c r="C16" s="124" t="s">
        <v>953</v>
      </c>
      <c r="D16" s="120">
        <v>1</v>
      </c>
      <c r="E16" s="197" t="s">
        <v>245</v>
      </c>
      <c r="F16" s="118">
        <v>10000</v>
      </c>
      <c r="G16" s="201">
        <f>Таблица134569131935[[#This Row],[Цена за ед.]]*Таблица134569131935[[#This Row],[Кол-во]]</f>
        <v>10000</v>
      </c>
      <c r="H16" s="256">
        <v>10000</v>
      </c>
      <c r="I16" s="148"/>
      <c r="J16" s="148"/>
      <c r="K16" s="149" t="s">
        <v>959</v>
      </c>
      <c r="L16" s="262" t="s">
        <v>210</v>
      </c>
      <c r="M16" s="149"/>
      <c r="N16" s="149"/>
      <c r="O16" s="117"/>
      <c r="P16" s="143"/>
      <c r="Q16" s="143"/>
      <c r="R16" s="143"/>
      <c r="S16" s="143"/>
      <c r="T16" s="143"/>
      <c r="U16" s="143"/>
      <c r="V16" s="143"/>
      <c r="W16" s="143"/>
    </row>
    <row r="17" spans="1:23" ht="38.25" x14ac:dyDescent="0.25">
      <c r="A17" s="121">
        <v>15</v>
      </c>
      <c r="B17" s="139">
        <v>1</v>
      </c>
      <c r="C17" s="125" t="s">
        <v>954</v>
      </c>
      <c r="D17" s="120">
        <v>1</v>
      </c>
      <c r="E17" s="198" t="s">
        <v>245</v>
      </c>
      <c r="F17" s="118">
        <v>51035</v>
      </c>
      <c r="G17" s="201">
        <f>Таблица134569131935[[#This Row],[Цена за ед.]]*Таблица134569131935[[#This Row],[Кол-во]]</f>
        <v>51035</v>
      </c>
      <c r="H17" s="118"/>
      <c r="I17" s="148"/>
      <c r="J17" s="148"/>
      <c r="K17" s="149" t="s">
        <v>959</v>
      </c>
      <c r="L17" s="262" t="s">
        <v>210</v>
      </c>
      <c r="M17" s="149"/>
      <c r="N17" s="149"/>
      <c r="O17" s="117"/>
      <c r="P17" s="143"/>
      <c r="Q17" s="143"/>
      <c r="R17" s="143"/>
      <c r="S17" s="143"/>
      <c r="T17" s="143"/>
      <c r="U17" s="143"/>
      <c r="V17" s="143"/>
      <c r="W17" s="143"/>
    </row>
    <row r="18" spans="1:23" x14ac:dyDescent="0.25">
      <c r="A18" s="138">
        <v>16</v>
      </c>
      <c r="B18" s="121">
        <v>2</v>
      </c>
      <c r="C18" s="122" t="s">
        <v>955</v>
      </c>
      <c r="D18" s="120">
        <v>1</v>
      </c>
      <c r="E18" s="199" t="s">
        <v>245</v>
      </c>
      <c r="F18" s="118">
        <v>5103.5</v>
      </c>
      <c r="G18" s="201">
        <f>Таблица134569131935[[#This Row],[Цена за ед.]]*Таблица134569131935[[#This Row],[Кол-во]]</f>
        <v>5103.5</v>
      </c>
      <c r="H18" s="118"/>
      <c r="I18" s="148"/>
      <c r="J18" s="148"/>
      <c r="K18" s="149" t="s">
        <v>959</v>
      </c>
      <c r="L18" s="262" t="s">
        <v>210</v>
      </c>
      <c r="M18" s="149"/>
      <c r="N18" s="149"/>
      <c r="O18" s="117"/>
      <c r="P18" s="143"/>
      <c r="Q18" s="143"/>
      <c r="R18" s="143"/>
      <c r="S18" s="143"/>
      <c r="T18" s="143"/>
      <c r="U18" s="143"/>
      <c r="V18" s="143"/>
      <c r="W18" s="143"/>
    </row>
    <row r="19" spans="1:23" x14ac:dyDescent="0.25">
      <c r="A19" s="121">
        <v>17</v>
      </c>
      <c r="B19" s="138">
        <v>3</v>
      </c>
      <c r="C19" s="124" t="s">
        <v>956</v>
      </c>
      <c r="D19" s="120">
        <v>8</v>
      </c>
      <c r="E19" s="197" t="s">
        <v>245</v>
      </c>
      <c r="F19" s="118">
        <v>1214.4000000000001</v>
      </c>
      <c r="G19" s="201">
        <f>Таблица134569131935[[#This Row],[Цена за ед.]]*Таблица134569131935[[#This Row],[Кол-во]]</f>
        <v>9715.2000000000007</v>
      </c>
      <c r="H19" s="118"/>
      <c r="I19" s="148"/>
      <c r="J19" s="148"/>
      <c r="K19" s="149" t="s">
        <v>959</v>
      </c>
      <c r="L19" s="262" t="s">
        <v>210</v>
      </c>
      <c r="M19" s="149"/>
      <c r="N19" s="149"/>
      <c r="O19" s="117"/>
      <c r="P19" s="143"/>
      <c r="Q19" s="143"/>
      <c r="R19" s="143"/>
      <c r="S19" s="143"/>
      <c r="T19" s="143"/>
      <c r="U19" s="143"/>
      <c r="V19" s="143"/>
      <c r="W19" s="143"/>
    </row>
    <row r="20" spans="1:23" x14ac:dyDescent="0.25">
      <c r="A20" s="138">
        <v>18</v>
      </c>
      <c r="B20" s="139">
        <v>4</v>
      </c>
      <c r="C20" s="124" t="s">
        <v>957</v>
      </c>
      <c r="D20" s="120">
        <v>2</v>
      </c>
      <c r="E20" s="197" t="s">
        <v>245</v>
      </c>
      <c r="F20" s="118">
        <v>1425.6</v>
      </c>
      <c r="G20" s="201">
        <f>Таблица134569131935[[#This Row],[Цена за ед.]]*Таблица134569131935[[#This Row],[Кол-во]]</f>
        <v>2851.2</v>
      </c>
      <c r="H20" s="256">
        <v>68704.899999999994</v>
      </c>
      <c r="I20" s="148"/>
      <c r="J20" s="148"/>
      <c r="K20" s="149" t="s">
        <v>959</v>
      </c>
      <c r="L20" s="262" t="s">
        <v>210</v>
      </c>
      <c r="M20" s="149"/>
      <c r="N20" s="149"/>
      <c r="O20" s="117"/>
      <c r="P20" s="143"/>
      <c r="Q20" s="143"/>
      <c r="R20" s="143"/>
      <c r="S20" s="143"/>
      <c r="T20" s="143"/>
      <c r="U20" s="143"/>
      <c r="V20" s="143"/>
      <c r="W20" s="143"/>
    </row>
    <row r="21" spans="1:23" x14ac:dyDescent="0.25">
      <c r="A21" s="139">
        <v>19</v>
      </c>
      <c r="B21" s="121">
        <v>1</v>
      </c>
      <c r="C21" s="125" t="s">
        <v>973</v>
      </c>
      <c r="D21" s="120"/>
      <c r="E21" s="198"/>
      <c r="F21" s="201"/>
      <c r="G21" s="201">
        <f>Таблица134569131935[[#This Row],[Цена за ед.]]*Таблица134569131935[[#This Row],[Кол-во]]</f>
        <v>0</v>
      </c>
      <c r="H21" s="263">
        <v>11000</v>
      </c>
      <c r="I21" s="148"/>
      <c r="J21" s="148"/>
      <c r="K21" s="149"/>
      <c r="L21" s="262" t="s">
        <v>210</v>
      </c>
      <c r="M21" s="149">
        <v>43853</v>
      </c>
      <c r="N21" s="149"/>
      <c r="O21" s="117"/>
      <c r="P21" s="143"/>
      <c r="Q21" s="143"/>
      <c r="R21" s="143"/>
      <c r="S21" s="143"/>
      <c r="T21" s="143"/>
      <c r="U21" s="143"/>
      <c r="V21" s="143"/>
      <c r="W21" s="143"/>
    </row>
    <row r="22" spans="1:23" x14ac:dyDescent="0.25">
      <c r="A22" s="121">
        <v>20</v>
      </c>
      <c r="B22" s="138">
        <v>1</v>
      </c>
      <c r="C22" s="125" t="s">
        <v>973</v>
      </c>
      <c r="D22" s="120"/>
      <c r="E22" s="199"/>
      <c r="F22" s="201"/>
      <c r="G22" s="201">
        <f>Таблица134569131935[[#This Row],[Цена за ед.]]*Таблица134569131935[[#This Row],[Кол-во]]</f>
        <v>0</v>
      </c>
      <c r="H22" s="263">
        <v>15650</v>
      </c>
      <c r="I22" s="148"/>
      <c r="J22" s="148"/>
      <c r="K22" s="149"/>
      <c r="L22" s="262" t="s">
        <v>210</v>
      </c>
      <c r="M22" s="149">
        <v>43853</v>
      </c>
      <c r="N22" s="149"/>
      <c r="O22" s="117"/>
      <c r="P22" s="143"/>
      <c r="Q22" s="143"/>
      <c r="R22" s="143"/>
      <c r="S22" s="143"/>
      <c r="T22" s="143"/>
      <c r="U22" s="143"/>
      <c r="V22" s="143"/>
      <c r="W22" s="143"/>
    </row>
    <row r="23" spans="1:23" x14ac:dyDescent="0.25">
      <c r="A23" s="138">
        <v>21</v>
      </c>
      <c r="B23" s="139"/>
      <c r="C23" s="124"/>
      <c r="D23" s="120"/>
      <c r="E23" s="197"/>
      <c r="F23" s="201"/>
      <c r="G23" s="201">
        <f>Таблица134569131935[[#This Row],[Цена за ед.]]*Таблица134569131935[[#This Row],[Кол-во]]</f>
        <v>0</v>
      </c>
      <c r="H23" s="201"/>
      <c r="I23" s="148"/>
      <c r="J23" s="148"/>
      <c r="K23" s="149"/>
      <c r="L23" s="148"/>
      <c r="M23" s="149"/>
      <c r="N23" s="149"/>
      <c r="O23" s="117"/>
      <c r="P23" s="143"/>
      <c r="Q23" s="143"/>
      <c r="R23" s="143"/>
      <c r="S23" s="143"/>
      <c r="T23" s="143"/>
      <c r="U23" s="143"/>
      <c r="V23" s="143"/>
      <c r="W23" s="143"/>
    </row>
    <row r="24" spans="1:23" x14ac:dyDescent="0.25">
      <c r="A24" s="139">
        <v>22</v>
      </c>
      <c r="B24" s="121"/>
      <c r="C24" s="124"/>
      <c r="D24" s="120"/>
      <c r="E24" s="197"/>
      <c r="F24" s="201"/>
      <c r="G24" s="201">
        <f>Таблица134569131935[[#This Row],[Цена за ед.]]*Таблица134569131935[[#This Row],[Кол-во]]</f>
        <v>0</v>
      </c>
      <c r="H24" s="201"/>
      <c r="I24" s="148"/>
      <c r="J24" s="148"/>
      <c r="K24" s="149"/>
      <c r="L24" s="148"/>
      <c r="M24" s="149"/>
      <c r="N24" s="149"/>
      <c r="O24" s="117"/>
      <c r="P24" s="143"/>
      <c r="Q24" s="143"/>
      <c r="R24" s="143"/>
      <c r="S24" s="143"/>
      <c r="T24" s="143"/>
      <c r="U24" s="143"/>
      <c r="V24" s="143"/>
      <c r="W24" s="143"/>
    </row>
    <row r="25" spans="1:23" x14ac:dyDescent="0.25">
      <c r="A25" s="121">
        <v>23</v>
      </c>
      <c r="B25" s="139"/>
      <c r="C25" s="125"/>
      <c r="D25" s="120"/>
      <c r="E25" s="198"/>
      <c r="F25" s="201"/>
      <c r="G25" s="201">
        <f>Таблица134569131935[[#This Row],[Цена за ед.]]*Таблица134569131935[[#This Row],[Кол-во]]</f>
        <v>0</v>
      </c>
      <c r="H25" s="201"/>
      <c r="I25" s="148"/>
      <c r="J25" s="148"/>
      <c r="K25" s="149"/>
      <c r="L25" s="148"/>
      <c r="M25" s="149"/>
      <c r="N25" s="149"/>
      <c r="O25" s="117"/>
      <c r="P25" s="143"/>
      <c r="Q25" s="143"/>
      <c r="R25" s="143"/>
      <c r="S25" s="143"/>
      <c r="T25" s="143"/>
      <c r="U25" s="143"/>
      <c r="V25" s="143"/>
      <c r="W25" s="143"/>
    </row>
    <row r="26" spans="1:23" x14ac:dyDescent="0.25">
      <c r="A26" s="138">
        <v>24</v>
      </c>
      <c r="B26" s="139"/>
      <c r="C26" s="124"/>
      <c r="D26" s="120"/>
      <c r="E26" s="197"/>
      <c r="F26" s="201"/>
      <c r="G26" s="201">
        <f>Таблица134569131935[[#This Row],[Цена за ед.]]*Таблица134569131935[[#This Row],[Кол-во]]</f>
        <v>0</v>
      </c>
      <c r="H26" s="201"/>
      <c r="I26" s="148"/>
      <c r="J26" s="148"/>
      <c r="K26" s="149"/>
      <c r="L26" s="148"/>
      <c r="M26" s="149"/>
      <c r="N26" s="149"/>
      <c r="O26" s="117"/>
      <c r="P26" s="143"/>
      <c r="Q26" s="143"/>
      <c r="R26" s="143"/>
      <c r="S26" s="143"/>
      <c r="T26" s="143"/>
      <c r="U26" s="143"/>
      <c r="V26" s="143"/>
      <c r="W26" s="143"/>
    </row>
    <row r="27" spans="1:23" x14ac:dyDescent="0.25">
      <c r="A27" s="121">
        <v>25</v>
      </c>
      <c r="B27" s="121"/>
      <c r="C27" s="125"/>
      <c r="D27" s="120"/>
      <c r="E27" s="198"/>
      <c r="F27" s="201"/>
      <c r="G27" s="201">
        <f>Таблица134569131935[[#This Row],[Цена за ед.]]*Таблица134569131935[[#This Row],[Кол-во]]</f>
        <v>0</v>
      </c>
      <c r="H27" s="201"/>
      <c r="I27" s="148"/>
      <c r="J27" s="148"/>
      <c r="K27" s="149"/>
      <c r="L27" s="148"/>
      <c r="M27" s="149"/>
      <c r="N27" s="149"/>
      <c r="O27" s="117"/>
      <c r="P27" s="143"/>
      <c r="Q27" s="143"/>
      <c r="R27" s="143"/>
      <c r="S27" s="143"/>
      <c r="T27" s="143"/>
      <c r="U27" s="143"/>
      <c r="V27" s="143"/>
      <c r="W27" s="143"/>
    </row>
    <row r="28" spans="1:23" x14ac:dyDescent="0.25">
      <c r="A28" s="138">
        <v>26</v>
      </c>
      <c r="B28" s="138"/>
      <c r="C28" s="122"/>
      <c r="D28" s="120"/>
      <c r="E28" s="199"/>
      <c r="F28" s="201"/>
      <c r="G28" s="201">
        <f>Таблица134569131935[[#This Row],[Цена за ед.]]*Таблица134569131935[[#This Row],[Кол-во]]</f>
        <v>0</v>
      </c>
      <c r="H28" s="201"/>
      <c r="I28" s="148"/>
      <c r="J28" s="148"/>
      <c r="K28" s="149"/>
      <c r="L28" s="148"/>
      <c r="M28" s="149"/>
      <c r="N28" s="149"/>
      <c r="O28" s="117"/>
      <c r="P28" s="143"/>
      <c r="Q28" s="143"/>
      <c r="R28" s="143"/>
      <c r="S28" s="143"/>
      <c r="T28" s="143"/>
      <c r="U28" s="143"/>
      <c r="V28" s="143"/>
      <c r="W28" s="143"/>
    </row>
    <row r="29" spans="1:23" x14ac:dyDescent="0.25">
      <c r="A29" s="139">
        <v>27</v>
      </c>
      <c r="B29" s="139"/>
      <c r="C29" s="124"/>
      <c r="D29" s="120"/>
      <c r="E29" s="197"/>
      <c r="F29" s="201"/>
      <c r="G29" s="201">
        <f>Таблица134569131935[[#This Row],[Цена за ед.]]*Таблица134569131935[[#This Row],[Кол-во]]</f>
        <v>0</v>
      </c>
      <c r="H29" s="201"/>
      <c r="I29" s="148"/>
      <c r="J29" s="148"/>
      <c r="K29" s="149"/>
      <c r="L29" s="148"/>
      <c r="M29" s="149"/>
      <c r="N29" s="149"/>
      <c r="O29" s="117"/>
      <c r="P29" s="143"/>
      <c r="Q29" s="143"/>
      <c r="R29" s="143"/>
      <c r="S29" s="143"/>
      <c r="T29" s="143"/>
      <c r="U29" s="143"/>
      <c r="V29" s="143"/>
      <c r="W29" s="143"/>
    </row>
    <row r="30" spans="1:23" x14ac:dyDescent="0.25">
      <c r="A30" s="121">
        <v>28</v>
      </c>
      <c r="B30" s="121"/>
      <c r="C30" s="124"/>
      <c r="D30" s="120"/>
      <c r="E30" s="197"/>
      <c r="F30" s="201"/>
      <c r="G30" s="201">
        <f>Таблица134569131935[[#This Row],[Цена за ед.]]*Таблица134569131935[[#This Row],[Кол-во]]</f>
        <v>0</v>
      </c>
      <c r="H30" s="201"/>
      <c r="I30" s="148"/>
      <c r="J30" s="148"/>
      <c r="K30" s="149"/>
      <c r="L30" s="148"/>
      <c r="M30" s="149"/>
      <c r="N30" s="149"/>
      <c r="O30" s="117"/>
      <c r="P30" s="143"/>
      <c r="Q30" s="143"/>
      <c r="R30" s="143"/>
      <c r="S30" s="143"/>
      <c r="T30" s="143"/>
      <c r="U30" s="143"/>
      <c r="V30" s="143"/>
      <c r="W30" s="143"/>
    </row>
    <row r="31" spans="1:23" x14ac:dyDescent="0.25">
      <c r="A31" s="138">
        <v>29</v>
      </c>
      <c r="B31" s="139"/>
      <c r="C31" s="125"/>
      <c r="D31" s="120"/>
      <c r="E31" s="198"/>
      <c r="F31" s="201"/>
      <c r="G31" s="201">
        <f>Таблица134569131935[[#This Row],[Цена за ед.]]*Таблица134569131935[[#This Row],[Кол-во]]</f>
        <v>0</v>
      </c>
      <c r="H31" s="201"/>
      <c r="I31" s="148"/>
      <c r="J31" s="148"/>
      <c r="K31" s="149"/>
      <c r="L31" s="148"/>
      <c r="M31" s="149"/>
      <c r="N31" s="149"/>
      <c r="O31" s="117"/>
      <c r="P31" s="143"/>
      <c r="Q31" s="143"/>
      <c r="R31" s="143"/>
      <c r="S31" s="143"/>
      <c r="T31" s="143"/>
      <c r="U31" s="143"/>
      <c r="V31" s="143"/>
      <c r="W31" s="143"/>
    </row>
    <row r="32" spans="1:23" x14ac:dyDescent="0.25">
      <c r="A32" s="139">
        <v>30</v>
      </c>
      <c r="B32" s="139"/>
      <c r="C32" s="124"/>
      <c r="D32" s="120"/>
      <c r="E32" s="197"/>
      <c r="F32" s="201"/>
      <c r="G32" s="201">
        <f>Таблица134569131935[[#This Row],[Цена за ед.]]*Таблица134569131935[[#This Row],[Кол-во]]</f>
        <v>0</v>
      </c>
      <c r="H32" s="201"/>
      <c r="I32" s="148"/>
      <c r="J32" s="148"/>
      <c r="K32" s="149"/>
      <c r="L32" s="148"/>
      <c r="M32" s="149"/>
      <c r="N32" s="149"/>
      <c r="O32" s="117"/>
    </row>
    <row r="33" spans="1:15" x14ac:dyDescent="0.25">
      <c r="A33" s="121">
        <v>31</v>
      </c>
      <c r="B33" s="121"/>
      <c r="C33" s="125"/>
      <c r="D33" s="120"/>
      <c r="E33" s="198"/>
      <c r="F33" s="201"/>
      <c r="G33" s="201">
        <f>Таблица134569131935[[#This Row],[Цена за ед.]]*Таблица134569131935[[#This Row],[Кол-во]]</f>
        <v>0</v>
      </c>
      <c r="H33" s="201"/>
      <c r="I33" s="148"/>
      <c r="J33" s="148"/>
      <c r="K33" s="149"/>
      <c r="L33" s="148"/>
      <c r="M33" s="149"/>
      <c r="N33" s="149"/>
      <c r="O33" s="117"/>
    </row>
    <row r="34" spans="1:15" x14ac:dyDescent="0.25">
      <c r="A34" s="138">
        <v>32</v>
      </c>
      <c r="B34" s="138"/>
      <c r="C34" s="122"/>
      <c r="D34" s="120"/>
      <c r="E34" s="199"/>
      <c r="F34" s="201"/>
      <c r="G34" s="201">
        <f>Таблица134569131935[[#This Row],[Цена за ед.]]*Таблица134569131935[[#This Row],[Кол-во]]</f>
        <v>0</v>
      </c>
      <c r="H34" s="201"/>
      <c r="I34" s="148"/>
      <c r="J34" s="148"/>
      <c r="K34" s="149"/>
      <c r="L34" s="148"/>
      <c r="M34" s="149"/>
      <c r="N34" s="149"/>
      <c r="O34" s="117"/>
    </row>
    <row r="35" spans="1:15" x14ac:dyDescent="0.25">
      <c r="A35" s="121">
        <v>33</v>
      </c>
      <c r="B35" s="139"/>
      <c r="C35" s="124"/>
      <c r="D35" s="120"/>
      <c r="E35" s="197"/>
      <c r="F35" s="201"/>
      <c r="G35" s="201">
        <f>Таблица134569131935[[#This Row],[Цена за ед.]]*Таблица134569131935[[#This Row],[Кол-во]]</f>
        <v>0</v>
      </c>
      <c r="H35" s="201"/>
      <c r="I35" s="148"/>
      <c r="J35" s="148"/>
      <c r="K35" s="149"/>
      <c r="L35" s="148"/>
      <c r="M35" s="149"/>
      <c r="N35" s="149"/>
      <c r="O35" s="117"/>
    </row>
    <row r="36" spans="1:15" x14ac:dyDescent="0.25">
      <c r="A36" s="138">
        <v>34</v>
      </c>
      <c r="B36" s="121"/>
      <c r="C36" s="124"/>
      <c r="D36" s="120"/>
      <c r="E36" s="197"/>
      <c r="F36" s="201"/>
      <c r="G36" s="201">
        <f>Таблица134569131935[[#This Row],[Цена за ед.]]*Таблица134569131935[[#This Row],[Кол-во]]</f>
        <v>0</v>
      </c>
      <c r="H36" s="201"/>
      <c r="I36" s="148"/>
      <c r="J36" s="148"/>
      <c r="K36" s="149"/>
      <c r="L36" s="148"/>
      <c r="M36" s="149"/>
      <c r="N36" s="149"/>
      <c r="O36" s="117"/>
    </row>
    <row r="37" spans="1:15" x14ac:dyDescent="0.25">
      <c r="A37" s="139">
        <v>35</v>
      </c>
      <c r="B37" s="139"/>
      <c r="C37" s="125"/>
      <c r="D37" s="120"/>
      <c r="E37" s="198"/>
      <c r="F37" s="201"/>
      <c r="G37" s="201">
        <f>Таблица134569131935[[#This Row],[Цена за ед.]]*Таблица134569131935[[#This Row],[Кол-во]]</f>
        <v>0</v>
      </c>
      <c r="H37" s="201"/>
      <c r="I37" s="148"/>
      <c r="J37" s="148"/>
      <c r="K37" s="149"/>
      <c r="L37" s="148"/>
      <c r="M37" s="149"/>
      <c r="N37" s="149"/>
      <c r="O37" s="117"/>
    </row>
    <row r="38" spans="1:15" x14ac:dyDescent="0.25">
      <c r="A38" s="121">
        <v>36</v>
      </c>
      <c r="B38" s="139"/>
      <c r="C38" s="124"/>
      <c r="D38" s="120"/>
      <c r="E38" s="197"/>
      <c r="F38" s="201"/>
      <c r="G38" s="201">
        <f>Таблица134569131935[[#This Row],[Цена за ед.]]*Таблица134569131935[[#This Row],[Кол-во]]</f>
        <v>0</v>
      </c>
      <c r="H38" s="201"/>
      <c r="I38" s="148"/>
      <c r="J38" s="148"/>
      <c r="K38" s="149"/>
      <c r="L38" s="148"/>
      <c r="M38" s="149"/>
      <c r="N38" s="149"/>
      <c r="O38" s="117"/>
    </row>
    <row r="39" spans="1:15" x14ac:dyDescent="0.25">
      <c r="A39" s="138">
        <v>37</v>
      </c>
      <c r="B39" s="121"/>
      <c r="C39" s="125"/>
      <c r="D39" s="120"/>
      <c r="E39" s="198"/>
      <c r="F39" s="201"/>
      <c r="G39" s="201">
        <f>Таблица134569131935[[#This Row],[Цена за ед.]]*Таблица134569131935[[#This Row],[Кол-во]]</f>
        <v>0</v>
      </c>
      <c r="H39" s="201"/>
      <c r="I39" s="148"/>
      <c r="J39" s="148"/>
      <c r="K39" s="149"/>
      <c r="L39" s="148"/>
      <c r="M39" s="149"/>
      <c r="N39" s="149"/>
      <c r="O39" s="117"/>
    </row>
    <row r="40" spans="1:15" x14ac:dyDescent="0.25">
      <c r="A40" s="139">
        <v>38</v>
      </c>
      <c r="B40" s="138"/>
      <c r="C40" s="122"/>
      <c r="D40" s="120"/>
      <c r="E40" s="199"/>
      <c r="F40" s="201"/>
      <c r="G40" s="201">
        <f>Таблица134569131935[[#This Row],[Цена за ед.]]*Таблица134569131935[[#This Row],[Кол-во]]</f>
        <v>0</v>
      </c>
      <c r="H40" s="201"/>
      <c r="I40" s="148"/>
      <c r="J40" s="148"/>
      <c r="K40" s="149"/>
      <c r="L40" s="148"/>
      <c r="M40" s="149"/>
      <c r="N40" s="149"/>
      <c r="O40" s="117"/>
    </row>
    <row r="41" spans="1:15" x14ac:dyDescent="0.25">
      <c r="A41" s="121">
        <v>39</v>
      </c>
      <c r="B41" s="139"/>
      <c r="C41" s="124"/>
      <c r="D41" s="120"/>
      <c r="E41" s="197"/>
      <c r="F41" s="201"/>
      <c r="G41" s="201">
        <f>Таблица134569131935[[#This Row],[Цена за ед.]]*Таблица134569131935[[#This Row],[Кол-во]]</f>
        <v>0</v>
      </c>
      <c r="H41" s="201"/>
      <c r="I41" s="148"/>
      <c r="J41" s="148"/>
      <c r="K41" s="149"/>
      <c r="L41" s="148"/>
      <c r="M41" s="149"/>
      <c r="N41" s="149"/>
      <c r="O41" s="117"/>
    </row>
    <row r="42" spans="1:15" x14ac:dyDescent="0.25">
      <c r="A42" s="92"/>
      <c r="B42" s="92"/>
      <c r="C42" s="92"/>
      <c r="D42" s="92"/>
      <c r="E42" s="92"/>
      <c r="F42" s="92"/>
      <c r="G42" s="92"/>
      <c r="H42" s="92"/>
      <c r="O42" s="92"/>
    </row>
    <row r="43" spans="1:15" x14ac:dyDescent="0.25">
      <c r="A43" s="92"/>
      <c r="B43" s="92"/>
      <c r="C43" s="92"/>
      <c r="D43" s="92"/>
      <c r="E43" s="92"/>
      <c r="F43" s="92"/>
      <c r="G43" s="92"/>
      <c r="H43" s="92"/>
      <c r="O43" s="92"/>
    </row>
    <row r="44" spans="1:15" x14ac:dyDescent="0.25">
      <c r="A44" s="92"/>
      <c r="B44" s="92"/>
      <c r="C44" s="92"/>
      <c r="D44" s="92"/>
      <c r="E44" s="92"/>
      <c r="F44" s="92"/>
      <c r="G44" s="92"/>
      <c r="H44" s="92"/>
      <c r="O44" s="92"/>
    </row>
    <row r="45" spans="1:15" x14ac:dyDescent="0.25">
      <c r="A45" s="92"/>
      <c r="B45" s="92"/>
      <c r="C45" s="92"/>
      <c r="D45" s="92"/>
      <c r="E45" s="92"/>
      <c r="F45" s="92"/>
      <c r="G45" s="92"/>
      <c r="H45" s="92"/>
      <c r="O45" s="92"/>
    </row>
    <row r="46" spans="1:15" x14ac:dyDescent="0.25">
      <c r="A46" s="92"/>
      <c r="B46" s="92"/>
      <c r="C46" s="92"/>
      <c r="D46" s="92"/>
      <c r="E46" s="92"/>
      <c r="F46" s="92"/>
      <c r="G46" s="92"/>
      <c r="H46" s="92"/>
      <c r="O46" s="92"/>
    </row>
    <row r="47" spans="1:15" x14ac:dyDescent="0.25">
      <c r="A47" s="92"/>
      <c r="B47" s="92"/>
      <c r="C47" s="92"/>
      <c r="D47" s="92"/>
      <c r="E47" s="92"/>
      <c r="F47" s="92"/>
      <c r="G47" s="92"/>
      <c r="H47" s="92"/>
      <c r="O47" s="92"/>
    </row>
    <row r="48" spans="1:15" x14ac:dyDescent="0.25">
      <c r="A48" s="92"/>
      <c r="B48" s="92"/>
      <c r="C48" s="92"/>
      <c r="D48" s="92"/>
      <c r="E48" s="92"/>
      <c r="F48" s="92"/>
      <c r="G48" s="92"/>
      <c r="H48" s="92"/>
      <c r="O48" s="92"/>
    </row>
    <row r="49" spans="1:15" x14ac:dyDescent="0.25">
      <c r="A49" s="92"/>
      <c r="B49" s="92"/>
      <c r="C49" s="92"/>
      <c r="D49" s="92"/>
      <c r="E49" s="92"/>
      <c r="F49" s="92"/>
      <c r="G49" s="92"/>
      <c r="H49" s="92"/>
      <c r="O49" s="92"/>
    </row>
    <row r="50" spans="1:15" x14ac:dyDescent="0.25">
      <c r="A50" s="92"/>
      <c r="B50" s="92"/>
      <c r="C50" s="92"/>
      <c r="D50" s="92"/>
      <c r="E50" s="92"/>
      <c r="F50" s="92"/>
      <c r="G50" s="92"/>
      <c r="H50" s="92"/>
      <c r="O50" s="92"/>
    </row>
    <row r="51" spans="1:15" x14ac:dyDescent="0.25">
      <c r="A51" s="92"/>
      <c r="B51" s="92"/>
      <c r="C51" s="92"/>
      <c r="D51" s="92"/>
      <c r="E51" s="92"/>
      <c r="F51" s="92"/>
      <c r="G51" s="92"/>
      <c r="H51" s="92"/>
      <c r="O51" s="92"/>
    </row>
    <row r="52" spans="1:15" x14ac:dyDescent="0.25">
      <c r="A52" s="92"/>
      <c r="B52" s="92"/>
      <c r="C52" s="92"/>
      <c r="D52" s="92"/>
      <c r="E52" s="92"/>
      <c r="F52" s="92"/>
      <c r="G52" s="92"/>
      <c r="H52" s="92"/>
      <c r="O52" s="92"/>
    </row>
    <row r="53" spans="1:15" x14ac:dyDescent="0.25">
      <c r="A53" s="92"/>
      <c r="B53" s="92"/>
      <c r="C53" s="92"/>
      <c r="D53" s="92"/>
      <c r="E53" s="92"/>
      <c r="F53" s="92"/>
      <c r="G53" s="92"/>
      <c r="H53" s="92"/>
      <c r="O53" s="92"/>
    </row>
    <row r="54" spans="1:15" x14ac:dyDescent="0.25">
      <c r="A54" s="92"/>
      <c r="B54" s="92"/>
      <c r="C54" s="92"/>
      <c r="D54" s="92"/>
      <c r="E54" s="92"/>
      <c r="F54" s="92"/>
      <c r="G54" s="92"/>
      <c r="H54" s="92"/>
      <c r="O54" s="92"/>
    </row>
    <row r="55" spans="1:15" x14ac:dyDescent="0.25">
      <c r="A55" s="92"/>
      <c r="B55" s="92"/>
      <c r="C55" s="92"/>
      <c r="D55" s="92"/>
      <c r="E55" s="92"/>
      <c r="F55" s="92"/>
      <c r="G55" s="92"/>
      <c r="H55" s="92"/>
      <c r="O55" s="92"/>
    </row>
    <row r="56" spans="1:15" x14ac:dyDescent="0.25">
      <c r="A56" s="92"/>
      <c r="B56" s="92"/>
      <c r="C56" s="92"/>
      <c r="D56" s="92"/>
      <c r="E56" s="92"/>
      <c r="F56" s="92"/>
      <c r="G56" s="92"/>
      <c r="H56" s="92"/>
      <c r="O56" s="92"/>
    </row>
    <row r="57" spans="1:15" x14ac:dyDescent="0.25">
      <c r="A57" s="92"/>
      <c r="B57" s="92"/>
      <c r="C57" s="92"/>
      <c r="D57" s="92"/>
      <c r="E57" s="92"/>
      <c r="F57" s="92"/>
      <c r="G57" s="92"/>
      <c r="H57" s="92"/>
      <c r="O57" s="92"/>
    </row>
    <row r="58" spans="1:15" x14ac:dyDescent="0.25">
      <c r="A58" s="92"/>
      <c r="B58" s="92"/>
      <c r="C58" s="92"/>
      <c r="D58" s="92"/>
      <c r="E58" s="92"/>
      <c r="F58" s="92"/>
      <c r="G58" s="92"/>
      <c r="H58" s="92"/>
      <c r="O58" s="92"/>
    </row>
    <row r="59" spans="1:15" x14ac:dyDescent="0.25">
      <c r="A59" s="92"/>
      <c r="B59" s="92"/>
      <c r="C59" s="92"/>
      <c r="D59" s="92"/>
      <c r="E59" s="92"/>
      <c r="F59" s="92"/>
      <c r="G59" s="92"/>
      <c r="H59" s="92"/>
      <c r="O59" s="92"/>
    </row>
    <row r="60" spans="1:15" x14ac:dyDescent="0.25">
      <c r="A60" s="92"/>
      <c r="B60" s="92"/>
      <c r="C60" s="92"/>
      <c r="D60" s="92"/>
      <c r="E60" s="92"/>
      <c r="F60" s="92"/>
      <c r="G60" s="92"/>
      <c r="H60" s="92"/>
      <c r="O60" s="92"/>
    </row>
    <row r="61" spans="1:15" x14ac:dyDescent="0.25">
      <c r="A61" s="92"/>
      <c r="B61" s="92"/>
      <c r="C61" s="92"/>
      <c r="D61" s="92"/>
      <c r="E61" s="92"/>
      <c r="F61" s="92"/>
      <c r="G61" s="92"/>
      <c r="H61" s="92"/>
      <c r="O61" s="92"/>
    </row>
    <row r="62" spans="1:15" x14ac:dyDescent="0.25">
      <c r="A62" s="92"/>
      <c r="B62" s="92"/>
      <c r="C62" s="92"/>
      <c r="D62" s="92"/>
      <c r="E62" s="92"/>
      <c r="F62" s="92"/>
      <c r="G62" s="92"/>
      <c r="H62" s="92"/>
      <c r="O62" s="92"/>
    </row>
    <row r="63" spans="1:15" x14ac:dyDescent="0.25">
      <c r="A63" s="92"/>
      <c r="B63" s="92"/>
      <c r="C63" s="92"/>
      <c r="D63" s="92"/>
      <c r="E63" s="92"/>
      <c r="F63" s="92"/>
      <c r="G63" s="92"/>
      <c r="H63" s="92"/>
      <c r="O63" s="92"/>
    </row>
    <row r="64" spans="1:15" x14ac:dyDescent="0.25">
      <c r="A64" s="92"/>
      <c r="B64" s="92"/>
      <c r="C64" s="92"/>
      <c r="D64" s="92"/>
      <c r="E64" s="92"/>
      <c r="F64" s="92"/>
      <c r="G64" s="92"/>
      <c r="H64" s="92"/>
      <c r="O64" s="92"/>
    </row>
    <row r="65" spans="1:15" x14ac:dyDescent="0.25">
      <c r="A65" s="92"/>
      <c r="B65" s="92"/>
      <c r="C65" s="92"/>
      <c r="D65" s="92"/>
      <c r="E65" s="92"/>
      <c r="F65" s="92"/>
      <c r="G65" s="92"/>
      <c r="H65" s="92"/>
      <c r="O65" s="92"/>
    </row>
    <row r="66" spans="1:15" x14ac:dyDescent="0.25">
      <c r="A66" s="92"/>
      <c r="B66" s="92"/>
      <c r="C66" s="92"/>
      <c r="D66" s="92"/>
      <c r="E66" s="92"/>
      <c r="F66" s="92"/>
      <c r="G66" s="92"/>
      <c r="H66" s="92"/>
      <c r="O66" s="92"/>
    </row>
    <row r="67" spans="1:15" x14ac:dyDescent="0.25">
      <c r="A67" s="92"/>
      <c r="B67" s="92"/>
      <c r="C67" s="92"/>
      <c r="D67" s="92"/>
      <c r="E67" s="92"/>
      <c r="F67" s="92"/>
      <c r="G67" s="92"/>
      <c r="H67" s="92"/>
      <c r="O67" s="92"/>
    </row>
    <row r="68" spans="1:15" x14ac:dyDescent="0.25">
      <c r="A68" s="92"/>
      <c r="B68" s="92"/>
      <c r="C68" s="92"/>
      <c r="D68" s="92"/>
      <c r="E68" s="92"/>
      <c r="F68" s="92"/>
      <c r="G68" s="92"/>
      <c r="H68" s="92"/>
      <c r="O68" s="92"/>
    </row>
    <row r="69" spans="1:15" x14ac:dyDescent="0.25">
      <c r="A69" s="92"/>
      <c r="B69" s="92"/>
      <c r="C69" s="92"/>
      <c r="D69" s="92"/>
      <c r="E69" s="92"/>
      <c r="F69" s="92"/>
      <c r="G69" s="92"/>
      <c r="H69" s="92"/>
      <c r="O69" s="92"/>
    </row>
    <row r="70" spans="1:15" x14ac:dyDescent="0.25">
      <c r="A70" s="92"/>
      <c r="B70" s="92"/>
      <c r="C70" s="92"/>
      <c r="D70" s="92"/>
      <c r="E70" s="92"/>
      <c r="F70" s="92"/>
      <c r="G70" s="92"/>
      <c r="H70" s="92"/>
      <c r="O70" s="92"/>
    </row>
    <row r="71" spans="1:15" x14ac:dyDescent="0.25">
      <c r="A71" s="92"/>
      <c r="B71" s="92"/>
      <c r="C71" s="92"/>
      <c r="D71" s="92"/>
      <c r="E71" s="92"/>
      <c r="F71" s="92"/>
      <c r="G71" s="92"/>
      <c r="H71" s="92"/>
      <c r="O71" s="92"/>
    </row>
    <row r="72" spans="1:15" x14ac:dyDescent="0.25">
      <c r="A72" s="92"/>
      <c r="B72" s="92"/>
      <c r="C72" s="92"/>
      <c r="D72" s="92"/>
      <c r="E72" s="92"/>
      <c r="F72" s="92"/>
      <c r="G72" s="92"/>
      <c r="H72" s="92"/>
      <c r="O72" s="92"/>
    </row>
    <row r="73" spans="1:15" x14ac:dyDescent="0.25">
      <c r="A73" s="92"/>
      <c r="B73" s="92"/>
      <c r="C73" s="92"/>
      <c r="D73" s="92"/>
      <c r="E73" s="92"/>
      <c r="F73" s="92"/>
      <c r="G73" s="92"/>
      <c r="H73" s="92"/>
      <c r="O73" s="92"/>
    </row>
    <row r="74" spans="1:15" x14ac:dyDescent="0.25">
      <c r="A74" s="92"/>
      <c r="B74" s="92"/>
      <c r="C74" s="92"/>
      <c r="D74" s="92"/>
      <c r="E74" s="92"/>
      <c r="F74" s="92"/>
      <c r="G74" s="92"/>
      <c r="H74" s="92"/>
      <c r="O74" s="92"/>
    </row>
    <row r="75" spans="1:15" x14ac:dyDescent="0.25">
      <c r="A75" s="92"/>
      <c r="B75" s="92"/>
      <c r="C75" s="92"/>
      <c r="D75" s="92"/>
      <c r="E75" s="92"/>
      <c r="F75" s="92"/>
      <c r="G75" s="92"/>
      <c r="H75" s="92"/>
      <c r="O75" s="92"/>
    </row>
    <row r="76" spans="1:15" x14ac:dyDescent="0.25">
      <c r="A76" s="92"/>
      <c r="B76" s="92"/>
      <c r="C76" s="92"/>
      <c r="D76" s="92"/>
      <c r="E76" s="92"/>
      <c r="F76" s="92"/>
      <c r="G76" s="92"/>
      <c r="H76" s="92"/>
      <c r="O76" s="92"/>
    </row>
    <row r="77" spans="1:15" x14ac:dyDescent="0.25">
      <c r="A77" s="92"/>
      <c r="B77" s="92"/>
      <c r="C77" s="92"/>
      <c r="D77" s="92"/>
      <c r="E77" s="92"/>
      <c r="F77" s="92"/>
      <c r="G77" s="92"/>
      <c r="H77" s="92"/>
      <c r="O77" s="92"/>
    </row>
    <row r="78" spans="1:15" x14ac:dyDescent="0.25">
      <c r="A78" s="92"/>
      <c r="B78" s="92"/>
      <c r="C78" s="92"/>
      <c r="D78" s="92"/>
      <c r="E78" s="92"/>
      <c r="F78" s="92"/>
      <c r="G78" s="92"/>
      <c r="H78" s="92"/>
      <c r="O78" s="92"/>
    </row>
    <row r="79" spans="1:15" x14ac:dyDescent="0.25">
      <c r="A79" s="92"/>
      <c r="B79" s="92"/>
      <c r="C79" s="92"/>
      <c r="D79" s="92"/>
      <c r="E79" s="92"/>
      <c r="F79" s="92"/>
      <c r="G79" s="92"/>
      <c r="H79" s="92"/>
      <c r="O79" s="92"/>
    </row>
    <row r="80" spans="1:15" x14ac:dyDescent="0.25">
      <c r="A80" s="92"/>
      <c r="B80" s="92"/>
      <c r="C80" s="92"/>
      <c r="D80" s="92"/>
      <c r="E80" s="92"/>
      <c r="F80" s="92"/>
      <c r="G80" s="92"/>
      <c r="H80" s="92"/>
      <c r="O80" s="92"/>
    </row>
    <row r="81" spans="1:15" x14ac:dyDescent="0.25">
      <c r="A81" s="92"/>
      <c r="B81" s="92"/>
      <c r="C81" s="92"/>
      <c r="D81" s="92"/>
      <c r="E81" s="92"/>
      <c r="F81" s="92"/>
      <c r="G81" s="92"/>
      <c r="H81" s="92"/>
      <c r="O81" s="92"/>
    </row>
    <row r="82" spans="1:15" x14ac:dyDescent="0.25">
      <c r="A82" s="92"/>
      <c r="B82" s="92"/>
      <c r="C82" s="92"/>
      <c r="D82" s="92"/>
      <c r="E82" s="92"/>
      <c r="F82" s="92"/>
      <c r="G82" s="92"/>
      <c r="H82" s="92"/>
      <c r="O82" s="92"/>
    </row>
    <row r="83" spans="1:15" x14ac:dyDescent="0.25">
      <c r="A83" s="92"/>
      <c r="B83" s="92"/>
      <c r="C83" s="92"/>
      <c r="D83" s="92"/>
      <c r="E83" s="92"/>
      <c r="F83" s="92"/>
      <c r="G83" s="92"/>
      <c r="H83" s="92"/>
      <c r="O83" s="92"/>
    </row>
    <row r="84" spans="1:15" x14ac:dyDescent="0.25">
      <c r="A84" s="92"/>
      <c r="B84" s="92"/>
      <c r="C84" s="92"/>
      <c r="D84" s="92"/>
      <c r="E84" s="92"/>
      <c r="F84" s="92"/>
      <c r="G84" s="92"/>
      <c r="H84" s="92"/>
      <c r="O84" s="92"/>
    </row>
    <row r="85" spans="1:15" x14ac:dyDescent="0.25">
      <c r="A85" s="92"/>
      <c r="B85" s="92"/>
      <c r="C85" s="92"/>
      <c r="D85" s="92"/>
      <c r="E85" s="92"/>
      <c r="F85" s="92"/>
      <c r="G85" s="92"/>
      <c r="H85" s="92"/>
      <c r="O85" s="92"/>
    </row>
    <row r="86" spans="1:15" x14ac:dyDescent="0.25">
      <c r="A86" s="92"/>
      <c r="B86" s="92"/>
      <c r="C86" s="92"/>
      <c r="D86" s="92"/>
      <c r="E86" s="92"/>
      <c r="F86" s="92"/>
      <c r="G86" s="92"/>
      <c r="H86" s="92"/>
      <c r="O86" s="92"/>
    </row>
    <row r="87" spans="1:15" x14ac:dyDescent="0.25">
      <c r="A87" s="92"/>
      <c r="B87" s="92"/>
      <c r="C87" s="92"/>
      <c r="D87" s="92"/>
      <c r="E87" s="92"/>
      <c r="F87" s="92"/>
      <c r="G87" s="92"/>
      <c r="H87" s="92"/>
      <c r="O87" s="92"/>
    </row>
    <row r="88" spans="1:15" x14ac:dyDescent="0.25">
      <c r="A88" s="92"/>
      <c r="B88" s="92"/>
      <c r="C88" s="92"/>
      <c r="D88" s="92"/>
      <c r="E88" s="92"/>
      <c r="F88" s="92"/>
      <c r="G88" s="92"/>
      <c r="H88" s="92"/>
      <c r="O88" s="92"/>
    </row>
    <row r="89" spans="1:15" x14ac:dyDescent="0.25">
      <c r="A89" s="92"/>
      <c r="B89" s="92"/>
      <c r="C89" s="92"/>
      <c r="D89" s="92"/>
      <c r="E89" s="92"/>
      <c r="F89" s="92"/>
      <c r="G89" s="92"/>
      <c r="H89" s="92"/>
      <c r="O89" s="92"/>
    </row>
    <row r="90" spans="1:15" x14ac:dyDescent="0.25">
      <c r="A90" s="92"/>
      <c r="B90" s="92"/>
      <c r="C90" s="92"/>
      <c r="D90" s="92"/>
      <c r="E90" s="92"/>
      <c r="F90" s="92"/>
      <c r="G90" s="92"/>
      <c r="H90" s="92"/>
      <c r="O90" s="92"/>
    </row>
    <row r="91" spans="1:15" x14ac:dyDescent="0.25">
      <c r="A91" s="92"/>
      <c r="B91" s="92"/>
      <c r="C91" s="92"/>
      <c r="D91" s="92"/>
      <c r="E91" s="92"/>
      <c r="F91" s="92"/>
      <c r="G91" s="92"/>
      <c r="H91" s="92"/>
      <c r="O91" s="92"/>
    </row>
    <row r="92" spans="1:15" x14ac:dyDescent="0.25">
      <c r="A92" s="92"/>
      <c r="B92" s="92"/>
      <c r="C92" s="92"/>
      <c r="D92" s="92"/>
      <c r="E92" s="92"/>
      <c r="F92" s="92"/>
      <c r="G92" s="92"/>
      <c r="H92" s="92"/>
      <c r="O92" s="92"/>
    </row>
    <row r="93" spans="1:15" x14ac:dyDescent="0.25">
      <c r="A93" s="92"/>
      <c r="B93" s="92"/>
      <c r="C93" s="92"/>
      <c r="D93" s="92"/>
      <c r="E93" s="92"/>
      <c r="F93" s="92"/>
      <c r="G93" s="92"/>
      <c r="H93" s="92"/>
      <c r="O93" s="92"/>
    </row>
    <row r="94" spans="1:15" x14ac:dyDescent="0.25">
      <c r="A94" s="92"/>
      <c r="B94" s="92"/>
      <c r="C94" s="92"/>
      <c r="D94" s="92"/>
      <c r="E94" s="92"/>
      <c r="F94" s="92"/>
      <c r="G94" s="92"/>
      <c r="H94" s="92"/>
      <c r="O94" s="92"/>
    </row>
    <row r="95" spans="1:15" x14ac:dyDescent="0.25">
      <c r="A95" s="92"/>
      <c r="B95" s="92"/>
      <c r="C95" s="92"/>
      <c r="D95" s="92"/>
      <c r="E95" s="92"/>
      <c r="F95" s="92"/>
      <c r="G95" s="92"/>
      <c r="H95" s="92"/>
      <c r="O95" s="92"/>
    </row>
    <row r="96" spans="1:15" x14ac:dyDescent="0.25">
      <c r="A96" s="92"/>
      <c r="B96" s="92"/>
      <c r="C96" s="92"/>
      <c r="D96" s="92"/>
      <c r="E96" s="92"/>
      <c r="F96" s="92"/>
      <c r="G96" s="92"/>
      <c r="H96" s="92"/>
      <c r="O96" s="92"/>
    </row>
    <row r="97" spans="1:15" x14ac:dyDescent="0.25">
      <c r="A97" s="92"/>
      <c r="B97" s="92"/>
      <c r="C97" s="92"/>
      <c r="D97" s="92"/>
      <c r="E97" s="92"/>
      <c r="F97" s="92"/>
      <c r="G97" s="92"/>
      <c r="H97" s="92"/>
      <c r="O97" s="92"/>
    </row>
    <row r="98" spans="1:15" x14ac:dyDescent="0.25">
      <c r="A98" s="92"/>
      <c r="B98" s="92"/>
      <c r="C98" s="92"/>
      <c r="D98" s="92"/>
      <c r="E98" s="92"/>
      <c r="F98" s="92"/>
      <c r="G98" s="92"/>
      <c r="H98" s="92"/>
      <c r="O98" s="92"/>
    </row>
    <row r="99" spans="1:15" x14ac:dyDescent="0.25">
      <c r="A99" s="92"/>
      <c r="B99" s="92"/>
      <c r="C99" s="92"/>
      <c r="D99" s="92"/>
      <c r="E99" s="92"/>
      <c r="F99" s="92"/>
      <c r="G99" s="92"/>
      <c r="H99" s="92"/>
      <c r="O99" s="92"/>
    </row>
    <row r="100" spans="1:15" x14ac:dyDescent="0.25">
      <c r="A100" s="92"/>
      <c r="B100" s="92"/>
      <c r="C100" s="92"/>
      <c r="D100" s="92"/>
      <c r="E100" s="92"/>
      <c r="F100" s="92"/>
      <c r="G100" s="92"/>
      <c r="H100" s="92"/>
      <c r="O100" s="92"/>
    </row>
    <row r="101" spans="1:15" x14ac:dyDescent="0.25">
      <c r="A101" s="92"/>
      <c r="B101" s="92"/>
      <c r="C101" s="92"/>
      <c r="D101" s="92"/>
      <c r="E101" s="92"/>
      <c r="F101" s="92"/>
      <c r="G101" s="92"/>
      <c r="H101" s="92"/>
      <c r="O101" s="92"/>
    </row>
    <row r="102" spans="1:15" x14ac:dyDescent="0.25">
      <c r="A102" s="92"/>
      <c r="B102" s="92"/>
      <c r="C102" s="92"/>
      <c r="D102" s="92"/>
      <c r="E102" s="92"/>
      <c r="F102" s="92"/>
      <c r="G102" s="92"/>
      <c r="H102" s="92"/>
      <c r="O102" s="92"/>
    </row>
    <row r="103" spans="1:15" x14ac:dyDescent="0.25">
      <c r="A103" s="92"/>
      <c r="B103" s="92"/>
      <c r="C103" s="92"/>
      <c r="D103" s="92"/>
      <c r="E103" s="92"/>
      <c r="F103" s="92"/>
      <c r="G103" s="92"/>
      <c r="H103" s="92"/>
      <c r="O103" s="92"/>
    </row>
    <row r="104" spans="1:15" x14ac:dyDescent="0.25">
      <c r="A104" s="92"/>
      <c r="B104" s="92"/>
      <c r="C104" s="92"/>
      <c r="D104" s="92"/>
      <c r="E104" s="92"/>
      <c r="F104" s="92"/>
      <c r="G104" s="92"/>
      <c r="H104" s="92"/>
      <c r="O104" s="92"/>
    </row>
    <row r="105" spans="1:15" x14ac:dyDescent="0.25">
      <c r="A105" s="92"/>
      <c r="B105" s="92"/>
      <c r="C105" s="92"/>
      <c r="D105" s="92"/>
      <c r="E105" s="92"/>
      <c r="F105" s="92"/>
      <c r="G105" s="92"/>
      <c r="H105" s="92"/>
      <c r="O105" s="92"/>
    </row>
    <row r="106" spans="1:15" x14ac:dyDescent="0.25">
      <c r="A106" s="92"/>
      <c r="B106" s="92"/>
      <c r="C106" s="92"/>
      <c r="D106" s="92"/>
      <c r="E106" s="92"/>
      <c r="F106" s="92"/>
      <c r="G106" s="92"/>
      <c r="H106" s="92"/>
      <c r="O106" s="92"/>
    </row>
    <row r="107" spans="1:15" x14ac:dyDescent="0.25">
      <c r="A107" s="92"/>
      <c r="B107" s="92"/>
      <c r="C107" s="92"/>
      <c r="D107" s="92"/>
      <c r="E107" s="92"/>
      <c r="F107" s="92"/>
      <c r="G107" s="92"/>
      <c r="H107" s="92"/>
      <c r="O107" s="92"/>
    </row>
    <row r="108" spans="1:15" x14ac:dyDescent="0.25">
      <c r="A108" s="92"/>
      <c r="B108" s="92"/>
      <c r="C108" s="92"/>
      <c r="D108" s="92"/>
      <c r="E108" s="92"/>
      <c r="F108" s="92"/>
      <c r="G108" s="92"/>
      <c r="H108" s="92"/>
      <c r="O108" s="92"/>
    </row>
    <row r="109" spans="1:15" x14ac:dyDescent="0.25">
      <c r="A109" s="92"/>
      <c r="B109" s="92"/>
      <c r="C109" s="92"/>
      <c r="D109" s="92"/>
      <c r="E109" s="92"/>
      <c r="F109" s="92"/>
      <c r="G109" s="92"/>
      <c r="H109" s="92"/>
      <c r="O109" s="92"/>
    </row>
    <row r="110" spans="1:15" x14ac:dyDescent="0.25">
      <c r="A110" s="92"/>
      <c r="B110" s="92"/>
      <c r="C110" s="92"/>
      <c r="D110" s="92"/>
      <c r="E110" s="92"/>
      <c r="F110" s="92"/>
      <c r="G110" s="92"/>
      <c r="H110" s="92"/>
      <c r="O110" s="92"/>
    </row>
    <row r="111" spans="1:15" x14ac:dyDescent="0.25">
      <c r="A111" s="92"/>
      <c r="B111" s="92"/>
      <c r="C111" s="92"/>
      <c r="D111" s="92"/>
      <c r="E111" s="92"/>
      <c r="F111" s="92"/>
      <c r="G111" s="92"/>
      <c r="H111" s="92"/>
      <c r="O111" s="92"/>
    </row>
    <row r="112" spans="1:15" x14ac:dyDescent="0.25">
      <c r="A112" s="92"/>
      <c r="B112" s="92"/>
      <c r="C112" s="92"/>
      <c r="D112" s="92"/>
      <c r="E112" s="92"/>
      <c r="F112" s="92"/>
      <c r="G112" s="92"/>
      <c r="H112" s="92"/>
      <c r="O112" s="92"/>
    </row>
    <row r="113" spans="1:15" x14ac:dyDescent="0.25">
      <c r="A113" s="92"/>
      <c r="B113" s="92"/>
      <c r="C113" s="92"/>
      <c r="D113" s="92"/>
      <c r="E113" s="92"/>
      <c r="F113" s="92"/>
      <c r="G113" s="92"/>
      <c r="H113" s="92"/>
      <c r="O113" s="92"/>
    </row>
    <row r="114" spans="1:15" x14ac:dyDescent="0.25">
      <c r="A114" s="92"/>
      <c r="B114" s="92"/>
      <c r="C114" s="92"/>
      <c r="D114" s="92"/>
      <c r="E114" s="92"/>
      <c r="F114" s="92"/>
      <c r="G114" s="92"/>
      <c r="H114" s="92"/>
      <c r="O114" s="92"/>
    </row>
    <row r="115" spans="1:15" x14ac:dyDescent="0.25">
      <c r="A115" s="92"/>
      <c r="B115" s="92"/>
      <c r="C115" s="92"/>
      <c r="D115" s="92"/>
      <c r="E115" s="92"/>
      <c r="F115" s="92"/>
      <c r="G115" s="92"/>
      <c r="H115" s="92"/>
      <c r="O115" s="92"/>
    </row>
    <row r="116" spans="1:15" x14ac:dyDescent="0.25">
      <c r="A116" s="92"/>
      <c r="B116" s="92"/>
      <c r="C116" s="92"/>
      <c r="D116" s="92"/>
      <c r="E116" s="92"/>
      <c r="F116" s="92"/>
      <c r="G116" s="92"/>
      <c r="H116" s="92"/>
      <c r="O116" s="92"/>
    </row>
    <row r="117" spans="1:15" x14ac:dyDescent="0.25">
      <c r="A117" s="92"/>
      <c r="B117" s="92"/>
      <c r="C117" s="92"/>
      <c r="D117" s="92"/>
      <c r="E117" s="92"/>
      <c r="F117" s="92"/>
      <c r="G117" s="92"/>
      <c r="H117" s="92"/>
      <c r="O117" s="92"/>
    </row>
    <row r="118" spans="1:15" x14ac:dyDescent="0.25">
      <c r="A118" s="92"/>
      <c r="B118" s="92"/>
      <c r="C118" s="92"/>
      <c r="D118" s="92"/>
      <c r="E118" s="92"/>
      <c r="F118" s="92"/>
      <c r="G118" s="92"/>
      <c r="H118" s="92"/>
      <c r="O118" s="92"/>
    </row>
    <row r="119" spans="1:15" x14ac:dyDescent="0.25">
      <c r="A119" s="92"/>
      <c r="B119" s="92"/>
      <c r="C119" s="92"/>
      <c r="D119" s="92"/>
      <c r="E119" s="92"/>
      <c r="F119" s="92"/>
      <c r="G119" s="92"/>
      <c r="H119" s="92"/>
      <c r="O119" s="92"/>
    </row>
    <row r="120" spans="1:15" x14ac:dyDescent="0.25">
      <c r="A120" s="92"/>
      <c r="B120" s="92"/>
      <c r="C120" s="92"/>
      <c r="D120" s="92"/>
      <c r="E120" s="92"/>
      <c r="F120" s="92"/>
      <c r="G120" s="92"/>
      <c r="H120" s="92"/>
      <c r="O120" s="92"/>
    </row>
    <row r="121" spans="1:15" x14ac:dyDescent="0.25">
      <c r="A121" s="92"/>
      <c r="B121" s="92"/>
      <c r="C121" s="92"/>
      <c r="D121" s="92"/>
      <c r="E121" s="92"/>
      <c r="F121" s="92"/>
      <c r="G121" s="92"/>
      <c r="H121" s="92"/>
      <c r="O121" s="92"/>
    </row>
    <row r="122" spans="1:15" x14ac:dyDescent="0.25">
      <c r="A122" s="92"/>
      <c r="B122" s="92"/>
      <c r="C122" s="92"/>
      <c r="D122" s="92"/>
      <c r="E122" s="92"/>
      <c r="F122" s="92"/>
      <c r="G122" s="92"/>
      <c r="H122" s="92"/>
      <c r="O122" s="92"/>
    </row>
    <row r="123" spans="1:15" x14ac:dyDescent="0.25">
      <c r="A123" s="92"/>
      <c r="B123" s="92"/>
      <c r="C123" s="92"/>
      <c r="D123" s="92"/>
      <c r="E123" s="92"/>
      <c r="F123" s="92"/>
      <c r="G123" s="92"/>
      <c r="H123" s="92"/>
      <c r="O123" s="92"/>
    </row>
    <row r="124" spans="1:15" x14ac:dyDescent="0.25">
      <c r="A124" s="92"/>
      <c r="B124" s="92"/>
      <c r="C124" s="92"/>
      <c r="D124" s="92"/>
      <c r="E124" s="92"/>
      <c r="F124" s="92"/>
      <c r="G124" s="92"/>
      <c r="H124" s="92"/>
      <c r="O124" s="92"/>
    </row>
    <row r="125" spans="1:15" x14ac:dyDescent="0.25">
      <c r="A125" s="92"/>
      <c r="B125" s="92"/>
      <c r="C125" s="92"/>
      <c r="D125" s="92"/>
      <c r="E125" s="92"/>
      <c r="F125" s="92"/>
      <c r="G125" s="92"/>
      <c r="H125" s="92"/>
      <c r="O125" s="92"/>
    </row>
    <row r="126" spans="1:15" x14ac:dyDescent="0.25">
      <c r="A126" s="92"/>
      <c r="B126" s="92"/>
      <c r="C126" s="92"/>
      <c r="D126" s="92"/>
      <c r="E126" s="92"/>
      <c r="F126" s="92"/>
      <c r="G126" s="92"/>
      <c r="H126" s="92"/>
      <c r="O126" s="92"/>
    </row>
    <row r="127" spans="1:15" x14ac:dyDescent="0.25">
      <c r="A127" s="92"/>
      <c r="B127" s="92"/>
      <c r="C127" s="92"/>
      <c r="D127" s="92"/>
      <c r="E127" s="92"/>
      <c r="F127" s="92"/>
      <c r="G127" s="92"/>
      <c r="H127" s="92"/>
      <c r="O127" s="92"/>
    </row>
    <row r="128" spans="1:15" x14ac:dyDescent="0.25">
      <c r="A128" s="92"/>
      <c r="B128" s="92"/>
      <c r="C128" s="92"/>
      <c r="D128" s="92"/>
      <c r="E128" s="92"/>
      <c r="F128" s="92"/>
      <c r="G128" s="92"/>
      <c r="H128" s="92"/>
      <c r="O128" s="92"/>
    </row>
    <row r="129" spans="1:15" x14ac:dyDescent="0.25">
      <c r="A129" s="92"/>
      <c r="B129" s="92"/>
      <c r="C129" s="92"/>
      <c r="D129" s="92"/>
      <c r="E129" s="92"/>
      <c r="F129" s="92"/>
      <c r="G129" s="92"/>
      <c r="H129" s="92"/>
      <c r="O129" s="92"/>
    </row>
    <row r="130" spans="1:15" x14ac:dyDescent="0.25">
      <c r="A130" s="92"/>
      <c r="B130" s="92"/>
      <c r="C130" s="92"/>
      <c r="D130" s="92"/>
      <c r="E130" s="92"/>
      <c r="F130" s="92"/>
      <c r="G130" s="92"/>
      <c r="H130" s="92"/>
      <c r="O130" s="92"/>
    </row>
    <row r="131" spans="1:15" x14ac:dyDescent="0.25">
      <c r="A131" s="92"/>
      <c r="B131" s="92"/>
      <c r="C131" s="92"/>
      <c r="D131" s="92"/>
      <c r="E131" s="92"/>
      <c r="F131" s="92"/>
      <c r="G131" s="92"/>
      <c r="H131" s="92"/>
      <c r="O131" s="92"/>
    </row>
    <row r="132" spans="1:15" x14ac:dyDescent="0.25">
      <c r="A132" s="92"/>
      <c r="B132" s="92"/>
      <c r="C132" s="92"/>
      <c r="D132" s="92"/>
      <c r="E132" s="92"/>
      <c r="F132" s="92"/>
      <c r="G132" s="92"/>
      <c r="H132" s="92"/>
      <c r="O132" s="92"/>
    </row>
    <row r="133" spans="1:15" x14ac:dyDescent="0.25">
      <c r="A133" s="92"/>
      <c r="B133" s="92"/>
      <c r="C133" s="92"/>
      <c r="D133" s="92"/>
      <c r="E133" s="92"/>
      <c r="F133" s="92"/>
      <c r="G133" s="92"/>
      <c r="H133" s="92"/>
      <c r="O133" s="92"/>
    </row>
    <row r="134" spans="1:15" x14ac:dyDescent="0.25">
      <c r="A134" s="92"/>
      <c r="B134" s="92"/>
      <c r="C134" s="92"/>
      <c r="D134" s="92"/>
      <c r="E134" s="92"/>
      <c r="F134" s="92"/>
      <c r="G134" s="92"/>
      <c r="H134" s="92"/>
      <c r="O134" s="92"/>
    </row>
    <row r="135" spans="1:15" x14ac:dyDescent="0.25">
      <c r="A135" s="92"/>
      <c r="B135" s="92"/>
      <c r="C135" s="92"/>
      <c r="D135" s="92"/>
      <c r="E135" s="92"/>
      <c r="F135" s="92"/>
      <c r="G135" s="92"/>
      <c r="H135" s="92"/>
      <c r="O135" s="92"/>
    </row>
    <row r="136" spans="1:15" x14ac:dyDescent="0.25">
      <c r="A136" s="92"/>
      <c r="B136" s="92"/>
      <c r="C136" s="92"/>
      <c r="D136" s="92"/>
      <c r="E136" s="92"/>
      <c r="F136" s="92"/>
      <c r="G136" s="92"/>
      <c r="H136" s="92"/>
      <c r="O136" s="92"/>
    </row>
    <row r="137" spans="1:15" x14ac:dyDescent="0.25">
      <c r="A137" s="92"/>
      <c r="B137" s="92"/>
      <c r="C137" s="92"/>
      <c r="D137" s="92"/>
      <c r="E137" s="92"/>
      <c r="F137" s="92"/>
      <c r="G137" s="92"/>
      <c r="H137" s="92"/>
      <c r="O137" s="92"/>
    </row>
    <row r="138" spans="1:15" x14ac:dyDescent="0.25">
      <c r="A138" s="92"/>
      <c r="B138" s="92"/>
      <c r="C138" s="92"/>
      <c r="D138" s="92"/>
      <c r="E138" s="92"/>
      <c r="F138" s="92"/>
      <c r="G138" s="92"/>
      <c r="H138" s="92"/>
      <c r="O138" s="92"/>
    </row>
    <row r="139" spans="1:15" x14ac:dyDescent="0.25">
      <c r="A139" s="92"/>
      <c r="B139" s="92"/>
      <c r="C139" s="92"/>
      <c r="D139" s="92"/>
      <c r="E139" s="92"/>
      <c r="F139" s="92"/>
      <c r="G139" s="92"/>
      <c r="H139" s="92"/>
      <c r="O139" s="92"/>
    </row>
    <row r="140" spans="1:15" x14ac:dyDescent="0.25">
      <c r="A140" s="92"/>
      <c r="B140" s="92"/>
      <c r="C140" s="92"/>
      <c r="D140" s="92"/>
      <c r="E140" s="92"/>
      <c r="F140" s="92"/>
      <c r="G140" s="92"/>
      <c r="H140" s="92"/>
      <c r="O140" s="92"/>
    </row>
    <row r="141" spans="1:15" x14ac:dyDescent="0.25">
      <c r="A141" s="92"/>
      <c r="B141" s="92"/>
      <c r="C141" s="92"/>
      <c r="D141" s="92"/>
      <c r="E141" s="92"/>
      <c r="F141" s="92"/>
      <c r="G141" s="92"/>
      <c r="H141" s="92"/>
      <c r="O141" s="92"/>
    </row>
    <row r="142" spans="1:15" x14ac:dyDescent="0.25">
      <c r="A142" s="92"/>
      <c r="B142" s="92"/>
      <c r="C142" s="92"/>
      <c r="D142" s="92"/>
      <c r="E142" s="92"/>
      <c r="F142" s="92"/>
      <c r="G142" s="92"/>
      <c r="H142" s="92"/>
      <c r="O142" s="92"/>
    </row>
    <row r="143" spans="1:15" x14ac:dyDescent="0.25">
      <c r="A143" s="92"/>
      <c r="B143" s="92"/>
      <c r="C143" s="92"/>
      <c r="D143" s="92"/>
      <c r="E143" s="92"/>
      <c r="F143" s="92"/>
      <c r="G143" s="92"/>
      <c r="H143" s="92"/>
      <c r="O143" s="92"/>
    </row>
    <row r="144" spans="1:15" x14ac:dyDescent="0.25">
      <c r="A144" s="92"/>
      <c r="B144" s="92"/>
      <c r="C144" s="92"/>
      <c r="D144" s="92"/>
      <c r="E144" s="92"/>
      <c r="F144" s="92"/>
      <c r="G144" s="92"/>
      <c r="H144" s="92"/>
      <c r="O144" s="92"/>
    </row>
    <row r="145" spans="1:15" x14ac:dyDescent="0.25">
      <c r="A145" s="92"/>
      <c r="B145" s="92"/>
      <c r="C145" s="92"/>
      <c r="D145" s="92"/>
      <c r="E145" s="92"/>
      <c r="F145" s="92"/>
      <c r="G145" s="92"/>
      <c r="H145" s="92"/>
      <c r="O145" s="92"/>
    </row>
    <row r="146" spans="1:15" x14ac:dyDescent="0.25">
      <c r="A146" s="92"/>
      <c r="B146" s="92"/>
      <c r="C146" s="92"/>
      <c r="D146" s="92"/>
      <c r="E146" s="92"/>
      <c r="F146" s="92"/>
      <c r="G146" s="92"/>
      <c r="H146" s="92"/>
      <c r="O146" s="92"/>
    </row>
    <row r="147" spans="1:15" x14ac:dyDescent="0.25">
      <c r="A147" s="92"/>
      <c r="B147" s="92"/>
      <c r="C147" s="92"/>
      <c r="D147" s="92"/>
      <c r="E147" s="92"/>
      <c r="F147" s="92"/>
      <c r="G147" s="92"/>
      <c r="H147" s="92"/>
      <c r="O147" s="92"/>
    </row>
    <row r="148" spans="1:15" x14ac:dyDescent="0.25">
      <c r="A148" s="92"/>
      <c r="B148" s="92"/>
      <c r="C148" s="92"/>
      <c r="D148" s="92"/>
      <c r="E148" s="92"/>
      <c r="F148" s="92"/>
      <c r="G148" s="92"/>
      <c r="H148" s="92"/>
      <c r="O148" s="92"/>
    </row>
    <row r="149" spans="1:15" x14ac:dyDescent="0.25">
      <c r="A149" s="92"/>
      <c r="B149" s="92"/>
      <c r="C149" s="92"/>
      <c r="D149" s="92"/>
      <c r="E149" s="92"/>
      <c r="F149" s="92"/>
      <c r="G149" s="92"/>
      <c r="H149" s="92"/>
      <c r="O149" s="92"/>
    </row>
    <row r="150" spans="1:15" x14ac:dyDescent="0.25">
      <c r="A150" s="92"/>
      <c r="B150" s="92"/>
      <c r="C150" s="92"/>
      <c r="D150" s="92"/>
      <c r="E150" s="92"/>
      <c r="F150" s="92"/>
      <c r="G150" s="92"/>
      <c r="H150" s="92"/>
      <c r="O150" s="92"/>
    </row>
    <row r="151" spans="1:15" x14ac:dyDescent="0.25">
      <c r="A151" s="92"/>
      <c r="B151" s="92"/>
      <c r="C151" s="92"/>
      <c r="D151" s="92"/>
      <c r="E151" s="92"/>
      <c r="F151" s="92"/>
      <c r="G151" s="92"/>
      <c r="H151" s="92"/>
      <c r="O151" s="92"/>
    </row>
    <row r="152" spans="1:15" x14ac:dyDescent="0.25">
      <c r="A152" s="92"/>
      <c r="B152" s="92"/>
      <c r="C152" s="92"/>
      <c r="D152" s="92"/>
      <c r="E152" s="92"/>
      <c r="F152" s="92"/>
      <c r="G152" s="92"/>
      <c r="H152" s="92"/>
      <c r="O152" s="92"/>
    </row>
    <row r="153" spans="1:15" x14ac:dyDescent="0.25">
      <c r="A153" s="92"/>
      <c r="B153" s="92"/>
      <c r="C153" s="92"/>
      <c r="D153" s="92"/>
      <c r="E153" s="92"/>
      <c r="F153" s="92"/>
      <c r="G153" s="92"/>
      <c r="H153" s="92"/>
      <c r="O153" s="92"/>
    </row>
    <row r="154" spans="1:15" x14ac:dyDescent="0.25">
      <c r="A154" s="92"/>
      <c r="B154" s="92"/>
      <c r="C154" s="92"/>
      <c r="D154" s="92"/>
      <c r="E154" s="92"/>
      <c r="F154" s="92"/>
      <c r="G154" s="92"/>
      <c r="H154" s="92"/>
      <c r="O154" s="92"/>
    </row>
    <row r="155" spans="1:15" x14ac:dyDescent="0.25">
      <c r="A155" s="92"/>
      <c r="B155" s="92"/>
      <c r="C155" s="92"/>
      <c r="D155" s="92"/>
      <c r="E155" s="92"/>
      <c r="F155" s="92"/>
      <c r="G155" s="92"/>
      <c r="H155" s="92"/>
      <c r="O155" s="92"/>
    </row>
    <row r="156" spans="1:15" x14ac:dyDescent="0.25">
      <c r="A156" s="92"/>
      <c r="B156" s="92"/>
      <c r="C156" s="92"/>
      <c r="D156" s="92"/>
      <c r="E156" s="92"/>
      <c r="F156" s="92"/>
      <c r="G156" s="92"/>
      <c r="H156" s="92"/>
      <c r="O156" s="92"/>
    </row>
    <row r="157" spans="1:15" x14ac:dyDescent="0.25">
      <c r="A157" s="92"/>
      <c r="B157" s="92"/>
      <c r="C157" s="92"/>
      <c r="D157" s="92"/>
      <c r="E157" s="92"/>
      <c r="F157" s="92"/>
      <c r="G157" s="92"/>
      <c r="H157" s="92"/>
      <c r="O157" s="92"/>
    </row>
    <row r="158" spans="1:15" x14ac:dyDescent="0.25">
      <c r="A158" s="92"/>
      <c r="B158" s="92"/>
      <c r="C158" s="92"/>
      <c r="D158" s="92"/>
      <c r="E158" s="92"/>
      <c r="F158" s="92"/>
      <c r="G158" s="92"/>
      <c r="H158" s="92"/>
      <c r="O158" s="92"/>
    </row>
    <row r="159" spans="1:15" x14ac:dyDescent="0.25">
      <c r="A159" s="92"/>
      <c r="B159" s="92"/>
      <c r="C159" s="92"/>
      <c r="D159" s="92"/>
      <c r="E159" s="92"/>
      <c r="F159" s="92"/>
      <c r="G159" s="92"/>
      <c r="H159" s="92"/>
      <c r="O159" s="92"/>
    </row>
    <row r="160" spans="1:15" x14ac:dyDescent="0.25">
      <c r="A160" s="92"/>
      <c r="B160" s="92"/>
      <c r="C160" s="92"/>
      <c r="D160" s="92"/>
      <c r="E160" s="92"/>
      <c r="F160" s="92"/>
      <c r="G160" s="92"/>
      <c r="H160" s="92"/>
      <c r="O160" s="92"/>
    </row>
    <row r="161" spans="1:15" x14ac:dyDescent="0.25">
      <c r="A161" s="92"/>
      <c r="B161" s="92"/>
      <c r="C161" s="92"/>
      <c r="D161" s="92"/>
      <c r="E161" s="92"/>
      <c r="F161" s="92"/>
      <c r="G161" s="92"/>
      <c r="H161" s="92"/>
      <c r="O161" s="92"/>
    </row>
    <row r="162" spans="1:15" x14ac:dyDescent="0.25">
      <c r="A162" s="92"/>
      <c r="B162" s="92"/>
      <c r="C162" s="92"/>
      <c r="D162" s="92"/>
      <c r="E162" s="92"/>
      <c r="F162" s="92"/>
      <c r="G162" s="92"/>
      <c r="H162" s="92"/>
      <c r="O162" s="92"/>
    </row>
    <row r="163" spans="1:15" x14ac:dyDescent="0.25">
      <c r="A163" s="92"/>
      <c r="B163" s="92"/>
      <c r="C163" s="92"/>
      <c r="D163" s="92"/>
      <c r="E163" s="92"/>
      <c r="F163" s="92"/>
      <c r="G163" s="92"/>
      <c r="H163" s="92"/>
      <c r="O163" s="92"/>
    </row>
    <row r="164" spans="1:15" x14ac:dyDescent="0.25">
      <c r="A164" s="92"/>
      <c r="B164" s="92"/>
      <c r="C164" s="92"/>
      <c r="D164" s="92"/>
      <c r="E164" s="92"/>
      <c r="F164" s="92"/>
      <c r="G164" s="92"/>
      <c r="H164" s="92"/>
      <c r="O164" s="92"/>
    </row>
    <row r="165" spans="1:15" x14ac:dyDescent="0.25">
      <c r="A165" s="92"/>
      <c r="B165" s="92"/>
      <c r="C165" s="92"/>
      <c r="D165" s="92"/>
      <c r="E165" s="92"/>
      <c r="F165" s="92"/>
      <c r="G165" s="92"/>
      <c r="H165" s="92"/>
      <c r="O165" s="92"/>
    </row>
    <row r="166" spans="1:15" x14ac:dyDescent="0.25">
      <c r="A166" s="92"/>
      <c r="B166" s="92"/>
      <c r="C166" s="92"/>
      <c r="D166" s="92"/>
      <c r="E166" s="92"/>
      <c r="F166" s="92"/>
      <c r="G166" s="92"/>
      <c r="H166" s="92"/>
      <c r="O166" s="92"/>
    </row>
    <row r="167" spans="1:15" x14ac:dyDescent="0.25">
      <c r="A167" s="92"/>
      <c r="B167" s="92"/>
      <c r="C167" s="92"/>
      <c r="D167" s="92"/>
      <c r="E167" s="92"/>
      <c r="F167" s="92"/>
      <c r="G167" s="92"/>
      <c r="H167" s="92"/>
      <c r="O167" s="92"/>
    </row>
    <row r="168" spans="1:15" x14ac:dyDescent="0.25">
      <c r="A168" s="92"/>
      <c r="B168" s="92"/>
      <c r="C168" s="92"/>
      <c r="D168" s="92"/>
      <c r="E168" s="92"/>
      <c r="F168" s="92"/>
      <c r="G168" s="92"/>
      <c r="H168" s="92"/>
      <c r="O168" s="92"/>
    </row>
    <row r="169" spans="1:15" x14ac:dyDescent="0.25">
      <c r="A169" s="92"/>
      <c r="B169" s="92"/>
      <c r="C169" s="92"/>
      <c r="D169" s="92"/>
      <c r="E169" s="92"/>
      <c r="F169" s="92"/>
      <c r="G169" s="92"/>
      <c r="H169" s="92"/>
      <c r="O169" s="92"/>
    </row>
    <row r="170" spans="1:15" x14ac:dyDescent="0.25">
      <c r="A170" s="92"/>
      <c r="B170" s="92"/>
      <c r="C170" s="92"/>
      <c r="D170" s="92"/>
      <c r="E170" s="92"/>
      <c r="F170" s="92"/>
      <c r="G170" s="92"/>
      <c r="H170" s="92"/>
      <c r="O170" s="92"/>
    </row>
    <row r="171" spans="1:15" x14ac:dyDescent="0.25">
      <c r="A171" s="92"/>
      <c r="B171" s="92"/>
      <c r="C171" s="92"/>
      <c r="D171" s="92"/>
      <c r="E171" s="92"/>
      <c r="F171" s="92"/>
      <c r="G171" s="92"/>
      <c r="H171" s="92"/>
      <c r="O171" s="92"/>
    </row>
    <row r="172" spans="1:15" x14ac:dyDescent="0.25">
      <c r="A172" s="92"/>
      <c r="B172" s="92"/>
      <c r="C172" s="92"/>
      <c r="D172" s="92"/>
      <c r="E172" s="92"/>
      <c r="F172" s="92"/>
      <c r="G172" s="92"/>
      <c r="H172" s="92"/>
      <c r="O172" s="92"/>
    </row>
    <row r="173" spans="1:15" x14ac:dyDescent="0.25">
      <c r="A173" s="92"/>
      <c r="B173" s="92"/>
      <c r="C173" s="92"/>
      <c r="D173" s="92"/>
      <c r="E173" s="92"/>
      <c r="F173" s="92"/>
      <c r="G173" s="92"/>
      <c r="H173" s="92"/>
      <c r="O173" s="92"/>
    </row>
    <row r="174" spans="1:15" x14ac:dyDescent="0.25">
      <c r="A174" s="92"/>
      <c r="B174" s="92"/>
      <c r="C174" s="92"/>
      <c r="D174" s="92"/>
      <c r="E174" s="92"/>
      <c r="F174" s="92"/>
      <c r="G174" s="92"/>
      <c r="H174" s="92"/>
      <c r="O174" s="92"/>
    </row>
    <row r="175" spans="1:15" x14ac:dyDescent="0.25">
      <c r="A175" s="92"/>
      <c r="B175" s="92"/>
      <c r="C175" s="92"/>
      <c r="D175" s="92"/>
      <c r="E175" s="92"/>
      <c r="F175" s="92"/>
      <c r="G175" s="92"/>
      <c r="H175" s="92"/>
      <c r="O175" s="92"/>
    </row>
    <row r="176" spans="1:15" x14ac:dyDescent="0.25">
      <c r="A176" s="92"/>
      <c r="B176" s="92"/>
      <c r="C176" s="92"/>
      <c r="D176" s="92"/>
      <c r="E176" s="92"/>
      <c r="F176" s="92"/>
      <c r="G176" s="92"/>
      <c r="H176" s="92"/>
      <c r="O176" s="92"/>
    </row>
    <row r="177" spans="1:15" x14ac:dyDescent="0.25">
      <c r="A177" s="92"/>
      <c r="B177" s="92"/>
      <c r="C177" s="92"/>
      <c r="D177" s="92"/>
      <c r="E177" s="92"/>
      <c r="F177" s="92"/>
      <c r="G177" s="92"/>
      <c r="H177" s="92"/>
      <c r="O177" s="92"/>
    </row>
    <row r="178" spans="1:15" x14ac:dyDescent="0.25">
      <c r="A178" s="92"/>
      <c r="B178" s="92"/>
      <c r="C178" s="92"/>
      <c r="D178" s="92"/>
      <c r="E178" s="92"/>
      <c r="F178" s="92"/>
      <c r="G178" s="92"/>
      <c r="H178" s="92"/>
      <c r="O178" s="92"/>
    </row>
    <row r="179" spans="1:15" x14ac:dyDescent="0.25">
      <c r="A179" s="92"/>
      <c r="B179" s="92"/>
      <c r="C179" s="92"/>
      <c r="D179" s="92"/>
      <c r="E179" s="92"/>
      <c r="F179" s="92"/>
      <c r="G179" s="92"/>
      <c r="H179" s="92"/>
      <c r="O179" s="92"/>
    </row>
    <row r="180" spans="1:15" x14ac:dyDescent="0.25">
      <c r="A180" s="92"/>
      <c r="B180" s="92"/>
      <c r="C180" s="92"/>
      <c r="D180" s="92"/>
      <c r="E180" s="92"/>
      <c r="F180" s="92"/>
      <c r="G180" s="92"/>
      <c r="H180" s="92"/>
      <c r="O180" s="92"/>
    </row>
    <row r="181" spans="1:15" x14ac:dyDescent="0.25">
      <c r="A181" s="92"/>
      <c r="B181" s="92"/>
      <c r="C181" s="92"/>
      <c r="D181" s="92"/>
      <c r="E181" s="92"/>
      <c r="F181" s="92"/>
      <c r="G181" s="92"/>
      <c r="H181" s="92"/>
      <c r="O181" s="92"/>
    </row>
    <row r="182" spans="1:15" x14ac:dyDescent="0.25">
      <c r="A182" s="92"/>
      <c r="B182" s="92"/>
      <c r="C182" s="92"/>
      <c r="D182" s="92"/>
      <c r="E182" s="92"/>
      <c r="F182" s="92"/>
      <c r="G182" s="92"/>
      <c r="H182" s="92"/>
      <c r="O182" s="92"/>
    </row>
    <row r="183" spans="1:15" x14ac:dyDescent="0.25">
      <c r="A183" s="92"/>
      <c r="B183" s="92"/>
      <c r="C183" s="92"/>
      <c r="D183" s="92"/>
      <c r="E183" s="92"/>
      <c r="F183" s="92"/>
      <c r="G183" s="92"/>
      <c r="H183" s="92"/>
      <c r="O183" s="92"/>
    </row>
    <row r="184" spans="1:15" x14ac:dyDescent="0.25">
      <c r="A184" s="92"/>
      <c r="B184" s="92"/>
      <c r="C184" s="92"/>
      <c r="D184" s="92"/>
      <c r="E184" s="92"/>
      <c r="F184" s="92"/>
      <c r="G184" s="92"/>
      <c r="H184" s="92"/>
      <c r="O184" s="92"/>
    </row>
    <row r="185" spans="1:15" x14ac:dyDescent="0.25">
      <c r="A185" s="92"/>
      <c r="B185" s="92"/>
      <c r="C185" s="92"/>
      <c r="D185" s="92"/>
      <c r="E185" s="92"/>
      <c r="F185" s="92"/>
      <c r="G185" s="92"/>
      <c r="H185" s="92"/>
      <c r="O185" s="92"/>
    </row>
    <row r="186" spans="1:15" x14ac:dyDescent="0.25">
      <c r="A186" s="92"/>
      <c r="B186" s="92"/>
      <c r="C186" s="92"/>
      <c r="D186" s="92"/>
      <c r="E186" s="92"/>
      <c r="F186" s="92"/>
      <c r="G186" s="92"/>
      <c r="H186" s="92"/>
      <c r="O186" s="92"/>
    </row>
    <row r="187" spans="1:15" x14ac:dyDescent="0.25">
      <c r="A187" s="92"/>
      <c r="B187" s="92"/>
      <c r="C187" s="92"/>
      <c r="D187" s="92"/>
      <c r="E187" s="92"/>
      <c r="F187" s="92"/>
      <c r="G187" s="92"/>
      <c r="H187" s="92"/>
      <c r="O187" s="92"/>
    </row>
    <row r="188" spans="1:15" x14ac:dyDescent="0.25">
      <c r="A188" s="92"/>
      <c r="B188" s="92"/>
      <c r="C188" s="92"/>
      <c r="D188" s="92"/>
      <c r="E188" s="92"/>
      <c r="F188" s="92"/>
      <c r="G188" s="92"/>
      <c r="H188" s="92"/>
      <c r="O188" s="92"/>
    </row>
    <row r="189" spans="1:15" x14ac:dyDescent="0.25">
      <c r="A189" s="92"/>
      <c r="B189" s="92"/>
      <c r="C189" s="92"/>
      <c r="D189" s="92"/>
      <c r="E189" s="92"/>
      <c r="F189" s="92"/>
      <c r="G189" s="92"/>
      <c r="H189" s="92"/>
      <c r="O189" s="92"/>
    </row>
    <row r="190" spans="1:15" x14ac:dyDescent="0.25">
      <c r="A190" s="92"/>
      <c r="B190" s="92"/>
      <c r="C190" s="92"/>
      <c r="D190" s="92"/>
      <c r="E190" s="92"/>
      <c r="F190" s="92"/>
      <c r="G190" s="92"/>
      <c r="H190" s="92"/>
      <c r="O190" s="92"/>
    </row>
    <row r="191" spans="1:15" x14ac:dyDescent="0.25">
      <c r="A191" s="92"/>
      <c r="B191" s="92"/>
      <c r="C191" s="92"/>
      <c r="D191" s="92"/>
      <c r="E191" s="92"/>
      <c r="F191" s="92"/>
      <c r="G191" s="92"/>
      <c r="H191" s="92"/>
      <c r="O191" s="92"/>
    </row>
    <row r="192" spans="1:15" x14ac:dyDescent="0.25">
      <c r="A192" s="92"/>
      <c r="B192" s="92"/>
      <c r="C192" s="92"/>
      <c r="D192" s="92"/>
      <c r="E192" s="92"/>
      <c r="F192" s="92"/>
      <c r="G192" s="92"/>
      <c r="H192" s="92"/>
      <c r="O192" s="92"/>
    </row>
    <row r="193" spans="1:15" x14ac:dyDescent="0.25">
      <c r="A193" s="92"/>
      <c r="B193" s="92"/>
      <c r="C193" s="92"/>
      <c r="D193" s="92"/>
      <c r="E193" s="92"/>
      <c r="F193" s="92"/>
      <c r="G193" s="92"/>
      <c r="H193" s="92"/>
      <c r="O193" s="92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3"/>
  <sheetViews>
    <sheetView zoomScaleNormal="100" workbookViewId="0">
      <selection activeCell="B17" sqref="B17"/>
    </sheetView>
  </sheetViews>
  <sheetFormatPr defaultRowHeight="15" x14ac:dyDescent="0.25"/>
  <cols>
    <col min="1" max="1" width="13.5703125" style="93" customWidth="1"/>
    <col min="2" max="2" width="45.28515625" style="93" customWidth="1"/>
    <col min="3" max="3" width="10.42578125" style="94" customWidth="1"/>
    <col min="4" max="4" width="9.5703125" style="93" customWidth="1"/>
    <col min="5" max="5" width="22.85546875" style="95" customWidth="1"/>
    <col min="6" max="6" width="39.140625" style="92" customWidth="1"/>
    <col min="7" max="16384" width="9.140625" style="92"/>
  </cols>
  <sheetData>
    <row r="1" spans="1:13" s="88" customFormat="1" ht="63.95" customHeight="1" thickBot="1" x14ac:dyDescent="0.3">
      <c r="A1" s="111" t="s">
        <v>0</v>
      </c>
      <c r="B1" s="111" t="s">
        <v>325</v>
      </c>
      <c r="C1" s="111" t="s">
        <v>326</v>
      </c>
      <c r="D1" s="111" t="s">
        <v>329</v>
      </c>
      <c r="E1" s="203" t="s">
        <v>330</v>
      </c>
      <c r="F1" s="113" t="s">
        <v>307</v>
      </c>
      <c r="G1" s="144"/>
      <c r="H1" s="144"/>
      <c r="I1" s="144"/>
      <c r="J1" s="144"/>
      <c r="K1" s="144"/>
      <c r="L1" s="144"/>
      <c r="M1" s="144"/>
    </row>
    <row r="2" spans="1:13" s="100" customFormat="1" ht="30" customHeight="1" thickBot="1" x14ac:dyDescent="0.3">
      <c r="A2" s="236"/>
      <c r="B2" s="258"/>
      <c r="C2" s="244"/>
      <c r="D2" s="114"/>
      <c r="E2" s="259">
        <f>SUM(E3:E25)</f>
        <v>6429370.96</v>
      </c>
      <c r="F2" s="114"/>
      <c r="G2" s="145"/>
      <c r="H2" s="145"/>
      <c r="I2" s="145"/>
      <c r="J2" s="145"/>
      <c r="K2" s="245"/>
      <c r="L2" s="145"/>
      <c r="M2" s="145"/>
    </row>
    <row r="3" spans="1:13" x14ac:dyDescent="0.25">
      <c r="A3" s="117">
        <v>1</v>
      </c>
      <c r="B3" s="202" t="s">
        <v>327</v>
      </c>
      <c r="C3" s="123"/>
      <c r="D3" s="120"/>
      <c r="E3" s="260">
        <f>ОБЩЕСТРОЙ!$H$2</f>
        <v>1487408.1600000001</v>
      </c>
      <c r="F3" s="117"/>
      <c r="G3" s="143"/>
      <c r="H3" s="143"/>
      <c r="I3" s="143"/>
      <c r="J3" s="143"/>
      <c r="K3" s="143"/>
      <c r="L3" s="143"/>
      <c r="M3" s="143"/>
    </row>
    <row r="4" spans="1:13" x14ac:dyDescent="0.25">
      <c r="A4" s="117">
        <v>2</v>
      </c>
      <c r="B4" s="202" t="s">
        <v>972</v>
      </c>
      <c r="C4" s="123"/>
      <c r="D4" s="120"/>
      <c r="E4" s="260">
        <f>ВК!$H$2</f>
        <v>29581.88</v>
      </c>
      <c r="F4" s="117"/>
      <c r="G4" s="143"/>
      <c r="H4" s="143"/>
      <c r="I4" s="143"/>
      <c r="J4" s="143"/>
      <c r="K4" s="143"/>
      <c r="L4" s="143"/>
      <c r="M4" s="143"/>
    </row>
    <row r="5" spans="1:13" x14ac:dyDescent="0.25">
      <c r="A5" s="117">
        <v>3</v>
      </c>
      <c r="B5" s="202" t="s">
        <v>970</v>
      </c>
      <c r="C5" s="123"/>
      <c r="D5" s="120"/>
      <c r="E5" s="260">
        <f>ВиК!$H$2</f>
        <v>970506.97000000009</v>
      </c>
      <c r="F5" s="117"/>
      <c r="G5" s="143"/>
      <c r="H5" s="143"/>
      <c r="I5" s="143"/>
      <c r="J5" s="143"/>
      <c r="K5" s="143"/>
      <c r="L5" s="143"/>
      <c r="M5" s="143"/>
    </row>
    <row r="6" spans="1:13" x14ac:dyDescent="0.25">
      <c r="A6" s="117">
        <v>4</v>
      </c>
      <c r="B6" s="202" t="s">
        <v>328</v>
      </c>
      <c r="C6" s="123"/>
      <c r="D6" s="120"/>
      <c r="E6" s="260">
        <f>ОТОПЛЕНИЕ!$H$2</f>
        <v>91216.510000000009</v>
      </c>
      <c r="F6" s="117"/>
      <c r="G6" s="143"/>
      <c r="H6" s="143"/>
      <c r="I6" s="143"/>
      <c r="J6" s="143"/>
      <c r="K6" s="143"/>
      <c r="L6" s="143"/>
      <c r="M6" s="143"/>
    </row>
    <row r="7" spans="1:13" x14ac:dyDescent="0.25">
      <c r="A7" s="117">
        <v>5</v>
      </c>
      <c r="B7" s="202" t="s">
        <v>971</v>
      </c>
      <c r="C7" s="123"/>
      <c r="D7" s="120"/>
      <c r="E7" s="260">
        <f>ЭОМ!$H$2</f>
        <v>650600.29</v>
      </c>
      <c r="F7" s="117"/>
      <c r="G7" s="143"/>
      <c r="H7" s="143"/>
      <c r="I7" s="143"/>
      <c r="J7" s="143"/>
      <c r="K7" s="143"/>
      <c r="L7" s="143"/>
      <c r="M7" s="143"/>
    </row>
    <row r="8" spans="1:13" x14ac:dyDescent="0.25">
      <c r="A8" s="117">
        <v>6</v>
      </c>
      <c r="B8" s="202" t="s">
        <v>334</v>
      </c>
      <c r="C8" s="123"/>
      <c r="D8" s="120"/>
      <c r="E8" s="260">
        <f>СКС!$H$2</f>
        <v>57482.15</v>
      </c>
      <c r="F8" s="117"/>
      <c r="G8" s="143"/>
      <c r="H8" s="143"/>
      <c r="I8" s="143"/>
      <c r="J8" s="143"/>
      <c r="K8" s="143"/>
      <c r="L8" s="143"/>
      <c r="M8" s="143"/>
    </row>
    <row r="9" spans="1:13" x14ac:dyDescent="0.25">
      <c r="A9" s="117">
        <v>7</v>
      </c>
      <c r="B9" s="202" t="s">
        <v>335</v>
      </c>
      <c r="C9" s="123"/>
      <c r="D9" s="120"/>
      <c r="E9" s="261">
        <f>ПО_ДОГОВОРУ!$H$2</f>
        <v>2888831.2</v>
      </c>
      <c r="F9" s="117"/>
      <c r="G9" s="143"/>
      <c r="H9" s="143"/>
      <c r="I9" s="143"/>
      <c r="J9" s="143"/>
      <c r="K9" s="143"/>
      <c r="L9" s="143"/>
      <c r="M9" s="143"/>
    </row>
    <row r="10" spans="1:13" x14ac:dyDescent="0.25">
      <c r="A10" s="117">
        <v>8</v>
      </c>
      <c r="B10" s="202" t="s">
        <v>333</v>
      </c>
      <c r="C10" s="123"/>
      <c r="D10" s="120"/>
      <c r="E10" s="261">
        <f>УСЛУГИ!$H$2</f>
        <v>253743.8</v>
      </c>
      <c r="F10" s="117"/>
      <c r="G10" s="143"/>
      <c r="H10" s="143"/>
      <c r="I10" s="143"/>
      <c r="J10" s="143"/>
      <c r="K10" s="143"/>
      <c r="L10" s="143"/>
      <c r="M10" s="143"/>
    </row>
    <row r="11" spans="1:13" x14ac:dyDescent="0.25">
      <c r="A11" s="117"/>
      <c r="B11" s="122"/>
      <c r="C11" s="123"/>
      <c r="D11" s="120"/>
      <c r="E11" s="118"/>
      <c r="F11" s="117"/>
      <c r="G11" s="143"/>
      <c r="H11" s="143"/>
      <c r="I11" s="143"/>
      <c r="J11" s="143"/>
      <c r="K11" s="143"/>
      <c r="L11" s="143"/>
      <c r="M11" s="143"/>
    </row>
    <row r="12" spans="1:13" x14ac:dyDescent="0.25">
      <c r="A12" s="117"/>
      <c r="B12" s="122"/>
      <c r="C12" s="123"/>
      <c r="D12" s="120"/>
      <c r="E12" s="118"/>
      <c r="F12" s="117"/>
      <c r="G12" s="143"/>
      <c r="H12" s="143"/>
      <c r="I12" s="143"/>
      <c r="J12" s="143"/>
      <c r="K12" s="143"/>
      <c r="L12" s="143"/>
      <c r="M12" s="143"/>
    </row>
    <row r="13" spans="1:13" x14ac:dyDescent="0.25">
      <c r="A13" s="117"/>
      <c r="B13" s="122"/>
      <c r="C13" s="123"/>
      <c r="D13" s="120"/>
      <c r="E13" s="118"/>
      <c r="F13" s="117"/>
      <c r="G13" s="143"/>
      <c r="H13" s="143"/>
      <c r="I13" s="143"/>
      <c r="J13" s="143"/>
      <c r="K13" s="143"/>
      <c r="L13" s="143"/>
      <c r="M13" s="143"/>
    </row>
    <row r="14" spans="1:13" x14ac:dyDescent="0.25">
      <c r="A14" s="117"/>
      <c r="B14" s="122"/>
      <c r="C14" s="123"/>
      <c r="D14" s="120"/>
      <c r="E14" s="118"/>
      <c r="F14" s="117"/>
      <c r="G14" s="143"/>
      <c r="H14" s="143"/>
      <c r="I14" s="143"/>
      <c r="J14" s="143"/>
      <c r="K14" s="143"/>
      <c r="L14" s="143"/>
      <c r="M14" s="143"/>
    </row>
    <row r="15" spans="1:13" x14ac:dyDescent="0.25">
      <c r="A15" s="117"/>
      <c r="B15" s="122"/>
      <c r="C15" s="123"/>
      <c r="D15" s="120"/>
      <c r="E15" s="118"/>
      <c r="F15" s="117"/>
      <c r="G15" s="143"/>
      <c r="H15" s="143"/>
      <c r="I15" s="143"/>
      <c r="J15" s="143"/>
      <c r="K15" s="143"/>
      <c r="L15" s="143"/>
      <c r="M15" s="143"/>
    </row>
    <row r="16" spans="1:13" x14ac:dyDescent="0.25">
      <c r="A16" s="121"/>
      <c r="B16" s="122"/>
      <c r="C16" s="123"/>
      <c r="D16" s="120"/>
      <c r="E16" s="118"/>
      <c r="F16" s="117"/>
      <c r="G16" s="143"/>
      <c r="H16" s="143"/>
      <c r="I16" s="143"/>
      <c r="J16" s="143"/>
      <c r="K16" s="143"/>
      <c r="L16" s="143"/>
      <c r="M16" s="143"/>
    </row>
    <row r="17" spans="1:13" x14ac:dyDescent="0.25">
      <c r="A17" s="121"/>
      <c r="B17" s="122"/>
      <c r="C17" s="123"/>
      <c r="D17" s="120"/>
      <c r="E17" s="118"/>
      <c r="F17" s="117"/>
      <c r="G17" s="143"/>
      <c r="H17" s="143"/>
      <c r="I17" s="143"/>
      <c r="J17" s="143"/>
      <c r="K17" s="143"/>
      <c r="L17" s="143"/>
      <c r="M17" s="143"/>
    </row>
    <row r="18" spans="1:13" x14ac:dyDescent="0.25">
      <c r="A18" s="121"/>
      <c r="B18" s="122"/>
      <c r="C18" s="123"/>
      <c r="D18" s="120"/>
      <c r="E18" s="118"/>
      <c r="F18" s="117"/>
      <c r="G18" s="143"/>
      <c r="H18" s="143"/>
      <c r="I18" s="143"/>
      <c r="J18" s="143"/>
      <c r="K18" s="143"/>
      <c r="L18" s="143"/>
      <c r="M18" s="143"/>
    </row>
    <row r="19" spans="1:13" x14ac:dyDescent="0.25">
      <c r="A19" s="121"/>
      <c r="B19" s="122"/>
      <c r="C19" s="123"/>
      <c r="D19" s="120"/>
      <c r="E19" s="118"/>
      <c r="F19" s="117"/>
      <c r="G19" s="143"/>
      <c r="H19" s="143"/>
      <c r="I19" s="143"/>
      <c r="J19" s="143"/>
      <c r="K19" s="143"/>
      <c r="L19" s="143"/>
      <c r="M19" s="143"/>
    </row>
    <row r="20" spans="1:13" x14ac:dyDescent="0.25">
      <c r="A20" s="121"/>
      <c r="B20" s="122"/>
      <c r="C20" s="123"/>
      <c r="D20" s="120"/>
      <c r="E20" s="118"/>
      <c r="F20" s="117"/>
      <c r="G20" s="143"/>
      <c r="H20" s="143"/>
      <c r="I20" s="143"/>
      <c r="J20" s="143"/>
      <c r="K20" s="143"/>
      <c r="L20" s="143"/>
      <c r="M20" s="143"/>
    </row>
    <row r="21" spans="1:13" x14ac:dyDescent="0.25">
      <c r="A21" s="121"/>
      <c r="B21" s="122"/>
      <c r="C21" s="123"/>
      <c r="D21" s="120"/>
      <c r="E21" s="118"/>
      <c r="F21" s="117"/>
      <c r="G21" s="143"/>
      <c r="H21" s="143"/>
      <c r="I21" s="143"/>
      <c r="J21" s="143"/>
      <c r="K21" s="143"/>
      <c r="L21" s="143"/>
      <c r="M21" s="143"/>
    </row>
    <row r="22" spans="1:13" x14ac:dyDescent="0.25">
      <c r="A22" s="121"/>
      <c r="B22" s="122"/>
      <c r="C22" s="123"/>
      <c r="D22" s="120"/>
      <c r="E22" s="118"/>
      <c r="F22" s="117"/>
      <c r="G22" s="143"/>
      <c r="H22" s="143"/>
      <c r="I22" s="143"/>
      <c r="J22" s="143"/>
      <c r="K22" s="143"/>
      <c r="L22" s="143"/>
      <c r="M22" s="143"/>
    </row>
    <row r="23" spans="1:13" x14ac:dyDescent="0.25">
      <c r="A23" s="121"/>
      <c r="B23" s="122"/>
      <c r="C23" s="123"/>
      <c r="D23" s="120"/>
      <c r="E23" s="118"/>
      <c r="F23" s="117"/>
      <c r="G23" s="143"/>
      <c r="H23" s="143"/>
      <c r="I23" s="143"/>
      <c r="J23" s="143"/>
      <c r="K23" s="143"/>
      <c r="L23" s="143"/>
      <c r="M23" s="143"/>
    </row>
    <row r="24" spans="1:13" x14ac:dyDescent="0.25">
      <c r="A24" s="121"/>
      <c r="B24" s="124"/>
      <c r="C24" s="126"/>
      <c r="D24" s="120"/>
      <c r="E24" s="118"/>
      <c r="F24" s="117"/>
      <c r="G24" s="143"/>
      <c r="H24" s="143"/>
      <c r="I24" s="143"/>
      <c r="J24" s="143"/>
      <c r="K24" s="143"/>
      <c r="L24" s="143"/>
      <c r="M24" s="143"/>
    </row>
    <row r="25" spans="1:13" x14ac:dyDescent="0.25">
      <c r="A25" s="139"/>
      <c r="B25" s="125"/>
      <c r="C25" s="127"/>
      <c r="D25" s="115"/>
      <c r="E25" s="118"/>
      <c r="F25" s="117"/>
      <c r="G25" s="143"/>
      <c r="H25" s="143"/>
      <c r="I25" s="143"/>
      <c r="J25" s="143"/>
      <c r="K25" s="143"/>
      <c r="L25" s="143"/>
      <c r="M25" s="143"/>
    </row>
    <row r="26" spans="1:13" x14ac:dyDescent="0.2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</row>
    <row r="27" spans="1:13" x14ac:dyDescent="0.25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</row>
    <row r="28" spans="1:13" x14ac:dyDescent="0.25">
      <c r="A28" s="269" t="s">
        <v>353</v>
      </c>
      <c r="B28" s="269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</row>
    <row r="29" spans="1:13" x14ac:dyDescent="0.25">
      <c r="A29" s="204" t="s">
        <v>207</v>
      </c>
      <c r="B29" s="205" t="s">
        <v>357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</row>
    <row r="30" spans="1:13" x14ac:dyDescent="0.25">
      <c r="A30" s="206" t="s">
        <v>210</v>
      </c>
      <c r="B30" s="205" t="s">
        <v>356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  <row r="31" spans="1:13" x14ac:dyDescent="0.25">
      <c r="A31" s="207" t="s">
        <v>338</v>
      </c>
      <c r="B31" s="205" t="s">
        <v>342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</row>
    <row r="32" spans="1:13" x14ac:dyDescent="0.25">
      <c r="A32" s="208" t="s">
        <v>339</v>
      </c>
      <c r="B32" s="209" t="s">
        <v>340</v>
      </c>
      <c r="C32" s="92"/>
      <c r="D32" s="92"/>
      <c r="E32" s="92"/>
    </row>
    <row r="33" spans="1:5" x14ac:dyDescent="0.25">
      <c r="A33" s="48" t="s">
        <v>307</v>
      </c>
      <c r="B33" s="209" t="s">
        <v>341</v>
      </c>
      <c r="C33" s="92"/>
      <c r="D33" s="92"/>
      <c r="E33" s="92"/>
    </row>
    <row r="34" spans="1:5" x14ac:dyDescent="0.25">
      <c r="A34" s="92"/>
      <c r="B34" s="92"/>
      <c r="C34" s="92"/>
      <c r="D34" s="92"/>
      <c r="E34" s="92"/>
    </row>
    <row r="35" spans="1:5" x14ac:dyDescent="0.25">
      <c r="A35" s="92"/>
      <c r="B35" s="92"/>
      <c r="C35" s="92"/>
      <c r="D35" s="92"/>
      <c r="E35" s="92"/>
    </row>
    <row r="36" spans="1:5" x14ac:dyDescent="0.25">
      <c r="A36" s="92"/>
      <c r="B36" s="92"/>
      <c r="C36" s="92"/>
      <c r="D36" s="92"/>
      <c r="E36" s="92"/>
    </row>
    <row r="37" spans="1:5" x14ac:dyDescent="0.25">
      <c r="A37" s="92"/>
      <c r="B37" s="92"/>
      <c r="C37" s="92"/>
      <c r="D37" s="92"/>
      <c r="E37" s="92"/>
    </row>
    <row r="38" spans="1:5" x14ac:dyDescent="0.25">
      <c r="A38" s="92"/>
      <c r="B38" s="92"/>
      <c r="C38" s="92"/>
      <c r="D38" s="92"/>
      <c r="E38" s="92"/>
    </row>
    <row r="39" spans="1:5" x14ac:dyDescent="0.25">
      <c r="A39" s="92"/>
      <c r="B39" s="92"/>
      <c r="C39" s="92"/>
      <c r="D39" s="92"/>
      <c r="E39" s="92"/>
    </row>
    <row r="40" spans="1:5" x14ac:dyDescent="0.25">
      <c r="A40" s="92"/>
      <c r="B40" s="92"/>
      <c r="C40" s="92"/>
      <c r="D40" s="92"/>
      <c r="E40" s="92"/>
    </row>
    <row r="41" spans="1:5" x14ac:dyDescent="0.25">
      <c r="A41" s="92"/>
      <c r="B41" s="92"/>
      <c r="C41" s="92"/>
      <c r="D41" s="92"/>
      <c r="E41" s="92"/>
    </row>
    <row r="42" spans="1:5" x14ac:dyDescent="0.25">
      <c r="A42" s="92"/>
      <c r="B42" s="92"/>
      <c r="C42" s="92"/>
      <c r="D42" s="92"/>
      <c r="E42" s="92"/>
    </row>
    <row r="43" spans="1:5" x14ac:dyDescent="0.25">
      <c r="A43" s="92"/>
      <c r="B43" s="92"/>
      <c r="C43" s="92"/>
      <c r="D43" s="92"/>
      <c r="E43" s="92"/>
    </row>
    <row r="44" spans="1:5" x14ac:dyDescent="0.25">
      <c r="A44" s="92"/>
      <c r="B44" s="92"/>
      <c r="C44" s="92"/>
      <c r="D44" s="92"/>
      <c r="E44" s="92"/>
    </row>
    <row r="45" spans="1:5" x14ac:dyDescent="0.25">
      <c r="A45" s="92"/>
      <c r="B45" s="92"/>
      <c r="C45" s="92"/>
      <c r="D45" s="92"/>
      <c r="E45" s="92"/>
    </row>
    <row r="46" spans="1:5" x14ac:dyDescent="0.25">
      <c r="A46" s="92"/>
      <c r="B46" s="92"/>
      <c r="C46" s="92"/>
      <c r="D46" s="92"/>
      <c r="E46" s="92"/>
    </row>
    <row r="47" spans="1:5" x14ac:dyDescent="0.25">
      <c r="A47" s="92"/>
      <c r="B47" s="92"/>
      <c r="C47" s="92"/>
      <c r="D47" s="92"/>
      <c r="E47" s="92"/>
    </row>
    <row r="48" spans="1:5" x14ac:dyDescent="0.25">
      <c r="A48" s="92"/>
      <c r="B48" s="92"/>
      <c r="C48" s="92"/>
      <c r="D48" s="92"/>
      <c r="E48" s="92"/>
    </row>
    <row r="49" spans="1:5" x14ac:dyDescent="0.25">
      <c r="A49" s="92"/>
      <c r="B49" s="92"/>
      <c r="C49" s="92"/>
      <c r="D49" s="92"/>
      <c r="E49" s="92"/>
    </row>
    <row r="50" spans="1:5" x14ac:dyDescent="0.25">
      <c r="A50" s="92"/>
      <c r="B50" s="92"/>
      <c r="C50" s="92"/>
      <c r="D50" s="92"/>
      <c r="E50" s="92"/>
    </row>
    <row r="51" spans="1:5" x14ac:dyDescent="0.25">
      <c r="A51" s="92"/>
      <c r="B51" s="92"/>
      <c r="C51" s="92"/>
      <c r="D51" s="92"/>
      <c r="E51" s="92"/>
    </row>
    <row r="52" spans="1:5" x14ac:dyDescent="0.25">
      <c r="A52" s="92"/>
      <c r="B52" s="92"/>
      <c r="C52" s="92"/>
      <c r="D52" s="92"/>
      <c r="E52" s="92"/>
    </row>
    <row r="53" spans="1:5" x14ac:dyDescent="0.25">
      <c r="A53" s="92"/>
      <c r="B53" s="92"/>
      <c r="C53" s="92"/>
      <c r="D53" s="92"/>
      <c r="E53" s="92"/>
    </row>
    <row r="54" spans="1:5" x14ac:dyDescent="0.25">
      <c r="A54" s="92"/>
      <c r="B54" s="92"/>
      <c r="C54" s="92"/>
      <c r="D54" s="92"/>
      <c r="E54" s="92"/>
    </row>
    <row r="55" spans="1:5" x14ac:dyDescent="0.25">
      <c r="A55" s="92"/>
      <c r="B55" s="92"/>
      <c r="C55" s="92"/>
      <c r="D55" s="92"/>
      <c r="E55" s="92"/>
    </row>
    <row r="56" spans="1:5" x14ac:dyDescent="0.25">
      <c r="A56" s="92"/>
      <c r="B56" s="92"/>
      <c r="C56" s="92"/>
      <c r="D56" s="92"/>
      <c r="E56" s="92"/>
    </row>
    <row r="57" spans="1:5" x14ac:dyDescent="0.25">
      <c r="A57" s="92"/>
      <c r="B57" s="92"/>
      <c r="C57" s="92"/>
      <c r="D57" s="92"/>
      <c r="E57" s="92"/>
    </row>
    <row r="58" spans="1:5" x14ac:dyDescent="0.25">
      <c r="A58" s="92"/>
      <c r="B58" s="92"/>
      <c r="C58" s="92"/>
      <c r="D58" s="92"/>
      <c r="E58" s="92"/>
    </row>
    <row r="59" spans="1:5" x14ac:dyDescent="0.25">
      <c r="A59" s="92"/>
      <c r="B59" s="92"/>
      <c r="C59" s="92"/>
      <c r="D59" s="92"/>
      <c r="E59" s="92"/>
    </row>
    <row r="60" spans="1:5" x14ac:dyDescent="0.25">
      <c r="A60" s="92"/>
      <c r="B60" s="92"/>
      <c r="C60" s="92"/>
      <c r="D60" s="92"/>
      <c r="E60" s="92"/>
    </row>
    <row r="61" spans="1:5" x14ac:dyDescent="0.25">
      <c r="A61" s="92"/>
      <c r="B61" s="92"/>
      <c r="C61" s="92"/>
      <c r="D61" s="92"/>
      <c r="E61" s="92"/>
    </row>
    <row r="62" spans="1:5" x14ac:dyDescent="0.25">
      <c r="A62" s="92"/>
      <c r="B62" s="92"/>
      <c r="C62" s="92"/>
      <c r="D62" s="92"/>
      <c r="E62" s="92"/>
    </row>
    <row r="63" spans="1:5" x14ac:dyDescent="0.25">
      <c r="A63" s="92"/>
      <c r="B63" s="92"/>
      <c r="C63" s="92"/>
      <c r="D63" s="92"/>
      <c r="E63" s="92"/>
    </row>
    <row r="64" spans="1:5" x14ac:dyDescent="0.25">
      <c r="A64" s="92"/>
      <c r="B64" s="92"/>
      <c r="C64" s="92"/>
      <c r="D64" s="92"/>
      <c r="E64" s="92"/>
    </row>
    <row r="65" spans="1:5" x14ac:dyDescent="0.25">
      <c r="A65" s="92"/>
      <c r="B65" s="92"/>
      <c r="C65" s="92"/>
      <c r="D65" s="92"/>
      <c r="E65" s="92"/>
    </row>
    <row r="66" spans="1:5" x14ac:dyDescent="0.25">
      <c r="A66" s="92"/>
      <c r="B66" s="92"/>
      <c r="C66" s="92"/>
      <c r="D66" s="92"/>
      <c r="E66" s="92"/>
    </row>
    <row r="67" spans="1:5" x14ac:dyDescent="0.25">
      <c r="A67" s="92"/>
      <c r="B67" s="92"/>
      <c r="C67" s="92"/>
      <c r="D67" s="92"/>
      <c r="E67" s="92"/>
    </row>
    <row r="68" spans="1:5" x14ac:dyDescent="0.25">
      <c r="A68" s="92"/>
      <c r="B68" s="92"/>
      <c r="C68" s="92"/>
      <c r="D68" s="92"/>
      <c r="E68" s="92"/>
    </row>
    <row r="69" spans="1:5" x14ac:dyDescent="0.25">
      <c r="A69" s="92"/>
      <c r="B69" s="92"/>
      <c r="C69" s="92"/>
      <c r="D69" s="92"/>
      <c r="E69" s="92"/>
    </row>
    <row r="70" spans="1:5" x14ac:dyDescent="0.25">
      <c r="A70" s="92"/>
      <c r="B70" s="92"/>
      <c r="C70" s="92"/>
      <c r="D70" s="92"/>
      <c r="E70" s="92"/>
    </row>
    <row r="71" spans="1:5" x14ac:dyDescent="0.25">
      <c r="A71" s="92"/>
      <c r="B71" s="92"/>
      <c r="C71" s="92"/>
      <c r="D71" s="92"/>
      <c r="E71" s="92"/>
    </row>
    <row r="72" spans="1:5" x14ac:dyDescent="0.25">
      <c r="A72" s="92"/>
      <c r="B72" s="92"/>
      <c r="C72" s="92"/>
      <c r="D72" s="92"/>
      <c r="E72" s="92"/>
    </row>
    <row r="73" spans="1:5" x14ac:dyDescent="0.25">
      <c r="A73" s="92"/>
      <c r="B73" s="92"/>
      <c r="C73" s="92"/>
      <c r="D73" s="92"/>
      <c r="E73" s="92"/>
    </row>
    <row r="74" spans="1:5" x14ac:dyDescent="0.25">
      <c r="A74" s="92"/>
      <c r="B74" s="92"/>
      <c r="C74" s="92"/>
      <c r="D74" s="92"/>
      <c r="E74" s="92"/>
    </row>
    <row r="75" spans="1:5" x14ac:dyDescent="0.25">
      <c r="A75" s="92"/>
      <c r="B75" s="92"/>
      <c r="C75" s="92"/>
      <c r="D75" s="92"/>
      <c r="E75" s="92"/>
    </row>
    <row r="76" spans="1:5" x14ac:dyDescent="0.25">
      <c r="A76" s="92"/>
      <c r="B76" s="92"/>
      <c r="C76" s="92"/>
      <c r="D76" s="92"/>
      <c r="E76" s="92"/>
    </row>
    <row r="77" spans="1:5" x14ac:dyDescent="0.25">
      <c r="A77" s="92"/>
      <c r="B77" s="92"/>
      <c r="C77" s="92"/>
      <c r="D77" s="92"/>
      <c r="E77" s="92"/>
    </row>
    <row r="78" spans="1:5" x14ac:dyDescent="0.25">
      <c r="A78" s="92"/>
      <c r="B78" s="92"/>
      <c r="C78" s="92"/>
      <c r="D78" s="92"/>
      <c r="E78" s="92"/>
    </row>
    <row r="79" spans="1:5" x14ac:dyDescent="0.25">
      <c r="A79" s="92"/>
      <c r="B79" s="92"/>
      <c r="C79" s="92"/>
      <c r="D79" s="92"/>
      <c r="E79" s="92"/>
    </row>
    <row r="80" spans="1:5" x14ac:dyDescent="0.25">
      <c r="A80" s="92"/>
      <c r="B80" s="92"/>
      <c r="C80" s="92"/>
      <c r="D80" s="92"/>
      <c r="E80" s="92"/>
    </row>
    <row r="81" spans="1:5" x14ac:dyDescent="0.25">
      <c r="A81" s="92"/>
      <c r="B81" s="92"/>
      <c r="C81" s="92"/>
      <c r="D81" s="92"/>
      <c r="E81" s="92"/>
    </row>
    <row r="82" spans="1:5" x14ac:dyDescent="0.25">
      <c r="A82" s="92"/>
      <c r="B82" s="92"/>
      <c r="C82" s="92"/>
      <c r="D82" s="92"/>
      <c r="E82" s="92"/>
    </row>
    <row r="83" spans="1:5" x14ac:dyDescent="0.25">
      <c r="A83" s="92"/>
      <c r="B83" s="92"/>
      <c r="C83" s="92"/>
      <c r="D83" s="92"/>
      <c r="E83" s="92"/>
    </row>
    <row r="84" spans="1:5" x14ac:dyDescent="0.25">
      <c r="A84" s="92"/>
      <c r="B84" s="92"/>
      <c r="C84" s="92"/>
      <c r="D84" s="92"/>
      <c r="E84" s="92"/>
    </row>
    <row r="85" spans="1:5" x14ac:dyDescent="0.25">
      <c r="A85" s="92"/>
      <c r="B85" s="92"/>
      <c r="C85" s="92"/>
      <c r="D85" s="92"/>
      <c r="E85" s="92"/>
    </row>
    <row r="86" spans="1:5" x14ac:dyDescent="0.25">
      <c r="A86" s="92"/>
      <c r="B86" s="92"/>
      <c r="C86" s="92"/>
      <c r="D86" s="92"/>
      <c r="E86" s="92"/>
    </row>
    <row r="87" spans="1:5" x14ac:dyDescent="0.25">
      <c r="A87" s="92"/>
      <c r="B87" s="92"/>
      <c r="C87" s="92"/>
      <c r="D87" s="92"/>
      <c r="E87" s="92"/>
    </row>
    <row r="88" spans="1:5" x14ac:dyDescent="0.25">
      <c r="A88" s="92"/>
      <c r="B88" s="92"/>
      <c r="C88" s="92"/>
      <c r="D88" s="92"/>
      <c r="E88" s="92"/>
    </row>
    <row r="89" spans="1:5" x14ac:dyDescent="0.25">
      <c r="A89" s="92"/>
      <c r="B89" s="92"/>
      <c r="C89" s="92"/>
      <c r="D89" s="92"/>
      <c r="E89" s="92"/>
    </row>
    <row r="90" spans="1:5" x14ac:dyDescent="0.25">
      <c r="A90" s="92"/>
      <c r="B90" s="92"/>
      <c r="C90" s="92"/>
      <c r="D90" s="92"/>
      <c r="E90" s="92"/>
    </row>
    <row r="91" spans="1:5" x14ac:dyDescent="0.25">
      <c r="A91" s="92"/>
      <c r="B91" s="92"/>
      <c r="C91" s="92"/>
      <c r="D91" s="92"/>
      <c r="E91" s="92"/>
    </row>
    <row r="92" spans="1:5" x14ac:dyDescent="0.25">
      <c r="A92" s="92"/>
      <c r="B92" s="92"/>
      <c r="C92" s="92"/>
      <c r="D92" s="92"/>
      <c r="E92" s="92"/>
    </row>
    <row r="93" spans="1:5" x14ac:dyDescent="0.25">
      <c r="A93" s="92"/>
      <c r="B93" s="92"/>
      <c r="C93" s="92"/>
      <c r="D93" s="92"/>
      <c r="E93" s="92"/>
    </row>
    <row r="94" spans="1:5" x14ac:dyDescent="0.25">
      <c r="A94" s="92"/>
      <c r="B94" s="92"/>
      <c r="C94" s="92"/>
      <c r="D94" s="92"/>
      <c r="E94" s="92"/>
    </row>
    <row r="95" spans="1:5" x14ac:dyDescent="0.25">
      <c r="A95" s="92"/>
      <c r="B95" s="92"/>
      <c r="C95" s="92"/>
      <c r="D95" s="92"/>
      <c r="E95" s="92"/>
    </row>
    <row r="96" spans="1:5" x14ac:dyDescent="0.25">
      <c r="A96" s="92"/>
      <c r="B96" s="92"/>
      <c r="C96" s="92"/>
      <c r="D96" s="92"/>
      <c r="E96" s="92"/>
    </row>
    <row r="97" spans="1:5" x14ac:dyDescent="0.25">
      <c r="A97" s="92"/>
      <c r="B97" s="92"/>
      <c r="C97" s="92"/>
      <c r="D97" s="92"/>
      <c r="E97" s="92"/>
    </row>
    <row r="98" spans="1:5" x14ac:dyDescent="0.25">
      <c r="A98" s="92"/>
      <c r="B98" s="92"/>
      <c r="C98" s="92"/>
      <c r="D98" s="92"/>
      <c r="E98" s="92"/>
    </row>
    <row r="99" spans="1:5" x14ac:dyDescent="0.25">
      <c r="A99" s="92"/>
      <c r="B99" s="92"/>
      <c r="C99" s="92"/>
      <c r="D99" s="92"/>
      <c r="E99" s="92"/>
    </row>
    <row r="100" spans="1:5" x14ac:dyDescent="0.25">
      <c r="A100" s="92"/>
      <c r="B100" s="92"/>
      <c r="C100" s="92"/>
      <c r="D100" s="92"/>
      <c r="E100" s="92"/>
    </row>
    <row r="101" spans="1:5" x14ac:dyDescent="0.25">
      <c r="A101" s="92"/>
      <c r="B101" s="92"/>
      <c r="C101" s="92"/>
      <c r="D101" s="92"/>
      <c r="E101" s="92"/>
    </row>
    <row r="102" spans="1:5" x14ac:dyDescent="0.25">
      <c r="A102" s="92"/>
      <c r="B102" s="92"/>
      <c r="C102" s="92"/>
      <c r="D102" s="92"/>
      <c r="E102" s="92"/>
    </row>
    <row r="103" spans="1:5" x14ac:dyDescent="0.25">
      <c r="A103" s="92"/>
      <c r="B103" s="92"/>
      <c r="C103" s="92"/>
      <c r="D103" s="92"/>
      <c r="E103" s="92"/>
    </row>
    <row r="104" spans="1:5" x14ac:dyDescent="0.25">
      <c r="A104" s="92"/>
      <c r="B104" s="92"/>
      <c r="C104" s="92"/>
      <c r="D104" s="92"/>
      <c r="E104" s="92"/>
    </row>
    <row r="105" spans="1:5" x14ac:dyDescent="0.25">
      <c r="A105" s="92"/>
      <c r="B105" s="92"/>
      <c r="C105" s="92"/>
      <c r="D105" s="92"/>
      <c r="E105" s="92"/>
    </row>
    <row r="106" spans="1:5" x14ac:dyDescent="0.25">
      <c r="A106" s="92"/>
      <c r="B106" s="92"/>
      <c r="C106" s="92"/>
      <c r="D106" s="92"/>
      <c r="E106" s="92"/>
    </row>
    <row r="107" spans="1:5" x14ac:dyDescent="0.25">
      <c r="A107" s="92"/>
      <c r="B107" s="92"/>
      <c r="C107" s="92"/>
      <c r="D107" s="92"/>
      <c r="E107" s="92"/>
    </row>
    <row r="108" spans="1:5" x14ac:dyDescent="0.25">
      <c r="A108" s="92"/>
      <c r="B108" s="92"/>
      <c r="C108" s="92"/>
      <c r="D108" s="92"/>
      <c r="E108" s="92"/>
    </row>
    <row r="109" spans="1:5" x14ac:dyDescent="0.25">
      <c r="A109" s="92"/>
      <c r="B109" s="92"/>
      <c r="C109" s="92"/>
      <c r="D109" s="92"/>
      <c r="E109" s="92"/>
    </row>
    <row r="110" spans="1:5" x14ac:dyDescent="0.25">
      <c r="A110" s="92"/>
      <c r="B110" s="92"/>
      <c r="C110" s="92"/>
      <c r="D110" s="92"/>
      <c r="E110" s="92"/>
    </row>
    <row r="111" spans="1:5" x14ac:dyDescent="0.25">
      <c r="A111" s="92"/>
      <c r="B111" s="92"/>
      <c r="C111" s="92"/>
      <c r="D111" s="92"/>
      <c r="E111" s="92"/>
    </row>
    <row r="112" spans="1:5" x14ac:dyDescent="0.25">
      <c r="A112" s="92"/>
      <c r="B112" s="92"/>
      <c r="C112" s="92"/>
      <c r="D112" s="92"/>
      <c r="E112" s="92"/>
    </row>
    <row r="113" spans="1:5" x14ac:dyDescent="0.25">
      <c r="A113" s="92"/>
      <c r="B113" s="92"/>
      <c r="C113" s="92"/>
      <c r="D113" s="92"/>
      <c r="E113" s="92"/>
    </row>
    <row r="114" spans="1:5" x14ac:dyDescent="0.25">
      <c r="A114" s="92"/>
      <c r="B114" s="92"/>
      <c r="C114" s="92"/>
      <c r="D114" s="92"/>
      <c r="E114" s="92"/>
    </row>
    <row r="115" spans="1:5" x14ac:dyDescent="0.25">
      <c r="A115" s="92"/>
      <c r="B115" s="92"/>
      <c r="C115" s="92"/>
      <c r="D115" s="92"/>
      <c r="E115" s="92"/>
    </row>
    <row r="116" spans="1:5" x14ac:dyDescent="0.25">
      <c r="A116" s="92"/>
      <c r="B116" s="92"/>
      <c r="C116" s="92"/>
      <c r="D116" s="92"/>
      <c r="E116" s="92"/>
    </row>
    <row r="117" spans="1:5" x14ac:dyDescent="0.25">
      <c r="A117" s="92"/>
      <c r="B117" s="92"/>
      <c r="C117" s="92"/>
      <c r="D117" s="92"/>
      <c r="E117" s="92"/>
    </row>
    <row r="118" spans="1:5" x14ac:dyDescent="0.25">
      <c r="A118" s="92"/>
      <c r="B118" s="92"/>
      <c r="C118" s="92"/>
      <c r="D118" s="92"/>
      <c r="E118" s="92"/>
    </row>
    <row r="119" spans="1:5" x14ac:dyDescent="0.25">
      <c r="A119" s="92"/>
      <c r="B119" s="92"/>
      <c r="C119" s="92"/>
      <c r="D119" s="92"/>
      <c r="E119" s="92"/>
    </row>
    <row r="120" spans="1:5" x14ac:dyDescent="0.25">
      <c r="A120" s="92"/>
      <c r="B120" s="92"/>
      <c r="C120" s="92"/>
      <c r="D120" s="92"/>
      <c r="E120" s="92"/>
    </row>
    <row r="121" spans="1:5" x14ac:dyDescent="0.25">
      <c r="A121" s="92"/>
      <c r="B121" s="92"/>
      <c r="C121" s="92"/>
      <c r="D121" s="92"/>
      <c r="E121" s="92"/>
    </row>
    <row r="122" spans="1:5" x14ac:dyDescent="0.25">
      <c r="A122" s="92"/>
      <c r="B122" s="92"/>
      <c r="C122" s="92"/>
      <c r="D122" s="92"/>
      <c r="E122" s="92"/>
    </row>
    <row r="123" spans="1:5" x14ac:dyDescent="0.25">
      <c r="A123" s="92"/>
      <c r="B123" s="92"/>
      <c r="C123" s="92"/>
      <c r="D123" s="92"/>
      <c r="E123" s="92"/>
    </row>
    <row r="124" spans="1:5" x14ac:dyDescent="0.25">
      <c r="A124" s="92"/>
      <c r="B124" s="92"/>
      <c r="C124" s="92"/>
      <c r="D124" s="92"/>
      <c r="E124" s="92"/>
    </row>
    <row r="125" spans="1:5" x14ac:dyDescent="0.25">
      <c r="A125" s="92"/>
      <c r="B125" s="92"/>
      <c r="C125" s="92"/>
      <c r="D125" s="92"/>
      <c r="E125" s="92"/>
    </row>
    <row r="126" spans="1:5" x14ac:dyDescent="0.25">
      <c r="A126" s="92"/>
      <c r="B126" s="92"/>
      <c r="C126" s="92"/>
      <c r="D126" s="92"/>
      <c r="E126" s="92"/>
    </row>
    <row r="127" spans="1:5" x14ac:dyDescent="0.25">
      <c r="A127" s="92"/>
      <c r="B127" s="92"/>
      <c r="C127" s="92"/>
      <c r="D127" s="92"/>
      <c r="E127" s="92"/>
    </row>
    <row r="128" spans="1:5" x14ac:dyDescent="0.25">
      <c r="A128" s="92"/>
      <c r="B128" s="92"/>
      <c r="C128" s="92"/>
      <c r="D128" s="92"/>
      <c r="E128" s="92"/>
    </row>
    <row r="129" spans="1:5" x14ac:dyDescent="0.25">
      <c r="A129" s="92"/>
      <c r="B129" s="92"/>
      <c r="C129" s="92"/>
      <c r="D129" s="92"/>
      <c r="E129" s="92"/>
    </row>
    <row r="130" spans="1:5" x14ac:dyDescent="0.25">
      <c r="A130" s="92"/>
      <c r="B130" s="92"/>
      <c r="C130" s="92"/>
      <c r="D130" s="92"/>
      <c r="E130" s="92"/>
    </row>
    <row r="131" spans="1:5" x14ac:dyDescent="0.25">
      <c r="A131" s="92"/>
      <c r="B131" s="92"/>
      <c r="C131" s="92"/>
      <c r="D131" s="92"/>
      <c r="E131" s="92"/>
    </row>
    <row r="132" spans="1:5" x14ac:dyDescent="0.25">
      <c r="A132" s="92"/>
      <c r="B132" s="92"/>
      <c r="C132" s="92"/>
      <c r="D132" s="92"/>
      <c r="E132" s="92"/>
    </row>
    <row r="133" spans="1:5" x14ac:dyDescent="0.25">
      <c r="A133" s="92"/>
      <c r="B133" s="92"/>
      <c r="C133" s="92"/>
      <c r="D133" s="92"/>
      <c r="E133" s="92"/>
    </row>
    <row r="134" spans="1:5" x14ac:dyDescent="0.25">
      <c r="A134" s="92"/>
      <c r="B134" s="92"/>
      <c r="C134" s="92"/>
      <c r="D134" s="92"/>
      <c r="E134" s="92"/>
    </row>
    <row r="135" spans="1:5" x14ac:dyDescent="0.25">
      <c r="A135" s="92"/>
      <c r="B135" s="92"/>
      <c r="C135" s="92"/>
      <c r="D135" s="92"/>
      <c r="E135" s="92"/>
    </row>
    <row r="136" spans="1:5" x14ac:dyDescent="0.25">
      <c r="A136" s="92"/>
      <c r="B136" s="92"/>
      <c r="C136" s="92"/>
      <c r="D136" s="92"/>
      <c r="E136" s="92"/>
    </row>
    <row r="137" spans="1:5" x14ac:dyDescent="0.25">
      <c r="A137" s="92"/>
      <c r="B137" s="92"/>
      <c r="C137" s="92"/>
      <c r="D137" s="92"/>
      <c r="E137" s="92"/>
    </row>
    <row r="138" spans="1:5" x14ac:dyDescent="0.25">
      <c r="A138" s="92"/>
      <c r="B138" s="92"/>
      <c r="C138" s="92"/>
      <c r="D138" s="92"/>
      <c r="E138" s="92"/>
    </row>
    <row r="139" spans="1:5" x14ac:dyDescent="0.25">
      <c r="A139" s="92"/>
      <c r="B139" s="92"/>
      <c r="C139" s="92"/>
      <c r="D139" s="92"/>
      <c r="E139" s="92"/>
    </row>
    <row r="140" spans="1:5" x14ac:dyDescent="0.25">
      <c r="A140" s="92"/>
      <c r="B140" s="92"/>
      <c r="C140" s="92"/>
      <c r="D140" s="92"/>
      <c r="E140" s="92"/>
    </row>
    <row r="141" spans="1:5" x14ac:dyDescent="0.25">
      <c r="A141" s="92"/>
      <c r="B141" s="92"/>
      <c r="C141" s="92"/>
      <c r="D141" s="92"/>
      <c r="E141" s="92"/>
    </row>
    <row r="142" spans="1:5" x14ac:dyDescent="0.25">
      <c r="A142" s="92"/>
      <c r="B142" s="92"/>
      <c r="C142" s="92"/>
      <c r="D142" s="92"/>
      <c r="E142" s="92"/>
    </row>
    <row r="143" spans="1:5" x14ac:dyDescent="0.25">
      <c r="A143" s="92"/>
      <c r="B143" s="92"/>
      <c r="C143" s="92"/>
      <c r="D143" s="92"/>
      <c r="E143" s="92"/>
    </row>
    <row r="144" spans="1:5" x14ac:dyDescent="0.25">
      <c r="A144" s="92"/>
      <c r="B144" s="92"/>
      <c r="C144" s="92"/>
      <c r="D144" s="92"/>
      <c r="E144" s="92"/>
    </row>
    <row r="145" spans="1:5" x14ac:dyDescent="0.25">
      <c r="A145" s="92"/>
      <c r="B145" s="92"/>
      <c r="C145" s="92"/>
      <c r="D145" s="92"/>
      <c r="E145" s="92"/>
    </row>
    <row r="146" spans="1:5" x14ac:dyDescent="0.25">
      <c r="A146" s="92"/>
      <c r="B146" s="92"/>
      <c r="C146" s="92"/>
      <c r="D146" s="92"/>
      <c r="E146" s="92"/>
    </row>
    <row r="147" spans="1:5" x14ac:dyDescent="0.25">
      <c r="A147" s="92"/>
      <c r="B147" s="92"/>
      <c r="C147" s="92"/>
      <c r="D147" s="92"/>
      <c r="E147" s="92"/>
    </row>
    <row r="148" spans="1:5" x14ac:dyDescent="0.25">
      <c r="A148" s="92"/>
      <c r="B148" s="92"/>
      <c r="C148" s="92"/>
      <c r="D148" s="92"/>
      <c r="E148" s="92"/>
    </row>
    <row r="149" spans="1:5" x14ac:dyDescent="0.25">
      <c r="A149" s="92"/>
      <c r="B149" s="92"/>
      <c r="C149" s="92"/>
      <c r="D149" s="92"/>
      <c r="E149" s="92"/>
    </row>
    <row r="150" spans="1:5" x14ac:dyDescent="0.25">
      <c r="A150" s="92"/>
      <c r="B150" s="92"/>
      <c r="C150" s="92"/>
      <c r="D150" s="92"/>
      <c r="E150" s="92"/>
    </row>
    <row r="151" spans="1:5" x14ac:dyDescent="0.25">
      <c r="A151" s="92"/>
      <c r="B151" s="92"/>
      <c r="C151" s="92"/>
      <c r="D151" s="92"/>
      <c r="E151" s="92"/>
    </row>
    <row r="152" spans="1:5" x14ac:dyDescent="0.25">
      <c r="A152" s="92"/>
      <c r="B152" s="92"/>
      <c r="C152" s="92"/>
      <c r="D152" s="92"/>
      <c r="E152" s="92"/>
    </row>
    <row r="153" spans="1:5" x14ac:dyDescent="0.25">
      <c r="A153" s="92"/>
      <c r="B153" s="92"/>
      <c r="C153" s="92"/>
      <c r="D153" s="92"/>
      <c r="E153" s="92"/>
    </row>
    <row r="154" spans="1:5" x14ac:dyDescent="0.25">
      <c r="A154" s="92"/>
      <c r="B154" s="92"/>
      <c r="C154" s="92"/>
      <c r="D154" s="92"/>
      <c r="E154" s="92"/>
    </row>
    <row r="155" spans="1:5" x14ac:dyDescent="0.25">
      <c r="A155" s="92"/>
      <c r="B155" s="92"/>
      <c r="C155" s="92"/>
      <c r="D155" s="92"/>
      <c r="E155" s="92"/>
    </row>
    <row r="156" spans="1:5" x14ac:dyDescent="0.25">
      <c r="A156" s="92"/>
      <c r="B156" s="92"/>
      <c r="C156" s="92"/>
      <c r="D156" s="92"/>
      <c r="E156" s="92"/>
    </row>
    <row r="157" spans="1:5" x14ac:dyDescent="0.25">
      <c r="A157" s="92"/>
      <c r="B157" s="92"/>
      <c r="C157" s="92"/>
      <c r="D157" s="92"/>
      <c r="E157" s="92"/>
    </row>
    <row r="158" spans="1:5" x14ac:dyDescent="0.25">
      <c r="A158" s="92"/>
      <c r="B158" s="92"/>
      <c r="C158" s="92"/>
      <c r="D158" s="92"/>
      <c r="E158" s="92"/>
    </row>
    <row r="159" spans="1:5" x14ac:dyDescent="0.25">
      <c r="A159" s="92"/>
      <c r="B159" s="92"/>
      <c r="C159" s="92"/>
      <c r="D159" s="92"/>
      <c r="E159" s="92"/>
    </row>
    <row r="160" spans="1:5" x14ac:dyDescent="0.25">
      <c r="A160" s="92"/>
      <c r="B160" s="92"/>
      <c r="C160" s="92"/>
      <c r="D160" s="92"/>
      <c r="E160" s="92"/>
    </row>
    <row r="161" spans="1:5" x14ac:dyDescent="0.25">
      <c r="A161" s="92"/>
      <c r="B161" s="92"/>
      <c r="C161" s="92"/>
      <c r="D161" s="92"/>
      <c r="E161" s="92"/>
    </row>
    <row r="162" spans="1:5" x14ac:dyDescent="0.25">
      <c r="A162" s="92"/>
      <c r="B162" s="92"/>
      <c r="C162" s="92"/>
      <c r="D162" s="92"/>
      <c r="E162" s="92"/>
    </row>
    <row r="163" spans="1:5" x14ac:dyDescent="0.25">
      <c r="A163" s="92"/>
      <c r="B163" s="92"/>
      <c r="C163" s="92"/>
      <c r="D163" s="92"/>
      <c r="E163" s="92"/>
    </row>
    <row r="164" spans="1:5" x14ac:dyDescent="0.25">
      <c r="A164" s="92"/>
      <c r="B164" s="92"/>
      <c r="C164" s="92"/>
      <c r="D164" s="92"/>
      <c r="E164" s="92"/>
    </row>
    <row r="165" spans="1:5" x14ac:dyDescent="0.25">
      <c r="A165" s="92"/>
      <c r="B165" s="92"/>
      <c r="C165" s="92"/>
      <c r="D165" s="92"/>
      <c r="E165" s="92"/>
    </row>
    <row r="166" spans="1:5" x14ac:dyDescent="0.25">
      <c r="A166" s="92"/>
      <c r="B166" s="92"/>
      <c r="C166" s="92"/>
      <c r="D166" s="92"/>
      <c r="E166" s="92"/>
    </row>
    <row r="167" spans="1:5" x14ac:dyDescent="0.25">
      <c r="A167" s="92"/>
      <c r="B167" s="92"/>
      <c r="C167" s="92"/>
      <c r="D167" s="92"/>
      <c r="E167" s="92"/>
    </row>
    <row r="168" spans="1:5" x14ac:dyDescent="0.25">
      <c r="A168" s="92"/>
      <c r="B168" s="92"/>
      <c r="C168" s="92"/>
      <c r="D168" s="92"/>
      <c r="E168" s="92"/>
    </row>
    <row r="169" spans="1:5" x14ac:dyDescent="0.25">
      <c r="A169" s="92"/>
      <c r="B169" s="92"/>
      <c r="C169" s="92"/>
      <c r="D169" s="92"/>
      <c r="E169" s="92"/>
    </row>
    <row r="170" spans="1:5" x14ac:dyDescent="0.25">
      <c r="A170" s="92"/>
      <c r="B170" s="92"/>
      <c r="C170" s="92"/>
      <c r="D170" s="92"/>
      <c r="E170" s="92"/>
    </row>
    <row r="171" spans="1:5" x14ac:dyDescent="0.25">
      <c r="A171" s="92"/>
      <c r="B171" s="92"/>
      <c r="C171" s="92"/>
      <c r="D171" s="92"/>
      <c r="E171" s="92"/>
    </row>
    <row r="172" spans="1:5" x14ac:dyDescent="0.25">
      <c r="A172" s="92"/>
      <c r="B172" s="92"/>
      <c r="C172" s="92"/>
      <c r="D172" s="92"/>
      <c r="E172" s="92"/>
    </row>
    <row r="173" spans="1:5" x14ac:dyDescent="0.25">
      <c r="A173" s="92"/>
      <c r="B173" s="92"/>
      <c r="C173" s="92"/>
      <c r="D173" s="92"/>
      <c r="E173" s="92"/>
    </row>
    <row r="174" spans="1:5" x14ac:dyDescent="0.25">
      <c r="A174" s="92"/>
      <c r="B174" s="92"/>
      <c r="C174" s="92"/>
      <c r="D174" s="92"/>
      <c r="E174" s="92"/>
    </row>
    <row r="175" spans="1:5" x14ac:dyDescent="0.25">
      <c r="A175" s="92"/>
      <c r="B175" s="92"/>
      <c r="C175" s="92"/>
      <c r="D175" s="92"/>
      <c r="E175" s="92"/>
    </row>
    <row r="176" spans="1:5" x14ac:dyDescent="0.25">
      <c r="A176" s="92"/>
      <c r="B176" s="92"/>
      <c r="C176" s="92"/>
      <c r="D176" s="92"/>
      <c r="E176" s="92"/>
    </row>
    <row r="177" spans="1:5" x14ac:dyDescent="0.25">
      <c r="A177" s="92"/>
      <c r="B177" s="92"/>
      <c r="C177" s="92"/>
      <c r="D177" s="92"/>
      <c r="E177" s="92"/>
    </row>
    <row r="178" spans="1:5" x14ac:dyDescent="0.25">
      <c r="A178" s="92"/>
      <c r="B178" s="92"/>
      <c r="C178" s="92"/>
      <c r="D178" s="92"/>
      <c r="E178" s="92"/>
    </row>
    <row r="179" spans="1:5" x14ac:dyDescent="0.25">
      <c r="A179" s="92"/>
      <c r="B179" s="92"/>
      <c r="C179" s="92"/>
      <c r="D179" s="92"/>
      <c r="E179" s="92"/>
    </row>
    <row r="180" spans="1:5" x14ac:dyDescent="0.25">
      <c r="A180" s="92"/>
      <c r="B180" s="92"/>
      <c r="C180" s="92"/>
      <c r="D180" s="92"/>
      <c r="E180" s="92"/>
    </row>
    <row r="181" spans="1:5" x14ac:dyDescent="0.25">
      <c r="A181" s="92"/>
      <c r="B181" s="92"/>
      <c r="C181" s="92"/>
      <c r="D181" s="92"/>
      <c r="E181" s="92"/>
    </row>
    <row r="182" spans="1:5" x14ac:dyDescent="0.25">
      <c r="A182" s="92"/>
      <c r="B182" s="92"/>
      <c r="C182" s="92"/>
      <c r="D182" s="92"/>
      <c r="E182" s="92"/>
    </row>
    <row r="183" spans="1:5" x14ac:dyDescent="0.25">
      <c r="A183" s="92"/>
      <c r="B183" s="92"/>
      <c r="C183" s="92"/>
      <c r="D183" s="92"/>
      <c r="E183" s="92"/>
    </row>
    <row r="184" spans="1:5" x14ac:dyDescent="0.25">
      <c r="A184" s="92"/>
      <c r="B184" s="92"/>
      <c r="C184" s="92"/>
      <c r="D184" s="92"/>
      <c r="E184" s="92"/>
    </row>
    <row r="185" spans="1:5" x14ac:dyDescent="0.25">
      <c r="A185" s="92"/>
      <c r="B185" s="92"/>
      <c r="C185" s="92"/>
      <c r="D185" s="92"/>
      <c r="E185" s="92"/>
    </row>
    <row r="186" spans="1:5" x14ac:dyDescent="0.25">
      <c r="A186" s="92"/>
      <c r="B186" s="92"/>
      <c r="C186" s="92"/>
      <c r="D186" s="92"/>
      <c r="E186" s="92"/>
    </row>
    <row r="187" spans="1:5" x14ac:dyDescent="0.25">
      <c r="A187" s="92"/>
      <c r="B187" s="92"/>
      <c r="C187" s="92"/>
      <c r="D187" s="92"/>
      <c r="E187" s="92"/>
    </row>
    <row r="188" spans="1:5" x14ac:dyDescent="0.25">
      <c r="A188" s="92"/>
      <c r="B188" s="92"/>
      <c r="C188" s="92"/>
      <c r="D188" s="92"/>
      <c r="E188" s="92"/>
    </row>
    <row r="189" spans="1:5" x14ac:dyDescent="0.25">
      <c r="A189" s="92"/>
      <c r="B189" s="92"/>
      <c r="C189" s="92"/>
      <c r="D189" s="92"/>
      <c r="E189" s="92"/>
    </row>
    <row r="190" spans="1:5" x14ac:dyDescent="0.25">
      <c r="A190" s="92"/>
      <c r="B190" s="92"/>
      <c r="C190" s="92"/>
      <c r="D190" s="92"/>
      <c r="E190" s="92"/>
    </row>
    <row r="191" spans="1:5" x14ac:dyDescent="0.25">
      <c r="A191" s="92"/>
      <c r="B191" s="92"/>
      <c r="C191" s="92"/>
      <c r="D191" s="92"/>
      <c r="E191" s="92"/>
    </row>
    <row r="192" spans="1:5" x14ac:dyDescent="0.25">
      <c r="A192" s="92"/>
      <c r="B192" s="92"/>
      <c r="C192" s="92"/>
      <c r="D192" s="92"/>
      <c r="E192" s="92"/>
    </row>
    <row r="193" spans="1:5" x14ac:dyDescent="0.25">
      <c r="A193" s="92"/>
      <c r="B193" s="92"/>
      <c r="C193" s="92"/>
      <c r="D193" s="92"/>
      <c r="E193" s="92"/>
    </row>
  </sheetData>
  <mergeCells count="1">
    <mergeCell ref="A28:B28"/>
  </mergeCells>
  <pageMargins left="0.7" right="0.7" top="0.75" bottom="0.75" header="0.3" footer="0.3"/>
  <pageSetup paperSize="9" scale="65" orientation="landscape" verticalDpi="0" r:id="rId1"/>
  <ignoredErrors>
    <ignoredError sqref="E4:E10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5"/>
  <sheetViews>
    <sheetView zoomScaleNormal="100" workbookViewId="0">
      <pane ySplit="2" topLeftCell="A268" activePane="bottomLeft" state="frozen"/>
      <selection pane="bottomLeft" activeCell="I19" sqref="I19:K370"/>
    </sheetView>
  </sheetViews>
  <sheetFormatPr defaultRowHeight="15" x14ac:dyDescent="0.25"/>
  <cols>
    <col min="1" max="1" width="4" style="93" customWidth="1"/>
    <col min="2" max="2" width="5.28515625" style="93" customWidth="1"/>
    <col min="3" max="3" width="64.7109375" style="93" customWidth="1"/>
    <col min="4" max="4" width="8" style="94" customWidth="1"/>
    <col min="5" max="5" width="7.140625" style="94" customWidth="1"/>
    <col min="6" max="6" width="11.85546875" customWidth="1"/>
    <col min="7" max="7" width="13.42578125" customWidth="1"/>
    <col min="8" max="8" width="15.42578125" style="95" customWidth="1"/>
    <col min="9" max="9" width="15.7109375" style="95" customWidth="1"/>
    <col min="10" max="10" width="0.28515625" style="95" customWidth="1"/>
    <col min="11" max="11" width="27.28515625" style="96" customWidth="1"/>
    <col min="12" max="12" width="10.140625" style="96" customWidth="1"/>
    <col min="13" max="13" width="13.28515625" style="96" customWidth="1"/>
    <col min="14" max="14" width="10.140625" style="97" customWidth="1"/>
    <col min="15" max="15" width="7.7109375" style="96" customWidth="1"/>
    <col min="16" max="17" width="10.140625" style="96" customWidth="1"/>
    <col min="18" max="18" width="32" style="98" customWidth="1"/>
    <col min="19" max="19" width="12" style="92" customWidth="1"/>
    <col min="20" max="20" width="28.7109375" style="92" customWidth="1"/>
    <col min="21" max="16384" width="9.140625" style="92"/>
  </cols>
  <sheetData>
    <row r="1" spans="1:20" s="88" customFormat="1" ht="63.95" customHeight="1" thickBot="1" x14ac:dyDescent="0.3">
      <c r="A1" s="111" t="s">
        <v>349</v>
      </c>
      <c r="B1" s="111" t="s">
        <v>350</v>
      </c>
      <c r="C1" s="111" t="s">
        <v>315</v>
      </c>
      <c r="D1" s="111" t="s">
        <v>323</v>
      </c>
      <c r="E1" s="111" t="s">
        <v>352</v>
      </c>
      <c r="F1" s="112" t="s">
        <v>313</v>
      </c>
      <c r="G1" s="112" t="s">
        <v>314</v>
      </c>
      <c r="H1" s="203" t="s">
        <v>343</v>
      </c>
      <c r="I1" s="111" t="s">
        <v>208</v>
      </c>
      <c r="J1" s="111" t="s">
        <v>331</v>
      </c>
      <c r="K1" s="111" t="s">
        <v>324</v>
      </c>
      <c r="L1" s="111" t="s">
        <v>292</v>
      </c>
      <c r="M1" s="111" t="s">
        <v>5</v>
      </c>
      <c r="N1" s="111" t="s">
        <v>291</v>
      </c>
      <c r="O1" s="111" t="s">
        <v>351</v>
      </c>
      <c r="P1" s="113" t="s">
        <v>309</v>
      </c>
      <c r="Q1" s="113" t="s">
        <v>310</v>
      </c>
      <c r="R1" s="113" t="s">
        <v>307</v>
      </c>
      <c r="S1" s="144"/>
      <c r="T1" s="144"/>
    </row>
    <row r="2" spans="1:20" s="100" customFormat="1" ht="20.100000000000001" customHeight="1" thickBot="1" x14ac:dyDescent="0.3">
      <c r="A2" s="212"/>
      <c r="B2" s="211"/>
      <c r="C2" s="213"/>
      <c r="D2" s="213"/>
      <c r="E2" s="213"/>
      <c r="F2" s="214"/>
      <c r="G2" s="246"/>
      <c r="H2" s="247">
        <f>SUM(H3:H390)</f>
        <v>1487408.1600000001</v>
      </c>
      <c r="I2" s="231"/>
      <c r="J2" s="215"/>
      <c r="K2" s="215"/>
      <c r="L2" s="217"/>
      <c r="M2" s="218"/>
      <c r="N2" s="217"/>
      <c r="O2" s="219"/>
      <c r="P2" s="220"/>
      <c r="Q2" s="220"/>
      <c r="R2" s="216"/>
      <c r="S2" s="145"/>
      <c r="T2" s="145"/>
    </row>
    <row r="3" spans="1:20" x14ac:dyDescent="0.25">
      <c r="A3" s="168">
        <v>1</v>
      </c>
      <c r="B3" s="117">
        <v>1</v>
      </c>
      <c r="C3" s="117" t="s">
        <v>358</v>
      </c>
      <c r="D3" s="117">
        <v>24</v>
      </c>
      <c r="E3" s="117" t="s">
        <v>359</v>
      </c>
      <c r="F3" s="118">
        <v>635</v>
      </c>
      <c r="G3" s="118">
        <f>Таблица1345691314[Кол-во по Счету]*Таблица1345691314[Цена за единицу]</f>
        <v>15240</v>
      </c>
      <c r="H3" s="171"/>
      <c r="I3" s="119" t="s">
        <v>360</v>
      </c>
      <c r="J3" s="119"/>
      <c r="K3" s="119" t="s">
        <v>361</v>
      </c>
      <c r="L3" s="149">
        <v>43731</v>
      </c>
      <c r="M3" s="250" t="s">
        <v>210</v>
      </c>
      <c r="N3" s="149">
        <v>43731</v>
      </c>
      <c r="O3" s="120"/>
      <c r="P3" s="116">
        <v>43732</v>
      </c>
      <c r="Q3" s="149">
        <v>43732</v>
      </c>
      <c r="R3" s="168" t="s">
        <v>362</v>
      </c>
      <c r="S3" s="143"/>
      <c r="T3" s="143"/>
    </row>
    <row r="4" spans="1:20" x14ac:dyDescent="0.25">
      <c r="A4" s="168">
        <v>2</v>
      </c>
      <c r="B4" s="117">
        <v>2</v>
      </c>
      <c r="C4" s="117" t="s">
        <v>363</v>
      </c>
      <c r="D4" s="117">
        <v>48</v>
      </c>
      <c r="E4" s="117" t="s">
        <v>72</v>
      </c>
      <c r="F4" s="118">
        <v>215.42</v>
      </c>
      <c r="G4" s="118">
        <f>Таблица1345691314[Кол-во по Счету]*Таблица1345691314[Цена за единицу]</f>
        <v>10340.16</v>
      </c>
      <c r="H4" s="171"/>
      <c r="I4" s="119" t="s">
        <v>360</v>
      </c>
      <c r="J4" s="119"/>
      <c r="K4" s="119" t="s">
        <v>361</v>
      </c>
      <c r="L4" s="149">
        <v>43731</v>
      </c>
      <c r="M4" s="250" t="s">
        <v>210</v>
      </c>
      <c r="N4" s="149">
        <v>43731</v>
      </c>
      <c r="O4" s="120"/>
      <c r="P4" s="116">
        <v>43732</v>
      </c>
      <c r="Q4" s="149">
        <v>43732</v>
      </c>
      <c r="R4" s="168" t="s">
        <v>362</v>
      </c>
      <c r="S4" s="143"/>
      <c r="T4" s="143"/>
    </row>
    <row r="5" spans="1:20" x14ac:dyDescent="0.25">
      <c r="A5" s="168">
        <v>3</v>
      </c>
      <c r="B5" s="117">
        <v>3</v>
      </c>
      <c r="C5" s="117" t="s">
        <v>364</v>
      </c>
      <c r="D5" s="117">
        <v>1</v>
      </c>
      <c r="E5" s="117" t="s">
        <v>245</v>
      </c>
      <c r="F5" s="118" t="s">
        <v>365</v>
      </c>
      <c r="G5" s="118">
        <f>Таблица1345691314[Кол-во по Счету]*Таблица1345691314[Цена за единицу]</f>
        <v>8500</v>
      </c>
      <c r="H5" s="251">
        <v>34080.160000000003</v>
      </c>
      <c r="I5" s="119" t="s">
        <v>360</v>
      </c>
      <c r="J5" s="119"/>
      <c r="K5" s="119" t="s">
        <v>361</v>
      </c>
      <c r="L5" s="149">
        <v>43731</v>
      </c>
      <c r="M5" s="250" t="s">
        <v>210</v>
      </c>
      <c r="N5" s="149">
        <v>43731</v>
      </c>
      <c r="O5" s="120"/>
      <c r="P5" s="116">
        <v>43732</v>
      </c>
      <c r="Q5" s="149">
        <v>43732</v>
      </c>
      <c r="R5" s="168" t="s">
        <v>362</v>
      </c>
      <c r="S5" s="143"/>
      <c r="T5" s="143"/>
    </row>
    <row r="6" spans="1:20" x14ac:dyDescent="0.25">
      <c r="A6" s="168">
        <v>4</v>
      </c>
      <c r="B6" s="117">
        <v>1</v>
      </c>
      <c r="C6" s="117" t="s">
        <v>366</v>
      </c>
      <c r="D6" s="117">
        <v>2</v>
      </c>
      <c r="E6" s="117" t="s">
        <v>245</v>
      </c>
      <c r="F6" s="118">
        <v>227.6352</v>
      </c>
      <c r="G6" s="118">
        <f>Таблица1345691314[Кол-во по Счету]*Таблица1345691314[Цена за единицу]</f>
        <v>455.2704</v>
      </c>
      <c r="H6" s="251">
        <v>455.27</v>
      </c>
      <c r="I6" s="119" t="s">
        <v>367</v>
      </c>
      <c r="J6" s="119"/>
      <c r="K6" s="119" t="s">
        <v>368</v>
      </c>
      <c r="L6" s="149">
        <v>43732</v>
      </c>
      <c r="M6" s="250" t="s">
        <v>210</v>
      </c>
      <c r="N6" s="149">
        <v>43732</v>
      </c>
      <c r="O6" s="120"/>
      <c r="P6" s="116">
        <v>43733</v>
      </c>
      <c r="Q6" s="149">
        <v>43733</v>
      </c>
      <c r="R6" s="168" t="s">
        <v>369</v>
      </c>
      <c r="S6" s="143"/>
      <c r="T6" s="143"/>
    </row>
    <row r="7" spans="1:20" x14ac:dyDescent="0.25">
      <c r="A7" s="168">
        <v>5</v>
      </c>
      <c r="B7" s="117">
        <v>1</v>
      </c>
      <c r="C7" s="117" t="s">
        <v>370</v>
      </c>
      <c r="D7" s="117">
        <v>4</v>
      </c>
      <c r="E7" s="117" t="s">
        <v>40</v>
      </c>
      <c r="F7" s="118">
        <v>35</v>
      </c>
      <c r="G7" s="118">
        <f>Таблица1345691314[Кол-во по Счету]*Таблица1345691314[Цена за единицу]</f>
        <v>140</v>
      </c>
      <c r="H7" s="171"/>
      <c r="I7" s="119" t="s">
        <v>371</v>
      </c>
      <c r="J7" s="119"/>
      <c r="K7" s="119" t="s">
        <v>372</v>
      </c>
      <c r="L7" s="149">
        <v>43734</v>
      </c>
      <c r="M7" s="250" t="s">
        <v>210</v>
      </c>
      <c r="N7" s="149">
        <v>43735</v>
      </c>
      <c r="O7" s="120"/>
      <c r="P7" s="116">
        <v>43736</v>
      </c>
      <c r="Q7" s="149">
        <v>43735</v>
      </c>
      <c r="R7" s="168" t="s">
        <v>362</v>
      </c>
      <c r="S7" s="143"/>
      <c r="T7" s="143"/>
    </row>
    <row r="8" spans="1:20" ht="25.5" x14ac:dyDescent="0.25">
      <c r="A8" s="168">
        <v>6</v>
      </c>
      <c r="B8" s="117">
        <v>2</v>
      </c>
      <c r="C8" s="117" t="s">
        <v>373</v>
      </c>
      <c r="D8" s="117">
        <v>1</v>
      </c>
      <c r="E8" s="117" t="s">
        <v>40</v>
      </c>
      <c r="F8" s="118">
        <v>228</v>
      </c>
      <c r="G8" s="118">
        <f>Таблица1345691314[Кол-во по Счету]*Таблица1345691314[Цена за единицу]</f>
        <v>228</v>
      </c>
      <c r="H8" s="171"/>
      <c r="I8" s="119" t="s">
        <v>371</v>
      </c>
      <c r="J8" s="119"/>
      <c r="K8" s="119" t="s">
        <v>372</v>
      </c>
      <c r="L8" s="149">
        <v>43734</v>
      </c>
      <c r="M8" s="250" t="s">
        <v>210</v>
      </c>
      <c r="N8" s="149">
        <v>43735</v>
      </c>
      <c r="O8" s="120"/>
      <c r="P8" s="116">
        <v>43736</v>
      </c>
      <c r="Q8" s="149">
        <v>43735</v>
      </c>
      <c r="R8" s="168" t="s">
        <v>362</v>
      </c>
      <c r="S8" s="143"/>
      <c r="T8" s="143"/>
    </row>
    <row r="9" spans="1:20" x14ac:dyDescent="0.25">
      <c r="A9" s="168">
        <v>7</v>
      </c>
      <c r="B9" s="117">
        <v>3</v>
      </c>
      <c r="C9" s="117" t="s">
        <v>374</v>
      </c>
      <c r="D9" s="117">
        <v>2</v>
      </c>
      <c r="E9" s="117" t="s">
        <v>40</v>
      </c>
      <c r="F9" s="118">
        <v>354</v>
      </c>
      <c r="G9" s="118">
        <f>Таблица1345691314[Кол-во по Счету]*Таблица1345691314[Цена за единицу]</f>
        <v>708</v>
      </c>
      <c r="H9" s="171"/>
      <c r="I9" s="119" t="s">
        <v>371</v>
      </c>
      <c r="J9" s="119"/>
      <c r="K9" s="119" t="s">
        <v>372</v>
      </c>
      <c r="L9" s="149">
        <v>43734</v>
      </c>
      <c r="M9" s="250" t="s">
        <v>210</v>
      </c>
      <c r="N9" s="149">
        <v>43735</v>
      </c>
      <c r="O9" s="120"/>
      <c r="P9" s="116">
        <v>43736</v>
      </c>
      <c r="Q9" s="149">
        <v>43735</v>
      </c>
      <c r="R9" s="168" t="s">
        <v>362</v>
      </c>
      <c r="S9" s="143"/>
      <c r="T9" s="143"/>
    </row>
    <row r="10" spans="1:20" x14ac:dyDescent="0.25">
      <c r="A10" s="168">
        <v>8</v>
      </c>
      <c r="B10" s="117">
        <v>4</v>
      </c>
      <c r="C10" s="117" t="s">
        <v>375</v>
      </c>
      <c r="D10" s="117">
        <v>2</v>
      </c>
      <c r="E10" s="117" t="s">
        <v>245</v>
      </c>
      <c r="F10" s="118">
        <v>130</v>
      </c>
      <c r="G10" s="118">
        <f>Таблица1345691314[Кол-во по Счету]*Таблица1345691314[Цена за единицу]</f>
        <v>260</v>
      </c>
      <c r="H10" s="171"/>
      <c r="I10" s="119" t="s">
        <v>371</v>
      </c>
      <c r="J10" s="119"/>
      <c r="K10" s="119" t="s">
        <v>372</v>
      </c>
      <c r="L10" s="149">
        <v>43734</v>
      </c>
      <c r="M10" s="250" t="s">
        <v>210</v>
      </c>
      <c r="N10" s="149">
        <v>43735</v>
      </c>
      <c r="O10" s="120"/>
      <c r="P10" s="116">
        <v>43736</v>
      </c>
      <c r="Q10" s="149">
        <v>43735</v>
      </c>
      <c r="R10" s="168" t="s">
        <v>362</v>
      </c>
      <c r="S10" s="143"/>
      <c r="T10" s="143"/>
    </row>
    <row r="11" spans="1:20" ht="25.5" x14ac:dyDescent="0.25">
      <c r="A11" s="168">
        <v>9</v>
      </c>
      <c r="B11" s="117">
        <v>5</v>
      </c>
      <c r="C11" s="117" t="s">
        <v>376</v>
      </c>
      <c r="D11" s="117">
        <v>2</v>
      </c>
      <c r="E11" s="117" t="s">
        <v>40</v>
      </c>
      <c r="F11" s="118">
        <v>56</v>
      </c>
      <c r="G11" s="118">
        <f>Таблица1345691314[Кол-во по Счету]*Таблица1345691314[Цена за единицу]</f>
        <v>112</v>
      </c>
      <c r="H11" s="171"/>
      <c r="I11" s="119" t="s">
        <v>371</v>
      </c>
      <c r="J11" s="119"/>
      <c r="K11" s="119" t="s">
        <v>372</v>
      </c>
      <c r="L11" s="149">
        <v>43734</v>
      </c>
      <c r="M11" s="250" t="s">
        <v>210</v>
      </c>
      <c r="N11" s="149">
        <v>43735</v>
      </c>
      <c r="O11" s="120"/>
      <c r="P11" s="116">
        <v>43736</v>
      </c>
      <c r="Q11" s="149">
        <v>43735</v>
      </c>
      <c r="R11" s="168" t="s">
        <v>362</v>
      </c>
      <c r="S11" s="143"/>
      <c r="T11" s="143"/>
    </row>
    <row r="12" spans="1:20" ht="25.5" x14ac:dyDescent="0.25">
      <c r="A12" s="168">
        <v>10</v>
      </c>
      <c r="B12" s="117">
        <v>6</v>
      </c>
      <c r="C12" s="117" t="s">
        <v>377</v>
      </c>
      <c r="D12" s="117">
        <v>2</v>
      </c>
      <c r="E12" s="117" t="s">
        <v>40</v>
      </c>
      <c r="F12" s="118">
        <v>67</v>
      </c>
      <c r="G12" s="118">
        <f>Таблица1345691314[Кол-во по Счету]*Таблица1345691314[Цена за единицу]</f>
        <v>134</v>
      </c>
      <c r="H12" s="171"/>
      <c r="I12" s="119" t="s">
        <v>371</v>
      </c>
      <c r="J12" s="119"/>
      <c r="K12" s="119" t="s">
        <v>372</v>
      </c>
      <c r="L12" s="149">
        <v>43734</v>
      </c>
      <c r="M12" s="250" t="s">
        <v>210</v>
      </c>
      <c r="N12" s="149">
        <v>43735</v>
      </c>
      <c r="O12" s="120"/>
      <c r="P12" s="116">
        <v>43736</v>
      </c>
      <c r="Q12" s="149">
        <v>43735</v>
      </c>
      <c r="R12" s="168" t="s">
        <v>362</v>
      </c>
      <c r="S12" s="143"/>
      <c r="T12" s="143"/>
    </row>
    <row r="13" spans="1:20" x14ac:dyDescent="0.25">
      <c r="A13" s="168">
        <v>11</v>
      </c>
      <c r="B13" s="117">
        <v>7</v>
      </c>
      <c r="C13" s="117" t="s">
        <v>378</v>
      </c>
      <c r="D13" s="117">
        <v>20</v>
      </c>
      <c r="E13" s="117" t="s">
        <v>379</v>
      </c>
      <c r="F13" s="118">
        <v>21</v>
      </c>
      <c r="G13" s="118">
        <f>Таблица1345691314[Кол-во по Счету]*Таблица1345691314[Цена за единицу]</f>
        <v>420</v>
      </c>
      <c r="H13" s="171"/>
      <c r="I13" s="119" t="s">
        <v>371</v>
      </c>
      <c r="J13" s="119"/>
      <c r="K13" s="119" t="s">
        <v>372</v>
      </c>
      <c r="L13" s="149">
        <v>43734</v>
      </c>
      <c r="M13" s="250" t="s">
        <v>210</v>
      </c>
      <c r="N13" s="149">
        <v>43735</v>
      </c>
      <c r="O13" s="120"/>
      <c r="P13" s="116">
        <v>43736</v>
      </c>
      <c r="Q13" s="149">
        <v>43735</v>
      </c>
      <c r="R13" s="168" t="s">
        <v>362</v>
      </c>
      <c r="S13" s="143"/>
      <c r="T13" s="143"/>
    </row>
    <row r="14" spans="1:20" x14ac:dyDescent="0.25">
      <c r="A14" s="168">
        <v>12</v>
      </c>
      <c r="B14" s="117">
        <v>8</v>
      </c>
      <c r="C14" s="117" t="s">
        <v>380</v>
      </c>
      <c r="D14" s="117">
        <v>10</v>
      </c>
      <c r="E14" s="117" t="s">
        <v>40</v>
      </c>
      <c r="F14" s="118">
        <v>31</v>
      </c>
      <c r="G14" s="118">
        <f>Таблица1345691314[Кол-во по Счету]*Таблица1345691314[Цена за единицу]</f>
        <v>310</v>
      </c>
      <c r="H14" s="171"/>
      <c r="I14" s="119" t="s">
        <v>371</v>
      </c>
      <c r="J14" s="119"/>
      <c r="K14" s="119" t="s">
        <v>372</v>
      </c>
      <c r="L14" s="149">
        <v>43734</v>
      </c>
      <c r="M14" s="250" t="s">
        <v>210</v>
      </c>
      <c r="N14" s="149">
        <v>43735</v>
      </c>
      <c r="O14" s="120"/>
      <c r="P14" s="116">
        <v>43736</v>
      </c>
      <c r="Q14" s="149">
        <v>43735</v>
      </c>
      <c r="R14" s="168" t="s">
        <v>362</v>
      </c>
      <c r="S14" s="143"/>
      <c r="T14" s="143"/>
    </row>
    <row r="15" spans="1:20" x14ac:dyDescent="0.25">
      <c r="A15" s="168">
        <v>13</v>
      </c>
      <c r="B15" s="117">
        <v>9</v>
      </c>
      <c r="C15" s="117" t="s">
        <v>381</v>
      </c>
      <c r="D15" s="117">
        <v>4</v>
      </c>
      <c r="E15" s="117" t="s">
        <v>40</v>
      </c>
      <c r="F15" s="118">
        <v>90</v>
      </c>
      <c r="G15" s="118">
        <f>Таблица1345691314[Кол-во по Счету]*Таблица1345691314[Цена за единицу]</f>
        <v>360</v>
      </c>
      <c r="H15" s="171"/>
      <c r="I15" s="119" t="s">
        <v>371</v>
      </c>
      <c r="J15" s="119"/>
      <c r="K15" s="119" t="s">
        <v>372</v>
      </c>
      <c r="L15" s="149">
        <v>43734</v>
      </c>
      <c r="M15" s="250" t="s">
        <v>210</v>
      </c>
      <c r="N15" s="149">
        <v>43735</v>
      </c>
      <c r="O15" s="120"/>
      <c r="P15" s="116">
        <v>43736</v>
      </c>
      <c r="Q15" s="149">
        <v>43735</v>
      </c>
      <c r="R15" s="168" t="s">
        <v>362</v>
      </c>
      <c r="S15" s="143"/>
      <c r="T15" s="143"/>
    </row>
    <row r="16" spans="1:20" x14ac:dyDescent="0.25">
      <c r="A16" s="168">
        <v>14</v>
      </c>
      <c r="B16" s="117">
        <v>10</v>
      </c>
      <c r="C16" s="117" t="s">
        <v>382</v>
      </c>
      <c r="D16" s="117">
        <v>1</v>
      </c>
      <c r="E16" s="117" t="s">
        <v>40</v>
      </c>
      <c r="F16" s="118">
        <v>384</v>
      </c>
      <c r="G16" s="118">
        <f>Таблица1345691314[Кол-во по Счету]*Таблица1345691314[Цена за единицу]</f>
        <v>384</v>
      </c>
      <c r="H16" s="171"/>
      <c r="I16" s="119" t="s">
        <v>371</v>
      </c>
      <c r="J16" s="119"/>
      <c r="K16" s="119" t="s">
        <v>372</v>
      </c>
      <c r="L16" s="149">
        <v>43734</v>
      </c>
      <c r="M16" s="250" t="s">
        <v>210</v>
      </c>
      <c r="N16" s="149">
        <v>43735</v>
      </c>
      <c r="O16" s="120"/>
      <c r="P16" s="116">
        <v>43736</v>
      </c>
      <c r="Q16" s="149">
        <v>43735</v>
      </c>
      <c r="R16" s="168" t="s">
        <v>362</v>
      </c>
      <c r="S16" s="143"/>
      <c r="T16" s="143"/>
    </row>
    <row r="17" spans="1:20" x14ac:dyDescent="0.25">
      <c r="A17" s="168">
        <v>15</v>
      </c>
      <c r="B17" s="117">
        <v>11</v>
      </c>
      <c r="C17" s="117" t="s">
        <v>383</v>
      </c>
      <c r="D17" s="117">
        <v>2</v>
      </c>
      <c r="E17" s="117" t="s">
        <v>40</v>
      </c>
      <c r="F17" s="118">
        <v>690</v>
      </c>
      <c r="G17" s="118">
        <f>Таблица1345691314[Кол-во по Счету]*Таблица1345691314[Цена за единицу]</f>
        <v>1380</v>
      </c>
      <c r="H17" s="171"/>
      <c r="I17" s="119" t="s">
        <v>371</v>
      </c>
      <c r="J17" s="119"/>
      <c r="K17" s="119" t="s">
        <v>372</v>
      </c>
      <c r="L17" s="149">
        <v>43734</v>
      </c>
      <c r="M17" s="250" t="s">
        <v>210</v>
      </c>
      <c r="N17" s="149">
        <v>43735</v>
      </c>
      <c r="O17" s="120"/>
      <c r="P17" s="116">
        <v>43736</v>
      </c>
      <c r="Q17" s="149">
        <v>43735</v>
      </c>
      <c r="R17" s="168" t="s">
        <v>362</v>
      </c>
      <c r="S17" s="143"/>
      <c r="T17" s="143"/>
    </row>
    <row r="18" spans="1:20" x14ac:dyDescent="0.25">
      <c r="A18" s="168">
        <v>16</v>
      </c>
      <c r="B18" s="117">
        <v>12</v>
      </c>
      <c r="C18" s="117" t="s">
        <v>384</v>
      </c>
      <c r="D18" s="117">
        <v>2</v>
      </c>
      <c r="E18" s="117" t="s">
        <v>40</v>
      </c>
      <c r="F18" s="118">
        <v>108</v>
      </c>
      <c r="G18" s="118">
        <f>Таблица1345691314[Кол-во по Счету]*Таблица1345691314[Цена за единицу]</f>
        <v>216</v>
      </c>
      <c r="H18" s="171"/>
      <c r="I18" s="119" t="s">
        <v>371</v>
      </c>
      <c r="J18" s="119"/>
      <c r="K18" s="119" t="s">
        <v>372</v>
      </c>
      <c r="L18" s="149">
        <v>43734</v>
      </c>
      <c r="M18" s="250" t="s">
        <v>210</v>
      </c>
      <c r="N18" s="149">
        <v>43735</v>
      </c>
      <c r="O18" s="120"/>
      <c r="P18" s="116">
        <v>43736</v>
      </c>
      <c r="Q18" s="149">
        <v>43735</v>
      </c>
      <c r="R18" s="168" t="s">
        <v>362</v>
      </c>
      <c r="S18" s="143"/>
      <c r="T18" s="143"/>
    </row>
    <row r="19" spans="1:20" x14ac:dyDescent="0.25">
      <c r="A19" s="168">
        <v>17</v>
      </c>
      <c r="B19" s="117">
        <v>13</v>
      </c>
      <c r="C19" s="117" t="s">
        <v>385</v>
      </c>
      <c r="D19" s="117">
        <v>1</v>
      </c>
      <c r="E19" s="117"/>
      <c r="F19" s="118" t="s">
        <v>386</v>
      </c>
      <c r="G19" s="118">
        <f>Таблица1345691314[Кол-во по Счету]*Таблица1345691314[Цена за единицу]</f>
        <v>1000</v>
      </c>
      <c r="H19" s="251">
        <v>5652</v>
      </c>
      <c r="I19" s="119"/>
      <c r="J19" s="119"/>
      <c r="K19" s="119"/>
      <c r="L19" s="149">
        <v>43734</v>
      </c>
      <c r="M19" s="250" t="s">
        <v>210</v>
      </c>
      <c r="N19" s="149">
        <v>43735</v>
      </c>
      <c r="O19" s="120"/>
      <c r="P19" s="116">
        <v>43736</v>
      </c>
      <c r="Q19" s="149">
        <v>43735</v>
      </c>
      <c r="R19" s="168" t="s">
        <v>362</v>
      </c>
      <c r="S19" s="143"/>
      <c r="T19" s="143"/>
    </row>
    <row r="20" spans="1:20" x14ac:dyDescent="0.25">
      <c r="A20" s="168">
        <v>18</v>
      </c>
      <c r="B20" s="117">
        <v>1</v>
      </c>
      <c r="C20" s="117" t="s">
        <v>387</v>
      </c>
      <c r="D20" s="117">
        <v>690</v>
      </c>
      <c r="E20" s="117" t="s">
        <v>72</v>
      </c>
      <c r="F20" s="118">
        <v>69</v>
      </c>
      <c r="G20" s="118">
        <f>Таблица1345691314[Кол-во по Счету]*Таблица1345691314[Цена за единицу]</f>
        <v>47610</v>
      </c>
      <c r="H20" s="171"/>
      <c r="I20" s="119"/>
      <c r="J20" s="119"/>
      <c r="K20" s="119"/>
      <c r="L20" s="149">
        <v>43733</v>
      </c>
      <c r="M20" s="250" t="s">
        <v>210</v>
      </c>
      <c r="N20" s="149">
        <v>43733</v>
      </c>
      <c r="O20" s="120"/>
      <c r="P20" s="116">
        <v>43734</v>
      </c>
      <c r="Q20" s="149"/>
      <c r="R20" s="168" t="s">
        <v>362</v>
      </c>
      <c r="S20" s="143"/>
      <c r="T20" s="143"/>
    </row>
    <row r="21" spans="1:20" x14ac:dyDescent="0.25">
      <c r="A21" s="168">
        <v>19</v>
      </c>
      <c r="B21" s="117">
        <v>2</v>
      </c>
      <c r="C21" s="117" t="s">
        <v>388</v>
      </c>
      <c r="D21" s="117">
        <v>54</v>
      </c>
      <c r="E21" s="117" t="s">
        <v>72</v>
      </c>
      <c r="F21" s="118">
        <v>49</v>
      </c>
      <c r="G21" s="118">
        <f>Таблица1345691314[Кол-во по Счету]*Таблица1345691314[Цена за единицу]</f>
        <v>2646</v>
      </c>
      <c r="H21" s="171"/>
      <c r="I21" s="119"/>
      <c r="J21" s="119"/>
      <c r="K21" s="119"/>
      <c r="L21" s="149">
        <v>43733</v>
      </c>
      <c r="M21" s="250" t="s">
        <v>210</v>
      </c>
      <c r="N21" s="149">
        <v>43733</v>
      </c>
      <c r="O21" s="120"/>
      <c r="P21" s="116">
        <v>43734</v>
      </c>
      <c r="Q21" s="149"/>
      <c r="R21" s="168" t="s">
        <v>362</v>
      </c>
      <c r="S21" s="143"/>
      <c r="T21" s="143"/>
    </row>
    <row r="22" spans="1:20" x14ac:dyDescent="0.25">
      <c r="A22" s="168">
        <v>20</v>
      </c>
      <c r="B22" s="117">
        <v>3</v>
      </c>
      <c r="C22" s="117" t="s">
        <v>389</v>
      </c>
      <c r="D22" s="117">
        <v>800</v>
      </c>
      <c r="E22" s="117" t="s">
        <v>40</v>
      </c>
      <c r="F22" s="118">
        <v>0.63</v>
      </c>
      <c r="G22" s="118">
        <f>Таблица1345691314[Кол-во по Счету]*Таблица1345691314[Цена за единицу]</f>
        <v>504</v>
      </c>
      <c r="H22" s="171"/>
      <c r="I22" s="119"/>
      <c r="J22" s="119"/>
      <c r="K22" s="119"/>
      <c r="L22" s="149">
        <v>43733</v>
      </c>
      <c r="M22" s="250" t="s">
        <v>210</v>
      </c>
      <c r="N22" s="149">
        <v>43733</v>
      </c>
      <c r="O22" s="120"/>
      <c r="P22" s="116">
        <v>43734</v>
      </c>
      <c r="Q22" s="149"/>
      <c r="R22" s="168" t="s">
        <v>362</v>
      </c>
      <c r="S22" s="143"/>
      <c r="T22" s="143"/>
    </row>
    <row r="23" spans="1:20" ht="25.5" x14ac:dyDescent="0.25">
      <c r="A23" s="168">
        <v>21</v>
      </c>
      <c r="B23" s="117">
        <v>4</v>
      </c>
      <c r="C23" s="117" t="s">
        <v>390</v>
      </c>
      <c r="D23" s="117" t="s">
        <v>391</v>
      </c>
      <c r="E23" s="117" t="s">
        <v>40</v>
      </c>
      <c r="F23" s="118">
        <v>0.27</v>
      </c>
      <c r="G23" s="118">
        <f>Таблица1345691314[Кол-во по Счету]*Таблица1345691314[Цена за единицу]</f>
        <v>270</v>
      </c>
      <c r="H23" s="171"/>
      <c r="I23" s="119"/>
      <c r="J23" s="119"/>
      <c r="K23" s="119"/>
      <c r="L23" s="149">
        <v>43733</v>
      </c>
      <c r="M23" s="250" t="s">
        <v>210</v>
      </c>
      <c r="N23" s="149">
        <v>43733</v>
      </c>
      <c r="O23" s="120"/>
      <c r="P23" s="116">
        <v>43734</v>
      </c>
      <c r="Q23" s="149"/>
      <c r="R23" s="168" t="s">
        <v>362</v>
      </c>
      <c r="S23" s="143"/>
      <c r="T23" s="143"/>
    </row>
    <row r="24" spans="1:20" x14ac:dyDescent="0.25">
      <c r="A24" s="168">
        <v>22</v>
      </c>
      <c r="B24" s="117">
        <v>5</v>
      </c>
      <c r="C24" s="117" t="s">
        <v>392</v>
      </c>
      <c r="D24" s="117" t="s">
        <v>391</v>
      </c>
      <c r="E24" s="117" t="s">
        <v>40</v>
      </c>
      <c r="F24" s="118">
        <v>0.24</v>
      </c>
      <c r="G24" s="118">
        <f>Таблица1345691314[Кол-во по Счету]*Таблица1345691314[Цена за единицу]</f>
        <v>240</v>
      </c>
      <c r="H24" s="171"/>
      <c r="I24" s="119"/>
      <c r="J24" s="119"/>
      <c r="K24" s="119"/>
      <c r="L24" s="149">
        <v>43733</v>
      </c>
      <c r="M24" s="250" t="s">
        <v>210</v>
      </c>
      <c r="N24" s="149">
        <v>43733</v>
      </c>
      <c r="O24" s="120"/>
      <c r="P24" s="116">
        <v>43734</v>
      </c>
      <c r="Q24" s="149"/>
      <c r="R24" s="168" t="s">
        <v>362</v>
      </c>
      <c r="S24" s="143"/>
      <c r="T24" s="143"/>
    </row>
    <row r="25" spans="1:20" x14ac:dyDescent="0.25">
      <c r="A25" s="168">
        <v>23</v>
      </c>
      <c r="B25" s="117">
        <v>6</v>
      </c>
      <c r="C25" s="117" t="s">
        <v>393</v>
      </c>
      <c r="D25" s="117" t="s">
        <v>391</v>
      </c>
      <c r="E25" s="117" t="s">
        <v>40</v>
      </c>
      <c r="F25" s="118">
        <v>0.32</v>
      </c>
      <c r="G25" s="118">
        <f>Таблица1345691314[Кол-во по Счету]*Таблица1345691314[Цена за единицу]</f>
        <v>320</v>
      </c>
      <c r="H25" s="171"/>
      <c r="I25" s="119"/>
      <c r="J25" s="119"/>
      <c r="K25" s="119"/>
      <c r="L25" s="149">
        <v>43733</v>
      </c>
      <c r="M25" s="250" t="s">
        <v>210</v>
      </c>
      <c r="N25" s="149">
        <v>43733</v>
      </c>
      <c r="O25" s="120"/>
      <c r="P25" s="116">
        <v>43734</v>
      </c>
      <c r="Q25" s="149"/>
      <c r="R25" s="168" t="s">
        <v>362</v>
      </c>
      <c r="S25" s="143"/>
      <c r="T25" s="143"/>
    </row>
    <row r="26" spans="1:20" x14ac:dyDescent="0.25">
      <c r="A26" s="168">
        <v>24</v>
      </c>
      <c r="B26" s="117">
        <v>7</v>
      </c>
      <c r="C26" s="117" t="s">
        <v>394</v>
      </c>
      <c r="D26" s="117">
        <v>1</v>
      </c>
      <c r="E26" s="117" t="s">
        <v>379</v>
      </c>
      <c r="F26" s="118">
        <v>172</v>
      </c>
      <c r="G26" s="118">
        <f>Таблица1345691314[Кол-во по Счету]*Таблица1345691314[Цена за единицу]</f>
        <v>172</v>
      </c>
      <c r="H26" s="171"/>
      <c r="I26" s="119"/>
      <c r="J26" s="119"/>
      <c r="K26" s="119"/>
      <c r="L26" s="149">
        <v>43733</v>
      </c>
      <c r="M26" s="250" t="s">
        <v>210</v>
      </c>
      <c r="N26" s="149">
        <v>43733</v>
      </c>
      <c r="O26" s="120"/>
      <c r="P26" s="116">
        <v>43734</v>
      </c>
      <c r="Q26" s="149"/>
      <c r="R26" s="168" t="s">
        <v>362</v>
      </c>
      <c r="S26" s="143"/>
      <c r="T26" s="143"/>
    </row>
    <row r="27" spans="1:20" x14ac:dyDescent="0.25">
      <c r="A27" s="168">
        <v>25</v>
      </c>
      <c r="B27" s="117">
        <v>8</v>
      </c>
      <c r="C27" s="117" t="s">
        <v>395</v>
      </c>
      <c r="D27" s="117">
        <v>11</v>
      </c>
      <c r="E27" s="117" t="s">
        <v>379</v>
      </c>
      <c r="F27" s="118">
        <v>652</v>
      </c>
      <c r="G27" s="118">
        <f>Таблица1345691314[Кол-во по Счету]*Таблица1345691314[Цена за единицу]</f>
        <v>7172</v>
      </c>
      <c r="H27" s="171"/>
      <c r="I27" s="119"/>
      <c r="J27" s="119"/>
      <c r="K27" s="119"/>
      <c r="L27" s="149">
        <v>43733</v>
      </c>
      <c r="M27" s="250" t="s">
        <v>210</v>
      </c>
      <c r="N27" s="149">
        <v>43733</v>
      </c>
      <c r="O27" s="120"/>
      <c r="P27" s="116">
        <v>43734</v>
      </c>
      <c r="Q27" s="149"/>
      <c r="R27" s="168" t="s">
        <v>362</v>
      </c>
      <c r="S27" s="143"/>
      <c r="T27" s="143"/>
    </row>
    <row r="28" spans="1:20" x14ac:dyDescent="0.25">
      <c r="A28" s="168">
        <v>26</v>
      </c>
      <c r="B28" s="117">
        <v>9</v>
      </c>
      <c r="C28" s="117" t="s">
        <v>385</v>
      </c>
      <c r="D28" s="117">
        <v>1</v>
      </c>
      <c r="E28" s="117"/>
      <c r="F28" s="118" t="s">
        <v>396</v>
      </c>
      <c r="G28" s="118">
        <f>Таблица1345691314[Кол-во по Счету]*Таблица1345691314[Цена за единицу]</f>
        <v>2200</v>
      </c>
      <c r="H28" s="251">
        <v>61125</v>
      </c>
      <c r="I28" s="119"/>
      <c r="J28" s="119"/>
      <c r="K28" s="119"/>
      <c r="L28" s="149">
        <v>43733</v>
      </c>
      <c r="M28" s="250" t="s">
        <v>210</v>
      </c>
      <c r="N28" s="149">
        <v>43733</v>
      </c>
      <c r="O28" s="120"/>
      <c r="P28" s="116">
        <v>43734</v>
      </c>
      <c r="Q28" s="149"/>
      <c r="R28" s="168" t="s">
        <v>362</v>
      </c>
      <c r="S28" s="143"/>
      <c r="T28" s="143"/>
    </row>
    <row r="29" spans="1:20" x14ac:dyDescent="0.25">
      <c r="A29" s="168">
        <v>27</v>
      </c>
      <c r="B29" s="117">
        <v>1</v>
      </c>
      <c r="C29" s="117" t="s">
        <v>397</v>
      </c>
      <c r="D29" s="117">
        <v>72</v>
      </c>
      <c r="E29" s="117" t="s">
        <v>359</v>
      </c>
      <c r="F29" s="118">
        <v>695</v>
      </c>
      <c r="G29" s="118">
        <f>Таблица1345691314[Кол-во по Счету]*Таблица1345691314[Цена за единицу]</f>
        <v>50040</v>
      </c>
      <c r="H29" s="171"/>
      <c r="I29" s="119"/>
      <c r="J29" s="119"/>
      <c r="K29" s="119"/>
      <c r="L29" s="149">
        <v>43719</v>
      </c>
      <c r="M29" s="250" t="s">
        <v>210</v>
      </c>
      <c r="N29" s="149">
        <v>43719</v>
      </c>
      <c r="O29" s="120"/>
      <c r="P29" s="116">
        <v>43720</v>
      </c>
      <c r="Q29" s="149"/>
      <c r="R29" s="168" t="s">
        <v>362</v>
      </c>
      <c r="S29" s="143"/>
      <c r="T29" s="143"/>
    </row>
    <row r="30" spans="1:20" x14ac:dyDescent="0.25">
      <c r="A30" s="168">
        <v>28</v>
      </c>
      <c r="B30" s="117">
        <v>2</v>
      </c>
      <c r="C30" s="117" t="s">
        <v>398</v>
      </c>
      <c r="D30" s="117">
        <v>26</v>
      </c>
      <c r="E30" s="117" t="s">
        <v>245</v>
      </c>
      <c r="F30" s="118" t="s">
        <v>399</v>
      </c>
      <c r="G30" s="118">
        <f>Таблица1345691314[Кол-во по Счету]*Таблица1345691314[Цена за единицу]</f>
        <v>68605.679999999993</v>
      </c>
      <c r="H30" s="171"/>
      <c r="I30" s="119"/>
      <c r="J30" s="119"/>
      <c r="K30" s="119"/>
      <c r="L30" s="149">
        <v>43719</v>
      </c>
      <c r="M30" s="250" t="s">
        <v>210</v>
      </c>
      <c r="N30" s="149">
        <v>43719</v>
      </c>
      <c r="O30" s="120"/>
      <c r="P30" s="116">
        <v>43720</v>
      </c>
      <c r="Q30" s="149"/>
      <c r="R30" s="168" t="s">
        <v>362</v>
      </c>
      <c r="S30" s="143"/>
      <c r="T30" s="143"/>
    </row>
    <row r="31" spans="1:20" x14ac:dyDescent="0.25">
      <c r="A31" s="168">
        <v>29</v>
      </c>
      <c r="B31" s="117">
        <v>3</v>
      </c>
      <c r="C31" s="117" t="s">
        <v>400</v>
      </c>
      <c r="D31" s="117">
        <v>2</v>
      </c>
      <c r="E31" s="117" t="s">
        <v>245</v>
      </c>
      <c r="F31" s="118" t="s">
        <v>401</v>
      </c>
      <c r="G31" s="118">
        <f>Таблица1345691314[Кол-во по Счету]*Таблица1345691314[Цена за единицу]</f>
        <v>5352.46</v>
      </c>
      <c r="H31" s="171"/>
      <c r="I31" s="119"/>
      <c r="J31" s="119"/>
      <c r="K31" s="119"/>
      <c r="L31" s="149">
        <v>43719</v>
      </c>
      <c r="M31" s="250" t="s">
        <v>210</v>
      </c>
      <c r="N31" s="149">
        <v>43719</v>
      </c>
      <c r="O31" s="120"/>
      <c r="P31" s="116">
        <v>43720</v>
      </c>
      <c r="Q31" s="149"/>
      <c r="R31" s="168" t="s">
        <v>362</v>
      </c>
      <c r="S31" s="143"/>
      <c r="T31" s="143"/>
    </row>
    <row r="32" spans="1:20" x14ac:dyDescent="0.25">
      <c r="A32" s="168">
        <v>30</v>
      </c>
      <c r="B32" s="117">
        <v>4</v>
      </c>
      <c r="C32" s="117" t="s">
        <v>402</v>
      </c>
      <c r="D32" s="117">
        <v>27</v>
      </c>
      <c r="E32" s="117" t="s">
        <v>245</v>
      </c>
      <c r="F32" s="118">
        <v>941.08</v>
      </c>
      <c r="G32" s="118">
        <f>Таблица1345691314[Кол-во по Счету]*Таблица1345691314[Цена за единицу]</f>
        <v>25409.16</v>
      </c>
      <c r="H32" s="171"/>
      <c r="I32" s="119"/>
      <c r="J32" s="119"/>
      <c r="K32" s="119"/>
      <c r="L32" s="149">
        <v>43719</v>
      </c>
      <c r="M32" s="250" t="s">
        <v>210</v>
      </c>
      <c r="N32" s="149">
        <v>43719</v>
      </c>
      <c r="O32" s="120"/>
      <c r="P32" s="116">
        <v>43720</v>
      </c>
      <c r="Q32" s="149"/>
      <c r="R32" s="168" t="s">
        <v>362</v>
      </c>
      <c r="S32" s="143"/>
      <c r="T32" s="143"/>
    </row>
    <row r="33" spans="1:20" x14ac:dyDescent="0.25">
      <c r="A33" s="168">
        <v>31</v>
      </c>
      <c r="B33" s="117">
        <v>5</v>
      </c>
      <c r="C33" s="117" t="s">
        <v>403</v>
      </c>
      <c r="D33" s="117">
        <v>2.61</v>
      </c>
      <c r="E33" s="117" t="s">
        <v>404</v>
      </c>
      <c r="F33" s="118" t="s">
        <v>405</v>
      </c>
      <c r="G33" s="118">
        <f>Таблица1345691314[Кол-во по Счету]*Таблица1345691314[Цена за единицу]</f>
        <v>111325.63499999999</v>
      </c>
      <c r="H33" s="171"/>
      <c r="I33" s="119"/>
      <c r="J33" s="119"/>
      <c r="K33" s="119"/>
      <c r="L33" s="149">
        <v>43719</v>
      </c>
      <c r="M33" s="250" t="s">
        <v>210</v>
      </c>
      <c r="N33" s="149">
        <v>43719</v>
      </c>
      <c r="O33" s="120"/>
      <c r="P33" s="116">
        <v>43720</v>
      </c>
      <c r="Q33" s="149"/>
      <c r="R33" s="168" t="s">
        <v>362</v>
      </c>
      <c r="S33" s="143"/>
      <c r="T33" s="143"/>
    </row>
    <row r="34" spans="1:20" x14ac:dyDescent="0.25">
      <c r="A34" s="168">
        <v>32</v>
      </c>
      <c r="B34" s="117">
        <v>6</v>
      </c>
      <c r="C34" s="117" t="s">
        <v>406</v>
      </c>
      <c r="D34" s="117">
        <v>1</v>
      </c>
      <c r="E34" s="117" t="s">
        <v>245</v>
      </c>
      <c r="F34" s="118" t="s">
        <v>407</v>
      </c>
      <c r="G34" s="118">
        <f>Таблица1345691314[Кол-во по Счету]*Таблица1345691314[Цена за единицу]</f>
        <v>4453.03</v>
      </c>
      <c r="H34" s="171"/>
      <c r="I34" s="119"/>
      <c r="J34" s="119"/>
      <c r="K34" s="119"/>
      <c r="L34" s="149">
        <v>43719</v>
      </c>
      <c r="M34" s="250" t="s">
        <v>210</v>
      </c>
      <c r="N34" s="149">
        <v>43719</v>
      </c>
      <c r="O34" s="120"/>
      <c r="P34" s="116">
        <v>43720</v>
      </c>
      <c r="Q34" s="149"/>
      <c r="R34" s="168" t="s">
        <v>362</v>
      </c>
      <c r="S34" s="143"/>
      <c r="T34" s="143"/>
    </row>
    <row r="35" spans="1:20" x14ac:dyDescent="0.25">
      <c r="A35" s="168">
        <v>33</v>
      </c>
      <c r="B35" s="117">
        <v>7</v>
      </c>
      <c r="C35" s="117" t="s">
        <v>408</v>
      </c>
      <c r="D35" s="117">
        <v>96</v>
      </c>
      <c r="E35" s="117" t="s">
        <v>409</v>
      </c>
      <c r="F35" s="118">
        <v>439.96</v>
      </c>
      <c r="G35" s="118">
        <f>Таблица1345691314[Кол-во по Счету]*Таблица1345691314[Цена за единицу]</f>
        <v>42236.159999999996</v>
      </c>
      <c r="H35" s="171"/>
      <c r="I35" s="119"/>
      <c r="J35" s="119"/>
      <c r="K35" s="119"/>
      <c r="L35" s="149">
        <v>43719</v>
      </c>
      <c r="M35" s="250" t="s">
        <v>210</v>
      </c>
      <c r="N35" s="149">
        <v>43719</v>
      </c>
      <c r="O35" s="120"/>
      <c r="P35" s="116">
        <v>43720</v>
      </c>
      <c r="Q35" s="149"/>
      <c r="R35" s="168" t="s">
        <v>362</v>
      </c>
      <c r="S35" s="143"/>
      <c r="T35" s="143"/>
    </row>
    <row r="36" spans="1:20" x14ac:dyDescent="0.25">
      <c r="A36" s="168">
        <v>34</v>
      </c>
      <c r="B36" s="117">
        <v>8</v>
      </c>
      <c r="C36" s="117" t="s">
        <v>406</v>
      </c>
      <c r="D36" s="117">
        <v>8</v>
      </c>
      <c r="E36" s="117" t="s">
        <v>245</v>
      </c>
      <c r="F36" s="118">
        <v>211.19</v>
      </c>
      <c r="G36" s="118">
        <f>Таблица1345691314[Кол-во по Счету]*Таблица1345691314[Цена за единицу]</f>
        <v>1689.52</v>
      </c>
      <c r="H36" s="171"/>
      <c r="I36" s="119"/>
      <c r="J36" s="119"/>
      <c r="K36" s="119"/>
      <c r="L36" s="149">
        <v>43719</v>
      </c>
      <c r="M36" s="250" t="s">
        <v>210</v>
      </c>
      <c r="N36" s="149">
        <v>43719</v>
      </c>
      <c r="O36" s="120"/>
      <c r="P36" s="116">
        <v>43720</v>
      </c>
      <c r="Q36" s="149"/>
      <c r="R36" s="168" t="s">
        <v>362</v>
      </c>
      <c r="S36" s="143"/>
      <c r="T36" s="143"/>
    </row>
    <row r="37" spans="1:20" x14ac:dyDescent="0.25">
      <c r="A37" s="168">
        <v>35</v>
      </c>
      <c r="B37" s="117">
        <v>9</v>
      </c>
      <c r="C37" s="117" t="s">
        <v>364</v>
      </c>
      <c r="D37" s="117">
        <v>1</v>
      </c>
      <c r="E37" s="117" t="s">
        <v>245</v>
      </c>
      <c r="F37" s="118" t="s">
        <v>410</v>
      </c>
      <c r="G37" s="118">
        <f>Таблица1345691314[Кол-во по Счету]*Таблица1345691314[Цена за единицу]</f>
        <v>12000</v>
      </c>
      <c r="H37" s="251">
        <v>321111.65000000002</v>
      </c>
      <c r="I37" s="119"/>
      <c r="J37" s="119"/>
      <c r="K37" s="119"/>
      <c r="L37" s="149">
        <v>43719</v>
      </c>
      <c r="M37" s="250" t="s">
        <v>210</v>
      </c>
      <c r="N37" s="149">
        <v>43719</v>
      </c>
      <c r="O37" s="120"/>
      <c r="P37" s="116">
        <v>43720</v>
      </c>
      <c r="Q37" s="149"/>
      <c r="R37" s="168" t="s">
        <v>362</v>
      </c>
      <c r="S37" s="143"/>
      <c r="T37" s="143"/>
    </row>
    <row r="38" spans="1:20" x14ac:dyDescent="0.25">
      <c r="A38" s="168">
        <v>36</v>
      </c>
      <c r="B38" s="117">
        <v>1</v>
      </c>
      <c r="C38" s="117" t="s">
        <v>411</v>
      </c>
      <c r="D38" s="117">
        <v>5</v>
      </c>
      <c r="E38" s="117" t="s">
        <v>245</v>
      </c>
      <c r="F38" s="118">
        <v>94.847999999999999</v>
      </c>
      <c r="G38" s="118">
        <f>Таблица1345691314[Кол-во по Счету]*Таблица1345691314[Цена за единицу]</f>
        <v>474.24</v>
      </c>
      <c r="H38" s="171"/>
      <c r="I38" s="119"/>
      <c r="J38" s="119"/>
      <c r="K38" s="119"/>
      <c r="L38" s="149">
        <v>43713</v>
      </c>
      <c r="M38" s="250" t="s">
        <v>210</v>
      </c>
      <c r="N38" s="149">
        <v>43713</v>
      </c>
      <c r="O38" s="120"/>
      <c r="P38" s="116">
        <v>43714</v>
      </c>
      <c r="Q38" s="149"/>
      <c r="R38" s="168" t="s">
        <v>369</v>
      </c>
      <c r="S38" s="143"/>
      <c r="T38" s="143"/>
    </row>
    <row r="39" spans="1:20" x14ac:dyDescent="0.25">
      <c r="A39" s="168">
        <v>37</v>
      </c>
      <c r="B39" s="117">
        <v>2</v>
      </c>
      <c r="C39" s="117" t="s">
        <v>412</v>
      </c>
      <c r="D39" s="117">
        <v>5</v>
      </c>
      <c r="E39" s="117" t="s">
        <v>245</v>
      </c>
      <c r="F39" s="118">
        <v>132.6865</v>
      </c>
      <c r="G39" s="118">
        <f>Таблица1345691314[Кол-во по Счету]*Таблица1345691314[Цена за единицу]</f>
        <v>663.4325</v>
      </c>
      <c r="H39" s="251">
        <v>1137.67</v>
      </c>
      <c r="I39" s="119"/>
      <c r="J39" s="119"/>
      <c r="K39" s="119"/>
      <c r="L39" s="149">
        <v>43713</v>
      </c>
      <c r="M39" s="250" t="s">
        <v>210</v>
      </c>
      <c r="N39" s="149">
        <v>43713</v>
      </c>
      <c r="O39" s="120"/>
      <c r="P39" s="116">
        <v>43714</v>
      </c>
      <c r="Q39" s="149"/>
      <c r="R39" s="168" t="s">
        <v>369</v>
      </c>
      <c r="S39" s="143"/>
      <c r="T39" s="143"/>
    </row>
    <row r="40" spans="1:20" x14ac:dyDescent="0.25">
      <c r="A40" s="168">
        <v>38</v>
      </c>
      <c r="B40" s="117">
        <v>1</v>
      </c>
      <c r="C40" s="117" t="s">
        <v>413</v>
      </c>
      <c r="D40" s="117">
        <v>1</v>
      </c>
      <c r="E40" s="117" t="s">
        <v>245</v>
      </c>
      <c r="F40" s="118" t="s">
        <v>414</v>
      </c>
      <c r="G40" s="118">
        <f>Таблица1345691314[Кол-во по Счету]*Таблица1345691314[Цена за единицу]</f>
        <v>7670</v>
      </c>
      <c r="H40" s="171"/>
      <c r="I40" s="119"/>
      <c r="J40" s="119"/>
      <c r="K40" s="119"/>
      <c r="L40" s="149">
        <v>43711</v>
      </c>
      <c r="M40" s="250" t="s">
        <v>210</v>
      </c>
      <c r="N40" s="149">
        <v>43711</v>
      </c>
      <c r="O40" s="120"/>
      <c r="P40" s="116">
        <v>43712</v>
      </c>
      <c r="Q40" s="149"/>
      <c r="R40" s="168" t="s">
        <v>369</v>
      </c>
      <c r="S40" s="143"/>
      <c r="T40" s="143"/>
    </row>
    <row r="41" spans="1:20" x14ac:dyDescent="0.25">
      <c r="A41" s="168">
        <v>39</v>
      </c>
      <c r="B41" s="117">
        <v>2</v>
      </c>
      <c r="C41" s="117" t="s">
        <v>415</v>
      </c>
      <c r="D41" s="117">
        <v>1</v>
      </c>
      <c r="E41" s="117" t="s">
        <v>245</v>
      </c>
      <c r="F41" s="118" t="s">
        <v>416</v>
      </c>
      <c r="G41" s="118">
        <f>Таблица1345691314[Кол-во по Счету]*Таблица1345691314[Цена за единицу]</f>
        <v>6849</v>
      </c>
      <c r="H41" s="171"/>
      <c r="I41" s="119"/>
      <c r="J41" s="119"/>
      <c r="K41" s="119"/>
      <c r="L41" s="149">
        <v>43711</v>
      </c>
      <c r="M41" s="250" t="s">
        <v>210</v>
      </c>
      <c r="N41" s="149">
        <v>43711</v>
      </c>
      <c r="O41" s="120"/>
      <c r="P41" s="116">
        <v>43712</v>
      </c>
      <c r="Q41" s="149"/>
      <c r="R41" s="168" t="s">
        <v>369</v>
      </c>
      <c r="S41" s="143"/>
      <c r="T41" s="143"/>
    </row>
    <row r="42" spans="1:20" ht="25.5" x14ac:dyDescent="0.25">
      <c r="A42" s="168">
        <v>40</v>
      </c>
      <c r="B42" s="117">
        <v>3</v>
      </c>
      <c r="C42" s="117" t="s">
        <v>417</v>
      </c>
      <c r="D42" s="117">
        <v>1</v>
      </c>
      <c r="E42" s="117" t="s">
        <v>245</v>
      </c>
      <c r="F42" s="118" t="s">
        <v>418</v>
      </c>
      <c r="G42" s="118">
        <f>Таблица1345691314[Кол-во по Счету]*Таблица1345691314[Цена за единицу]</f>
        <v>3605</v>
      </c>
      <c r="H42" s="171"/>
      <c r="I42" s="119"/>
      <c r="J42" s="119"/>
      <c r="K42" s="119"/>
      <c r="L42" s="149">
        <v>43711</v>
      </c>
      <c r="M42" s="250" t="s">
        <v>210</v>
      </c>
      <c r="N42" s="149">
        <v>43711</v>
      </c>
      <c r="O42" s="120"/>
      <c r="P42" s="116">
        <v>43712</v>
      </c>
      <c r="Q42" s="149"/>
      <c r="R42" s="168" t="s">
        <v>369</v>
      </c>
      <c r="S42" s="143"/>
      <c r="T42" s="143"/>
    </row>
    <row r="43" spans="1:20" x14ac:dyDescent="0.25">
      <c r="A43" s="168">
        <v>41</v>
      </c>
      <c r="B43" s="117">
        <v>4</v>
      </c>
      <c r="C43" s="117" t="s">
        <v>419</v>
      </c>
      <c r="D43" s="117">
        <v>50</v>
      </c>
      <c r="E43" s="117" t="s">
        <v>72</v>
      </c>
      <c r="F43" s="118">
        <v>43.561</v>
      </c>
      <c r="G43" s="118">
        <f>Таблица1345691314[Кол-во по Счету]*Таблица1345691314[Цена за единицу]</f>
        <v>2178.0500000000002</v>
      </c>
      <c r="H43" s="171"/>
      <c r="I43" s="119"/>
      <c r="J43" s="119"/>
      <c r="K43" s="119"/>
      <c r="L43" s="149">
        <v>43711</v>
      </c>
      <c r="M43" s="250" t="s">
        <v>210</v>
      </c>
      <c r="N43" s="149">
        <v>43711</v>
      </c>
      <c r="O43" s="120"/>
      <c r="P43" s="116">
        <v>43712</v>
      </c>
      <c r="Q43" s="149"/>
      <c r="R43" s="168" t="s">
        <v>369</v>
      </c>
      <c r="S43" s="143"/>
      <c r="T43" s="143"/>
    </row>
    <row r="44" spans="1:20" x14ac:dyDescent="0.25">
      <c r="A44" s="168">
        <v>42</v>
      </c>
      <c r="B44" s="117">
        <v>5</v>
      </c>
      <c r="C44" s="117" t="s">
        <v>420</v>
      </c>
      <c r="D44" s="117">
        <v>2</v>
      </c>
      <c r="E44" s="117" t="s">
        <v>245</v>
      </c>
      <c r="F44" s="118">
        <v>91.171599999999998</v>
      </c>
      <c r="G44" s="118">
        <f>Таблица1345691314[Кол-во по Счету]*Таблица1345691314[Цена за единицу]</f>
        <v>182.3432</v>
      </c>
      <c r="H44" s="171"/>
      <c r="I44" s="119"/>
      <c r="J44" s="119"/>
      <c r="K44" s="119"/>
      <c r="L44" s="149">
        <v>43711</v>
      </c>
      <c r="M44" s="250" t="s">
        <v>210</v>
      </c>
      <c r="N44" s="149">
        <v>43711</v>
      </c>
      <c r="O44" s="120"/>
      <c r="P44" s="116">
        <v>43712</v>
      </c>
      <c r="Q44" s="149"/>
      <c r="R44" s="168" t="s">
        <v>369</v>
      </c>
      <c r="S44" s="143"/>
      <c r="T44" s="143"/>
    </row>
    <row r="45" spans="1:20" x14ac:dyDescent="0.25">
      <c r="A45" s="168">
        <v>43</v>
      </c>
      <c r="B45" s="117">
        <v>6</v>
      </c>
      <c r="C45" s="117" t="s">
        <v>421</v>
      </c>
      <c r="D45" s="117">
        <v>2</v>
      </c>
      <c r="E45" s="117" t="s">
        <v>245</v>
      </c>
      <c r="F45" s="118">
        <v>267.54000000000002</v>
      </c>
      <c r="G45" s="118">
        <f>Таблица1345691314[Кол-во по Счету]*Таблица1345691314[Цена за единицу]</f>
        <v>535.08000000000004</v>
      </c>
      <c r="H45" s="171"/>
      <c r="I45" s="119"/>
      <c r="J45" s="119"/>
      <c r="K45" s="119"/>
      <c r="L45" s="149">
        <v>43711</v>
      </c>
      <c r="M45" s="250" t="s">
        <v>210</v>
      </c>
      <c r="N45" s="149">
        <v>43711</v>
      </c>
      <c r="O45" s="120"/>
      <c r="P45" s="116">
        <v>43712</v>
      </c>
      <c r="Q45" s="149"/>
      <c r="R45" s="168" t="s">
        <v>369</v>
      </c>
      <c r="S45" s="143"/>
      <c r="T45" s="143"/>
    </row>
    <row r="46" spans="1:20" x14ac:dyDescent="0.25">
      <c r="A46" s="168">
        <v>44</v>
      </c>
      <c r="B46" s="117">
        <v>7</v>
      </c>
      <c r="C46" s="117" t="s">
        <v>422</v>
      </c>
      <c r="D46" s="117">
        <v>50</v>
      </c>
      <c r="E46" s="117" t="s">
        <v>423</v>
      </c>
      <c r="F46" s="118">
        <v>18.0885</v>
      </c>
      <c r="G46" s="118">
        <f>Таблица1345691314[Кол-во по Счету]*Таблица1345691314[Цена за единицу]</f>
        <v>904.42499999999995</v>
      </c>
      <c r="H46" s="171"/>
      <c r="I46" s="119"/>
      <c r="J46" s="119"/>
      <c r="K46" s="119"/>
      <c r="L46" s="149">
        <v>43711</v>
      </c>
      <c r="M46" s="250" t="s">
        <v>210</v>
      </c>
      <c r="N46" s="149">
        <v>43711</v>
      </c>
      <c r="O46" s="120"/>
      <c r="P46" s="116">
        <v>43712</v>
      </c>
      <c r="Q46" s="149"/>
      <c r="R46" s="168" t="s">
        <v>369</v>
      </c>
      <c r="S46" s="143"/>
      <c r="T46" s="143"/>
    </row>
    <row r="47" spans="1:20" x14ac:dyDescent="0.25">
      <c r="A47" s="168">
        <v>45</v>
      </c>
      <c r="B47" s="117">
        <v>8</v>
      </c>
      <c r="C47" s="117" t="s">
        <v>424</v>
      </c>
      <c r="D47" s="117">
        <v>150</v>
      </c>
      <c r="E47" s="117" t="s">
        <v>245</v>
      </c>
      <c r="F47" s="118">
        <v>9.5790000000000006</v>
      </c>
      <c r="G47" s="118">
        <f>Таблица1345691314[Кол-во по Счету]*Таблица1345691314[Цена за единицу]</f>
        <v>1436.8500000000001</v>
      </c>
      <c r="H47" s="171"/>
      <c r="I47" s="119"/>
      <c r="J47" s="119"/>
      <c r="K47" s="119"/>
      <c r="L47" s="149">
        <v>43711</v>
      </c>
      <c r="M47" s="250" t="s">
        <v>210</v>
      </c>
      <c r="N47" s="149">
        <v>43711</v>
      </c>
      <c r="O47" s="120"/>
      <c r="P47" s="116">
        <v>43712</v>
      </c>
      <c r="Q47" s="149"/>
      <c r="R47" s="168" t="s">
        <v>369</v>
      </c>
      <c r="S47" s="143"/>
      <c r="T47" s="143"/>
    </row>
    <row r="48" spans="1:20" x14ac:dyDescent="0.25">
      <c r="A48" s="168">
        <v>46</v>
      </c>
      <c r="B48" s="117">
        <v>9</v>
      </c>
      <c r="C48" s="117" t="s">
        <v>425</v>
      </c>
      <c r="D48" s="117">
        <v>2</v>
      </c>
      <c r="E48" s="117" t="s">
        <v>245</v>
      </c>
      <c r="F48" s="118">
        <v>207.94800000000001</v>
      </c>
      <c r="G48" s="118">
        <f>Таблица1345691314[Кол-во по Счету]*Таблица1345691314[Цена за единицу]</f>
        <v>415.89600000000002</v>
      </c>
      <c r="H48" s="171"/>
      <c r="I48" s="119"/>
      <c r="J48" s="119"/>
      <c r="K48" s="119"/>
      <c r="L48" s="149">
        <v>43711</v>
      </c>
      <c r="M48" s="250" t="s">
        <v>210</v>
      </c>
      <c r="N48" s="149">
        <v>43711</v>
      </c>
      <c r="O48" s="120"/>
      <c r="P48" s="116">
        <v>43712</v>
      </c>
      <c r="Q48" s="149"/>
      <c r="R48" s="168" t="s">
        <v>369</v>
      </c>
      <c r="S48" s="143"/>
      <c r="T48" s="143"/>
    </row>
    <row r="49" spans="1:20" x14ac:dyDescent="0.25">
      <c r="A49" s="168">
        <v>47</v>
      </c>
      <c r="B49" s="117">
        <v>10</v>
      </c>
      <c r="C49" s="117" t="s">
        <v>426</v>
      </c>
      <c r="D49" s="117">
        <v>10</v>
      </c>
      <c r="E49" s="117" t="s">
        <v>245</v>
      </c>
      <c r="F49" s="118">
        <v>53.268799999999999</v>
      </c>
      <c r="G49" s="118">
        <f>Таблица1345691314[Кол-во по Счету]*Таблица1345691314[Цена за единицу]</f>
        <v>532.68799999999999</v>
      </c>
      <c r="H49" s="171"/>
      <c r="I49" s="119"/>
      <c r="J49" s="119"/>
      <c r="K49" s="119"/>
      <c r="L49" s="149">
        <v>43711</v>
      </c>
      <c r="M49" s="250" t="s">
        <v>210</v>
      </c>
      <c r="N49" s="149">
        <v>43711</v>
      </c>
      <c r="O49" s="120"/>
      <c r="P49" s="116">
        <v>43712</v>
      </c>
      <c r="Q49" s="149"/>
      <c r="R49" s="168" t="s">
        <v>369</v>
      </c>
      <c r="S49" s="143"/>
      <c r="T49" s="143"/>
    </row>
    <row r="50" spans="1:20" ht="25.5" x14ac:dyDescent="0.25">
      <c r="A50" s="168">
        <v>48</v>
      </c>
      <c r="B50" s="117">
        <v>11</v>
      </c>
      <c r="C50" s="117" t="s">
        <v>427</v>
      </c>
      <c r="D50" s="117">
        <v>10</v>
      </c>
      <c r="E50" s="117" t="s">
        <v>245</v>
      </c>
      <c r="F50" s="118">
        <v>18.4392</v>
      </c>
      <c r="G50" s="118">
        <f>Таблица1345691314[Кол-во по Счету]*Таблица1345691314[Цена за единицу]</f>
        <v>184.392</v>
      </c>
      <c r="H50" s="171"/>
      <c r="I50" s="119"/>
      <c r="J50" s="119"/>
      <c r="K50" s="119"/>
      <c r="L50" s="149">
        <v>43711</v>
      </c>
      <c r="M50" s="250" t="s">
        <v>210</v>
      </c>
      <c r="N50" s="149">
        <v>43711</v>
      </c>
      <c r="O50" s="120"/>
      <c r="P50" s="116">
        <v>43712</v>
      </c>
      <c r="Q50" s="149"/>
      <c r="R50" s="168" t="s">
        <v>369</v>
      </c>
      <c r="S50" s="143"/>
      <c r="T50" s="143"/>
    </row>
    <row r="51" spans="1:20" ht="25.5" x14ac:dyDescent="0.25">
      <c r="A51" s="168">
        <v>49</v>
      </c>
      <c r="B51" s="117">
        <v>12</v>
      </c>
      <c r="C51" s="117" t="s">
        <v>428</v>
      </c>
      <c r="D51" s="117">
        <v>5</v>
      </c>
      <c r="E51" s="117" t="s">
        <v>245</v>
      </c>
      <c r="F51" s="118">
        <v>167.4</v>
      </c>
      <c r="G51" s="118">
        <f>Таблица1345691314[Кол-во по Счету]*Таблица1345691314[Цена за единицу]</f>
        <v>837</v>
      </c>
      <c r="H51" s="171"/>
      <c r="I51" s="119"/>
      <c r="J51" s="119"/>
      <c r="K51" s="119"/>
      <c r="L51" s="149">
        <v>43711</v>
      </c>
      <c r="M51" s="250" t="s">
        <v>210</v>
      </c>
      <c r="N51" s="149">
        <v>43711</v>
      </c>
      <c r="O51" s="120"/>
      <c r="P51" s="116">
        <v>43712</v>
      </c>
      <c r="Q51" s="149"/>
      <c r="R51" s="168" t="s">
        <v>369</v>
      </c>
      <c r="S51" s="143"/>
      <c r="T51" s="143"/>
    </row>
    <row r="52" spans="1:20" ht="25.5" x14ac:dyDescent="0.25">
      <c r="A52" s="168">
        <v>50</v>
      </c>
      <c r="B52" s="117">
        <v>13</v>
      </c>
      <c r="C52" s="117" t="s">
        <v>429</v>
      </c>
      <c r="D52" s="117">
        <v>5</v>
      </c>
      <c r="E52" s="117" t="s">
        <v>245</v>
      </c>
      <c r="F52" s="118">
        <v>172.8</v>
      </c>
      <c r="G52" s="118">
        <f>Таблица1345691314[Кол-во по Счету]*Таблица1345691314[Цена за единицу]</f>
        <v>864</v>
      </c>
      <c r="H52" s="251">
        <v>26194.73</v>
      </c>
      <c r="I52" s="119"/>
      <c r="J52" s="119"/>
      <c r="K52" s="119"/>
      <c r="L52" s="149">
        <v>43711</v>
      </c>
      <c r="M52" s="250" t="s">
        <v>210</v>
      </c>
      <c r="N52" s="149">
        <v>43711</v>
      </c>
      <c r="O52" s="120"/>
      <c r="P52" s="116">
        <v>43712</v>
      </c>
      <c r="Q52" s="149"/>
      <c r="R52" s="168" t="s">
        <v>369</v>
      </c>
      <c r="S52" s="143"/>
      <c r="T52" s="143"/>
    </row>
    <row r="53" spans="1:20" ht="25.5" x14ac:dyDescent="0.25">
      <c r="A53" s="168">
        <v>51</v>
      </c>
      <c r="B53" s="117">
        <v>1</v>
      </c>
      <c r="C53" s="117" t="s">
        <v>430</v>
      </c>
      <c r="D53" s="117">
        <v>30</v>
      </c>
      <c r="E53" s="117" t="s">
        <v>245</v>
      </c>
      <c r="F53" s="118">
        <v>18.345600000000001</v>
      </c>
      <c r="G53" s="118">
        <f>Таблица1345691314[Кол-во по Счету]*Таблица1345691314[Цена за единицу]</f>
        <v>550.36800000000005</v>
      </c>
      <c r="H53" s="171"/>
      <c r="I53" s="119"/>
      <c r="J53" s="119"/>
      <c r="K53" s="119"/>
      <c r="L53" s="149">
        <v>43721</v>
      </c>
      <c r="M53" s="250" t="s">
        <v>210</v>
      </c>
      <c r="N53" s="149">
        <v>43721</v>
      </c>
      <c r="O53" s="120"/>
      <c r="P53" s="116">
        <v>43722</v>
      </c>
      <c r="Q53" s="149"/>
      <c r="R53" s="168" t="s">
        <v>369</v>
      </c>
      <c r="S53" s="143"/>
      <c r="T53" s="143"/>
    </row>
    <row r="54" spans="1:20" x14ac:dyDescent="0.25">
      <c r="A54" s="168">
        <v>52</v>
      </c>
      <c r="B54" s="117">
        <v>2</v>
      </c>
      <c r="C54" s="117" t="s">
        <v>431</v>
      </c>
      <c r="D54" s="117">
        <v>2</v>
      </c>
      <c r="E54" s="117" t="s">
        <v>245</v>
      </c>
      <c r="F54" s="118">
        <v>48.36</v>
      </c>
      <c r="G54" s="118">
        <f>Таблица1345691314[Кол-во по Счету]*Таблица1345691314[Цена за единицу]</f>
        <v>96.72</v>
      </c>
      <c r="H54" s="171"/>
      <c r="I54" s="119"/>
      <c r="J54" s="119"/>
      <c r="K54" s="119"/>
      <c r="L54" s="149">
        <v>43721</v>
      </c>
      <c r="M54" s="250" t="s">
        <v>210</v>
      </c>
      <c r="N54" s="149">
        <v>43721</v>
      </c>
      <c r="O54" s="120"/>
      <c r="P54" s="116">
        <v>43722</v>
      </c>
      <c r="Q54" s="149"/>
      <c r="R54" s="168" t="s">
        <v>369</v>
      </c>
      <c r="S54" s="143"/>
      <c r="T54" s="143"/>
    </row>
    <row r="55" spans="1:20" x14ac:dyDescent="0.25">
      <c r="A55" s="168">
        <v>53</v>
      </c>
      <c r="B55" s="117">
        <v>3</v>
      </c>
      <c r="C55" s="117" t="s">
        <v>432</v>
      </c>
      <c r="D55" s="117">
        <v>24</v>
      </c>
      <c r="E55" s="117" t="s">
        <v>359</v>
      </c>
      <c r="F55" s="118">
        <v>148.80000000000001</v>
      </c>
      <c r="G55" s="118">
        <f>Таблица1345691314[Кол-во по Счету]*Таблица1345691314[Цена за единицу]</f>
        <v>3571.2000000000003</v>
      </c>
      <c r="H55" s="251">
        <v>4218.29</v>
      </c>
      <c r="I55" s="119"/>
      <c r="J55" s="119"/>
      <c r="K55" s="119"/>
      <c r="L55" s="149">
        <v>43721</v>
      </c>
      <c r="M55" s="250" t="s">
        <v>210</v>
      </c>
      <c r="N55" s="149">
        <v>43721</v>
      </c>
      <c r="O55" s="120"/>
      <c r="P55" s="116">
        <v>43722</v>
      </c>
      <c r="Q55" s="149"/>
      <c r="R55" s="168" t="s">
        <v>369</v>
      </c>
      <c r="S55" s="143"/>
      <c r="T55" s="143"/>
    </row>
    <row r="56" spans="1:20" x14ac:dyDescent="0.25">
      <c r="A56" s="168">
        <v>54</v>
      </c>
      <c r="B56" s="117">
        <v>1</v>
      </c>
      <c r="C56" s="117" t="s">
        <v>433</v>
      </c>
      <c r="D56" s="117">
        <v>50</v>
      </c>
      <c r="E56" s="117" t="s">
        <v>245</v>
      </c>
      <c r="F56" s="118">
        <v>18.345600000000001</v>
      </c>
      <c r="G56" s="118">
        <f>Таблица1345691314[Кол-во по Счету]*Таблица1345691314[Цена за единицу]</f>
        <v>917.28000000000009</v>
      </c>
      <c r="H56" s="251">
        <v>917.28</v>
      </c>
      <c r="I56" s="119"/>
      <c r="J56" s="119"/>
      <c r="K56" s="119"/>
      <c r="L56" s="149">
        <v>43724</v>
      </c>
      <c r="M56" s="250" t="s">
        <v>210</v>
      </c>
      <c r="N56" s="149">
        <v>43724</v>
      </c>
      <c r="O56" s="120"/>
      <c r="P56" s="116">
        <v>43725</v>
      </c>
      <c r="Q56" s="149"/>
      <c r="R56" s="168" t="s">
        <v>369</v>
      </c>
      <c r="S56" s="143"/>
      <c r="T56" s="143"/>
    </row>
    <row r="57" spans="1:20" x14ac:dyDescent="0.25">
      <c r="A57" s="168">
        <v>55</v>
      </c>
      <c r="B57" s="117">
        <v>1</v>
      </c>
      <c r="C57" s="117" t="s">
        <v>434</v>
      </c>
      <c r="D57" s="117">
        <v>1</v>
      </c>
      <c r="E57" s="117" t="s">
        <v>245</v>
      </c>
      <c r="F57" s="118">
        <v>1023</v>
      </c>
      <c r="G57" s="118">
        <f>Таблица1345691314[Кол-во по Счету]*Таблица1345691314[Цена за единицу]</f>
        <v>1023</v>
      </c>
      <c r="H57" s="251">
        <v>1023</v>
      </c>
      <c r="I57" s="119"/>
      <c r="J57" s="119"/>
      <c r="K57" s="119"/>
      <c r="L57" s="149">
        <v>43727</v>
      </c>
      <c r="M57" s="250" t="s">
        <v>210</v>
      </c>
      <c r="N57" s="149">
        <v>43727</v>
      </c>
      <c r="O57" s="120"/>
      <c r="P57" s="116">
        <v>43728</v>
      </c>
      <c r="Q57" s="149"/>
      <c r="R57" s="168" t="s">
        <v>369</v>
      </c>
      <c r="S57" s="143"/>
      <c r="T57" s="143"/>
    </row>
    <row r="58" spans="1:20" x14ac:dyDescent="0.25">
      <c r="A58" s="168">
        <v>56</v>
      </c>
      <c r="B58" s="117">
        <v>1</v>
      </c>
      <c r="C58" s="117" t="s">
        <v>435</v>
      </c>
      <c r="D58" s="117">
        <v>10.6</v>
      </c>
      <c r="E58" s="117" t="s">
        <v>151</v>
      </c>
      <c r="F58" s="118">
        <v>171.99</v>
      </c>
      <c r="G58" s="118">
        <f>Таблица1345691314[Кол-во по Счету]*Таблица1345691314[Цена за единицу]</f>
        <v>1823.0940000000001</v>
      </c>
      <c r="H58" s="251">
        <v>1823.09</v>
      </c>
      <c r="I58" s="119"/>
      <c r="J58" s="119"/>
      <c r="K58" s="119"/>
      <c r="L58" s="149">
        <v>43725</v>
      </c>
      <c r="M58" s="250" t="s">
        <v>210</v>
      </c>
      <c r="N58" s="149">
        <v>43726</v>
      </c>
      <c r="O58" s="120"/>
      <c r="P58" s="116">
        <v>43727</v>
      </c>
      <c r="Q58" s="149"/>
      <c r="R58" s="168" t="s">
        <v>369</v>
      </c>
      <c r="S58" s="143"/>
      <c r="T58" s="143"/>
    </row>
    <row r="59" spans="1:20" x14ac:dyDescent="0.25">
      <c r="A59" s="168">
        <v>57</v>
      </c>
      <c r="B59" s="117">
        <v>1</v>
      </c>
      <c r="C59" s="117" t="s">
        <v>435</v>
      </c>
      <c r="D59" s="117">
        <v>10.6</v>
      </c>
      <c r="E59" s="117" t="s">
        <v>151</v>
      </c>
      <c r="F59" s="118">
        <v>171.99</v>
      </c>
      <c r="G59" s="118">
        <f>Таблица1345691314[Кол-во по Счету]*Таблица1345691314[Цена за единицу]</f>
        <v>1823.0940000000001</v>
      </c>
      <c r="H59" s="251">
        <v>1823.09</v>
      </c>
      <c r="I59" s="119"/>
      <c r="J59" s="119"/>
      <c r="K59" s="119"/>
      <c r="L59" s="149">
        <v>43728</v>
      </c>
      <c r="M59" s="250" t="s">
        <v>210</v>
      </c>
      <c r="N59" s="149">
        <v>43728</v>
      </c>
      <c r="O59" s="120"/>
      <c r="P59" s="116">
        <v>43729</v>
      </c>
      <c r="Q59" s="149"/>
      <c r="R59" s="168" t="s">
        <v>369</v>
      </c>
      <c r="S59" s="143"/>
      <c r="T59" s="143"/>
    </row>
    <row r="60" spans="1:20" x14ac:dyDescent="0.25">
      <c r="A60" s="168">
        <v>58</v>
      </c>
      <c r="B60" s="117">
        <v>1</v>
      </c>
      <c r="C60" s="117" t="s">
        <v>436</v>
      </c>
      <c r="D60" s="117">
        <v>30</v>
      </c>
      <c r="E60" s="117" t="s">
        <v>40</v>
      </c>
      <c r="F60" s="118">
        <v>11</v>
      </c>
      <c r="G60" s="118">
        <f>Таблица1345691314[Кол-во по Счету]*Таблица1345691314[Цена за единицу]</f>
        <v>330</v>
      </c>
      <c r="H60" s="171"/>
      <c r="I60" s="119"/>
      <c r="J60" s="119"/>
      <c r="K60" s="119"/>
      <c r="L60" s="149">
        <v>43724</v>
      </c>
      <c r="M60" s="250" t="s">
        <v>210</v>
      </c>
      <c r="N60" s="149">
        <v>43726</v>
      </c>
      <c r="O60" s="120"/>
      <c r="P60" s="116">
        <v>43727</v>
      </c>
      <c r="Q60" s="149"/>
      <c r="R60" s="168" t="s">
        <v>362</v>
      </c>
      <c r="S60" s="143"/>
      <c r="T60" s="143"/>
    </row>
    <row r="61" spans="1:20" ht="25.5" x14ac:dyDescent="0.25">
      <c r="A61" s="168">
        <v>59</v>
      </c>
      <c r="B61" s="117">
        <v>2</v>
      </c>
      <c r="C61" s="117" t="s">
        <v>437</v>
      </c>
      <c r="D61" s="117">
        <v>6</v>
      </c>
      <c r="E61" s="117" t="s">
        <v>40</v>
      </c>
      <c r="F61" s="118">
        <v>598</v>
      </c>
      <c r="G61" s="118">
        <f>Таблица1345691314[Кол-во по Счету]*Таблица1345691314[Цена за единицу]</f>
        <v>3588</v>
      </c>
      <c r="H61" s="171"/>
      <c r="I61" s="119"/>
      <c r="J61" s="119"/>
      <c r="K61" s="119"/>
      <c r="L61" s="149">
        <v>43724</v>
      </c>
      <c r="M61" s="250" t="s">
        <v>210</v>
      </c>
      <c r="N61" s="149">
        <v>43726</v>
      </c>
      <c r="O61" s="120"/>
      <c r="P61" s="116">
        <v>43727</v>
      </c>
      <c r="Q61" s="149"/>
      <c r="R61" s="168" t="s">
        <v>362</v>
      </c>
      <c r="S61" s="143"/>
      <c r="T61" s="143"/>
    </row>
    <row r="62" spans="1:20" x14ac:dyDescent="0.25">
      <c r="A62" s="168">
        <v>60</v>
      </c>
      <c r="B62" s="117">
        <v>3</v>
      </c>
      <c r="C62" s="117" t="s">
        <v>385</v>
      </c>
      <c r="D62" s="117">
        <v>1</v>
      </c>
      <c r="E62" s="117"/>
      <c r="F62" s="118" t="s">
        <v>438</v>
      </c>
      <c r="G62" s="118">
        <f>Таблица1345691314[Кол-во по Счету]*Таблица1345691314[Цена за единицу]</f>
        <v>3900</v>
      </c>
      <c r="H62" s="171"/>
      <c r="I62" s="119"/>
      <c r="J62" s="119"/>
      <c r="K62" s="119"/>
      <c r="L62" s="149">
        <v>43724</v>
      </c>
      <c r="M62" s="250" t="s">
        <v>210</v>
      </c>
      <c r="N62" s="149">
        <v>43726</v>
      </c>
      <c r="O62" s="120"/>
      <c r="P62" s="116">
        <v>43727</v>
      </c>
      <c r="Q62" s="149"/>
      <c r="R62" s="168" t="s">
        <v>362</v>
      </c>
      <c r="S62" s="143"/>
      <c r="T62" s="143"/>
    </row>
    <row r="63" spans="1:20" x14ac:dyDescent="0.25">
      <c r="A63" s="168">
        <v>61</v>
      </c>
      <c r="B63" s="117">
        <v>4</v>
      </c>
      <c r="C63" s="117" t="s">
        <v>439</v>
      </c>
      <c r="D63" s="117">
        <v>342</v>
      </c>
      <c r="E63" s="117" t="s">
        <v>359</v>
      </c>
      <c r="F63" s="118">
        <v>96.5</v>
      </c>
      <c r="G63" s="118">
        <f>Таблица1345691314[Кол-во по Счету]*Таблица1345691314[Цена за единицу]</f>
        <v>33003</v>
      </c>
      <c r="H63" s="171"/>
      <c r="I63" s="119"/>
      <c r="J63" s="119"/>
      <c r="K63" s="119"/>
      <c r="L63" s="149">
        <v>43724</v>
      </c>
      <c r="M63" s="250" t="s">
        <v>210</v>
      </c>
      <c r="N63" s="149">
        <v>43726</v>
      </c>
      <c r="O63" s="120"/>
      <c r="P63" s="116">
        <v>43727</v>
      </c>
      <c r="Q63" s="149"/>
      <c r="R63" s="168" t="s">
        <v>362</v>
      </c>
      <c r="S63" s="143"/>
      <c r="T63" s="143"/>
    </row>
    <row r="64" spans="1:20" x14ac:dyDescent="0.25">
      <c r="A64" s="168">
        <v>62</v>
      </c>
      <c r="B64" s="117">
        <v>5</v>
      </c>
      <c r="C64" s="117" t="s">
        <v>440</v>
      </c>
      <c r="D64" s="117">
        <v>76</v>
      </c>
      <c r="E64" s="117" t="s">
        <v>72</v>
      </c>
      <c r="F64" s="118">
        <v>101</v>
      </c>
      <c r="G64" s="118">
        <f>Таблица1345691314[Кол-во по Счету]*Таблица1345691314[Цена за единицу]</f>
        <v>7676</v>
      </c>
      <c r="H64" s="171"/>
      <c r="I64" s="119"/>
      <c r="J64" s="119"/>
      <c r="K64" s="119"/>
      <c r="L64" s="149">
        <v>43724</v>
      </c>
      <c r="M64" s="250" t="s">
        <v>210</v>
      </c>
      <c r="N64" s="149">
        <v>43726</v>
      </c>
      <c r="O64" s="120"/>
      <c r="P64" s="116">
        <v>43727</v>
      </c>
      <c r="Q64" s="149"/>
      <c r="R64" s="168" t="s">
        <v>362</v>
      </c>
      <c r="S64" s="143"/>
      <c r="T64" s="143"/>
    </row>
    <row r="65" spans="1:20" x14ac:dyDescent="0.25">
      <c r="A65" s="168">
        <v>63</v>
      </c>
      <c r="B65" s="117">
        <v>6</v>
      </c>
      <c r="C65" s="117" t="s">
        <v>441</v>
      </c>
      <c r="D65" s="117">
        <v>21</v>
      </c>
      <c r="E65" s="117" t="s">
        <v>72</v>
      </c>
      <c r="F65" s="118">
        <v>96</v>
      </c>
      <c r="G65" s="118">
        <f>Таблица1345691314[Кол-во по Счету]*Таблица1345691314[Цена за единицу]</f>
        <v>2016</v>
      </c>
      <c r="H65" s="171"/>
      <c r="I65" s="119"/>
      <c r="J65" s="119"/>
      <c r="K65" s="119"/>
      <c r="L65" s="149">
        <v>43724</v>
      </c>
      <c r="M65" s="250" t="s">
        <v>210</v>
      </c>
      <c r="N65" s="149">
        <v>43726</v>
      </c>
      <c r="O65" s="120"/>
      <c r="P65" s="116">
        <v>43727</v>
      </c>
      <c r="Q65" s="149"/>
      <c r="R65" s="168" t="s">
        <v>362</v>
      </c>
      <c r="S65" s="143"/>
      <c r="T65" s="143"/>
    </row>
    <row r="66" spans="1:20" x14ac:dyDescent="0.25">
      <c r="A66" s="168">
        <v>64</v>
      </c>
      <c r="B66" s="117">
        <v>7</v>
      </c>
      <c r="C66" s="117" t="s">
        <v>442</v>
      </c>
      <c r="D66" s="117" t="s">
        <v>443</v>
      </c>
      <c r="E66" s="117" t="s">
        <v>40</v>
      </c>
      <c r="F66" s="118">
        <v>0.22</v>
      </c>
      <c r="G66" s="118">
        <f>Таблица1345691314[Кол-во по Счету]*Таблица1345691314[Цена за единицу]</f>
        <v>660</v>
      </c>
      <c r="H66" s="171"/>
      <c r="I66" s="119"/>
      <c r="J66" s="119"/>
      <c r="K66" s="119"/>
      <c r="L66" s="149">
        <v>43724</v>
      </c>
      <c r="M66" s="250" t="s">
        <v>210</v>
      </c>
      <c r="N66" s="149">
        <v>43726</v>
      </c>
      <c r="O66" s="120"/>
      <c r="P66" s="116">
        <v>43727</v>
      </c>
      <c r="Q66" s="149"/>
      <c r="R66" s="168" t="s">
        <v>362</v>
      </c>
      <c r="S66" s="143"/>
      <c r="T66" s="143"/>
    </row>
    <row r="67" spans="1:20" x14ac:dyDescent="0.25">
      <c r="A67" s="168">
        <v>65</v>
      </c>
      <c r="B67" s="117">
        <v>8</v>
      </c>
      <c r="C67" s="117" t="s">
        <v>392</v>
      </c>
      <c r="D67" s="117" t="s">
        <v>443</v>
      </c>
      <c r="E67" s="117" t="s">
        <v>40</v>
      </c>
      <c r="F67" s="118">
        <v>0.3</v>
      </c>
      <c r="G67" s="118">
        <f>Таблица1345691314[Кол-во по Счету]*Таблица1345691314[Цена за единицу]</f>
        <v>900</v>
      </c>
      <c r="H67" s="171"/>
      <c r="I67" s="119"/>
      <c r="J67" s="119"/>
      <c r="K67" s="119"/>
      <c r="L67" s="149">
        <v>43724</v>
      </c>
      <c r="M67" s="250" t="s">
        <v>210</v>
      </c>
      <c r="N67" s="149">
        <v>43726</v>
      </c>
      <c r="O67" s="120"/>
      <c r="P67" s="116">
        <v>43727</v>
      </c>
      <c r="Q67" s="149"/>
      <c r="R67" s="168" t="s">
        <v>362</v>
      </c>
      <c r="S67" s="143"/>
      <c r="T67" s="143"/>
    </row>
    <row r="68" spans="1:20" x14ac:dyDescent="0.25">
      <c r="A68" s="168">
        <v>66</v>
      </c>
      <c r="B68" s="117">
        <v>9</v>
      </c>
      <c r="C68" s="117" t="s">
        <v>444</v>
      </c>
      <c r="D68" s="117">
        <v>2</v>
      </c>
      <c r="E68" s="117" t="s">
        <v>40</v>
      </c>
      <c r="F68" s="118">
        <v>158</v>
      </c>
      <c r="G68" s="118">
        <f>Таблица1345691314[Кол-во по Счету]*Таблица1345691314[Цена за единицу]</f>
        <v>316</v>
      </c>
      <c r="H68" s="171"/>
      <c r="I68" s="119"/>
      <c r="J68" s="119"/>
      <c r="K68" s="119"/>
      <c r="L68" s="149">
        <v>43724</v>
      </c>
      <c r="M68" s="250" t="s">
        <v>210</v>
      </c>
      <c r="N68" s="149">
        <v>43726</v>
      </c>
      <c r="O68" s="120"/>
      <c r="P68" s="116">
        <v>43727</v>
      </c>
      <c r="Q68" s="149"/>
      <c r="R68" s="168" t="s">
        <v>362</v>
      </c>
      <c r="S68" s="143"/>
      <c r="T68" s="143"/>
    </row>
    <row r="69" spans="1:20" x14ac:dyDescent="0.25">
      <c r="A69" s="168">
        <v>67</v>
      </c>
      <c r="B69" s="117">
        <v>10</v>
      </c>
      <c r="C69" s="117" t="s">
        <v>445</v>
      </c>
      <c r="D69" s="117">
        <v>3</v>
      </c>
      <c r="E69" s="117" t="s">
        <v>379</v>
      </c>
      <c r="F69" s="118">
        <v>28</v>
      </c>
      <c r="G69" s="118">
        <f>Таблица1345691314[Кол-во по Счету]*Таблица1345691314[Цена за единицу]</f>
        <v>84</v>
      </c>
      <c r="H69" s="171"/>
      <c r="I69" s="119"/>
      <c r="J69" s="119"/>
      <c r="K69" s="119"/>
      <c r="L69" s="149">
        <v>43724</v>
      </c>
      <c r="M69" s="250" t="s">
        <v>210</v>
      </c>
      <c r="N69" s="149">
        <v>43726</v>
      </c>
      <c r="O69" s="120"/>
      <c r="P69" s="116">
        <v>43727</v>
      </c>
      <c r="Q69" s="149"/>
      <c r="R69" s="168" t="s">
        <v>362</v>
      </c>
      <c r="S69" s="143"/>
      <c r="T69" s="143"/>
    </row>
    <row r="70" spans="1:20" ht="25.5" x14ac:dyDescent="0.25">
      <c r="A70" s="168">
        <v>68</v>
      </c>
      <c r="B70" s="117">
        <v>11</v>
      </c>
      <c r="C70" s="117" t="s">
        <v>446</v>
      </c>
      <c r="D70" s="117">
        <v>3</v>
      </c>
      <c r="E70" s="117" t="s">
        <v>40</v>
      </c>
      <c r="F70" s="118">
        <v>47</v>
      </c>
      <c r="G70" s="118">
        <f>Таблица1345691314[Кол-во по Счету]*Таблица1345691314[Цена за единицу]</f>
        <v>141</v>
      </c>
      <c r="H70" s="171"/>
      <c r="I70" s="119"/>
      <c r="J70" s="119"/>
      <c r="K70" s="119"/>
      <c r="L70" s="149">
        <v>43724</v>
      </c>
      <c r="M70" s="250" t="s">
        <v>210</v>
      </c>
      <c r="N70" s="149">
        <v>43726</v>
      </c>
      <c r="O70" s="120"/>
      <c r="P70" s="116">
        <v>43727</v>
      </c>
      <c r="Q70" s="149"/>
      <c r="R70" s="168" t="s">
        <v>362</v>
      </c>
      <c r="S70" s="143"/>
      <c r="T70" s="143"/>
    </row>
    <row r="71" spans="1:20" x14ac:dyDescent="0.25">
      <c r="A71" s="168">
        <v>69</v>
      </c>
      <c r="B71" s="117">
        <v>12</v>
      </c>
      <c r="C71" s="117" t="s">
        <v>447</v>
      </c>
      <c r="D71" s="117">
        <v>6</v>
      </c>
      <c r="E71" s="117" t="s">
        <v>40</v>
      </c>
      <c r="F71" s="118">
        <v>92</v>
      </c>
      <c r="G71" s="118">
        <f>Таблица1345691314[Кол-во по Счету]*Таблица1345691314[Цена за единицу]</f>
        <v>552</v>
      </c>
      <c r="H71" s="171"/>
      <c r="I71" s="119"/>
      <c r="J71" s="119"/>
      <c r="K71" s="119"/>
      <c r="L71" s="149">
        <v>43724</v>
      </c>
      <c r="M71" s="250" t="s">
        <v>210</v>
      </c>
      <c r="N71" s="149">
        <v>43726</v>
      </c>
      <c r="O71" s="120"/>
      <c r="P71" s="116">
        <v>43727</v>
      </c>
      <c r="Q71" s="149"/>
      <c r="R71" s="168" t="s">
        <v>362</v>
      </c>
      <c r="S71" s="143"/>
      <c r="T71" s="143"/>
    </row>
    <row r="72" spans="1:20" x14ac:dyDescent="0.25">
      <c r="A72" s="168">
        <v>70</v>
      </c>
      <c r="B72" s="117">
        <v>13</v>
      </c>
      <c r="C72" s="117" t="s">
        <v>448</v>
      </c>
      <c r="D72" s="117">
        <v>2</v>
      </c>
      <c r="E72" s="117" t="s">
        <v>245</v>
      </c>
      <c r="F72" s="118">
        <v>75</v>
      </c>
      <c r="G72" s="118">
        <f>Таблица1345691314[Кол-во по Счету]*Таблица1345691314[Цена за единицу]</f>
        <v>150</v>
      </c>
      <c r="H72" s="171"/>
      <c r="I72" s="119"/>
      <c r="J72" s="119"/>
      <c r="K72" s="119"/>
      <c r="L72" s="149">
        <v>43724</v>
      </c>
      <c r="M72" s="250" t="s">
        <v>210</v>
      </c>
      <c r="N72" s="149">
        <v>43726</v>
      </c>
      <c r="O72" s="120"/>
      <c r="P72" s="116">
        <v>43727</v>
      </c>
      <c r="Q72" s="149"/>
      <c r="R72" s="168" t="s">
        <v>362</v>
      </c>
      <c r="S72" s="143"/>
      <c r="T72" s="143"/>
    </row>
    <row r="73" spans="1:20" ht="25.5" x14ac:dyDescent="0.25">
      <c r="A73" s="168">
        <v>71</v>
      </c>
      <c r="B73" s="117">
        <v>14</v>
      </c>
      <c r="C73" s="117" t="s">
        <v>449</v>
      </c>
      <c r="D73" s="117">
        <v>1</v>
      </c>
      <c r="E73" s="117" t="s">
        <v>40</v>
      </c>
      <c r="F73" s="118">
        <v>305</v>
      </c>
      <c r="G73" s="118">
        <f>Таблица1345691314[Кол-во по Счету]*Таблица1345691314[Цена за единицу]</f>
        <v>305</v>
      </c>
      <c r="H73" s="171"/>
      <c r="I73" s="119"/>
      <c r="J73" s="119"/>
      <c r="K73" s="119"/>
      <c r="L73" s="149">
        <v>43724</v>
      </c>
      <c r="M73" s="250" t="s">
        <v>210</v>
      </c>
      <c r="N73" s="149">
        <v>43726</v>
      </c>
      <c r="O73" s="120"/>
      <c r="P73" s="116">
        <v>43727</v>
      </c>
      <c r="Q73" s="149"/>
      <c r="R73" s="168" t="s">
        <v>362</v>
      </c>
      <c r="S73" s="143"/>
      <c r="T73" s="143"/>
    </row>
    <row r="74" spans="1:20" ht="25.5" x14ac:dyDescent="0.25">
      <c r="A74" s="168">
        <v>72</v>
      </c>
      <c r="B74" s="117">
        <v>15</v>
      </c>
      <c r="C74" s="117" t="s">
        <v>390</v>
      </c>
      <c r="D74" s="117" t="s">
        <v>450</v>
      </c>
      <c r="E74" s="117" t="s">
        <v>40</v>
      </c>
      <c r="F74" s="118">
        <v>0.27</v>
      </c>
      <c r="G74" s="118">
        <f>Таблица1345691314[Кол-во по Счету]*Таблица1345691314[Цена за единицу]</f>
        <v>540</v>
      </c>
      <c r="H74" s="171"/>
      <c r="I74" s="119"/>
      <c r="J74" s="119"/>
      <c r="K74" s="119"/>
      <c r="L74" s="149">
        <v>43724</v>
      </c>
      <c r="M74" s="250" t="s">
        <v>210</v>
      </c>
      <c r="N74" s="149">
        <v>43726</v>
      </c>
      <c r="O74" s="120"/>
      <c r="P74" s="116">
        <v>43727</v>
      </c>
      <c r="Q74" s="149"/>
      <c r="R74" s="168" t="s">
        <v>362</v>
      </c>
      <c r="S74" s="143"/>
      <c r="T74" s="143"/>
    </row>
    <row r="75" spans="1:20" x14ac:dyDescent="0.25">
      <c r="A75" s="168">
        <v>73</v>
      </c>
      <c r="B75" s="117">
        <v>16</v>
      </c>
      <c r="C75" s="117" t="s">
        <v>451</v>
      </c>
      <c r="D75" s="117">
        <v>10</v>
      </c>
      <c r="E75" s="117" t="s">
        <v>40</v>
      </c>
      <c r="F75" s="118">
        <v>63</v>
      </c>
      <c r="G75" s="118">
        <f>Таблица1345691314[Кол-во по Счету]*Таблица1345691314[Цена за единицу]</f>
        <v>630</v>
      </c>
      <c r="H75" s="171"/>
      <c r="I75" s="119"/>
      <c r="J75" s="119"/>
      <c r="K75" s="119"/>
      <c r="L75" s="149">
        <v>43724</v>
      </c>
      <c r="M75" s="250" t="s">
        <v>210</v>
      </c>
      <c r="N75" s="149">
        <v>43726</v>
      </c>
      <c r="O75" s="120"/>
      <c r="P75" s="116">
        <v>43727</v>
      </c>
      <c r="Q75" s="149"/>
      <c r="R75" s="168" t="s">
        <v>362</v>
      </c>
      <c r="S75" s="143"/>
      <c r="T75" s="143"/>
    </row>
    <row r="76" spans="1:20" ht="25.5" x14ac:dyDescent="0.25">
      <c r="A76" s="168">
        <v>74</v>
      </c>
      <c r="B76" s="117">
        <v>17</v>
      </c>
      <c r="C76" s="117" t="s">
        <v>452</v>
      </c>
      <c r="D76" s="117">
        <v>3</v>
      </c>
      <c r="E76" s="117" t="s">
        <v>40</v>
      </c>
      <c r="F76" s="118">
        <v>108</v>
      </c>
      <c r="G76" s="118">
        <f>Таблица1345691314[Кол-во по Счету]*Таблица1345691314[Цена за единицу]</f>
        <v>324</v>
      </c>
      <c r="H76" s="171"/>
      <c r="I76" s="119"/>
      <c r="J76" s="119"/>
      <c r="K76" s="119"/>
      <c r="L76" s="149">
        <v>43724</v>
      </c>
      <c r="M76" s="250" t="s">
        <v>210</v>
      </c>
      <c r="N76" s="149">
        <v>43726</v>
      </c>
      <c r="O76" s="120"/>
      <c r="P76" s="116">
        <v>43727</v>
      </c>
      <c r="Q76" s="149"/>
      <c r="R76" s="168" t="s">
        <v>362</v>
      </c>
      <c r="S76" s="143"/>
      <c r="T76" s="143"/>
    </row>
    <row r="77" spans="1:20" x14ac:dyDescent="0.25">
      <c r="A77" s="168">
        <v>75</v>
      </c>
      <c r="B77" s="117">
        <v>18</v>
      </c>
      <c r="C77" s="117" t="s">
        <v>453</v>
      </c>
      <c r="D77" s="117">
        <v>3</v>
      </c>
      <c r="E77" s="117" t="s">
        <v>40</v>
      </c>
      <c r="F77" s="118">
        <v>50</v>
      </c>
      <c r="G77" s="118">
        <f>Таблица1345691314[Кол-во по Счету]*Таблица1345691314[Цена за единицу]</f>
        <v>150</v>
      </c>
      <c r="H77" s="171"/>
      <c r="I77" s="119"/>
      <c r="J77" s="119"/>
      <c r="K77" s="119"/>
      <c r="L77" s="149">
        <v>43724</v>
      </c>
      <c r="M77" s="250" t="s">
        <v>210</v>
      </c>
      <c r="N77" s="149">
        <v>43726</v>
      </c>
      <c r="O77" s="120"/>
      <c r="P77" s="116">
        <v>43727</v>
      </c>
      <c r="Q77" s="149"/>
      <c r="R77" s="168" t="s">
        <v>362</v>
      </c>
      <c r="S77" s="143"/>
      <c r="T77" s="143"/>
    </row>
    <row r="78" spans="1:20" x14ac:dyDescent="0.25">
      <c r="A78" s="168">
        <v>76</v>
      </c>
      <c r="B78" s="117">
        <v>19</v>
      </c>
      <c r="C78" s="117" t="s">
        <v>389</v>
      </c>
      <c r="D78" s="117">
        <v>600</v>
      </c>
      <c r="E78" s="117" t="s">
        <v>40</v>
      </c>
      <c r="F78" s="118">
        <v>0.63</v>
      </c>
      <c r="G78" s="118">
        <f>Таблица1345691314[Кол-во по Счету]*Таблица1345691314[Цена за единицу]</f>
        <v>378</v>
      </c>
      <c r="H78" s="171"/>
      <c r="I78" s="119"/>
      <c r="J78" s="119"/>
      <c r="K78" s="119"/>
      <c r="L78" s="149">
        <v>43724</v>
      </c>
      <c r="M78" s="250" t="s">
        <v>210</v>
      </c>
      <c r="N78" s="149">
        <v>43726</v>
      </c>
      <c r="O78" s="120"/>
      <c r="P78" s="116">
        <v>43727</v>
      </c>
      <c r="Q78" s="149"/>
      <c r="R78" s="168" t="s">
        <v>362</v>
      </c>
      <c r="S78" s="143"/>
      <c r="T78" s="143"/>
    </row>
    <row r="79" spans="1:20" x14ac:dyDescent="0.25">
      <c r="A79" s="168">
        <v>77</v>
      </c>
      <c r="B79" s="117">
        <v>20</v>
      </c>
      <c r="C79" s="117" t="s">
        <v>370</v>
      </c>
      <c r="D79" s="117">
        <v>4</v>
      </c>
      <c r="E79" s="117" t="s">
        <v>40</v>
      </c>
      <c r="F79" s="118">
        <v>35</v>
      </c>
      <c r="G79" s="118">
        <f>Таблица1345691314[Кол-во по Счету]*Таблица1345691314[Цена за единицу]</f>
        <v>140</v>
      </c>
      <c r="H79" s="171"/>
      <c r="I79" s="119"/>
      <c r="J79" s="119"/>
      <c r="K79" s="119"/>
      <c r="L79" s="149">
        <v>43724</v>
      </c>
      <c r="M79" s="250" t="s">
        <v>210</v>
      </c>
      <c r="N79" s="149">
        <v>43726</v>
      </c>
      <c r="O79" s="120"/>
      <c r="P79" s="116">
        <v>43727</v>
      </c>
      <c r="Q79" s="149"/>
      <c r="R79" s="168" t="s">
        <v>362</v>
      </c>
      <c r="S79" s="143"/>
      <c r="T79" s="143"/>
    </row>
    <row r="80" spans="1:20" ht="25.5" x14ac:dyDescent="0.25">
      <c r="A80" s="168">
        <v>78</v>
      </c>
      <c r="B80" s="117">
        <v>21</v>
      </c>
      <c r="C80" s="117" t="s">
        <v>454</v>
      </c>
      <c r="D80" s="117">
        <v>4</v>
      </c>
      <c r="E80" s="117" t="s">
        <v>40</v>
      </c>
      <c r="F80" s="118">
        <v>62</v>
      </c>
      <c r="G80" s="118">
        <f>Таблица1345691314[Кол-во по Счету]*Таблица1345691314[Цена за единицу]</f>
        <v>248</v>
      </c>
      <c r="H80" s="171"/>
      <c r="I80" s="119"/>
      <c r="J80" s="119"/>
      <c r="K80" s="119"/>
      <c r="L80" s="149">
        <v>43724</v>
      </c>
      <c r="M80" s="250" t="s">
        <v>210</v>
      </c>
      <c r="N80" s="149">
        <v>43726</v>
      </c>
      <c r="O80" s="120"/>
      <c r="P80" s="116">
        <v>43727</v>
      </c>
      <c r="Q80" s="149"/>
      <c r="R80" s="168" t="s">
        <v>362</v>
      </c>
      <c r="S80" s="143"/>
      <c r="T80" s="143"/>
    </row>
    <row r="81" spans="1:20" ht="25.5" x14ac:dyDescent="0.25">
      <c r="A81" s="168">
        <v>79</v>
      </c>
      <c r="B81" s="117">
        <v>22</v>
      </c>
      <c r="C81" s="117" t="s">
        <v>455</v>
      </c>
      <c r="D81" s="117">
        <v>4</v>
      </c>
      <c r="E81" s="117" t="s">
        <v>40</v>
      </c>
      <c r="F81" s="118">
        <v>90</v>
      </c>
      <c r="G81" s="118">
        <f>Таблица1345691314[Кол-во по Счету]*Таблица1345691314[Цена за единицу]</f>
        <v>360</v>
      </c>
      <c r="H81" s="171"/>
      <c r="I81" s="119"/>
      <c r="J81" s="119"/>
      <c r="K81" s="119"/>
      <c r="L81" s="149">
        <v>43724</v>
      </c>
      <c r="M81" s="250" t="s">
        <v>210</v>
      </c>
      <c r="N81" s="149">
        <v>43726</v>
      </c>
      <c r="O81" s="120"/>
      <c r="P81" s="116">
        <v>43727</v>
      </c>
      <c r="Q81" s="149"/>
      <c r="R81" s="168" t="s">
        <v>362</v>
      </c>
      <c r="S81" s="143"/>
      <c r="T81" s="143"/>
    </row>
    <row r="82" spans="1:20" x14ac:dyDescent="0.25">
      <c r="A82" s="168">
        <v>80</v>
      </c>
      <c r="B82" s="117">
        <v>23</v>
      </c>
      <c r="C82" s="117" t="s">
        <v>456</v>
      </c>
      <c r="D82" s="117">
        <v>5</v>
      </c>
      <c r="E82" s="117" t="s">
        <v>40</v>
      </c>
      <c r="F82" s="118">
        <v>78</v>
      </c>
      <c r="G82" s="118">
        <f>Таблица1345691314[Кол-во по Счету]*Таблица1345691314[Цена за единицу]</f>
        <v>390</v>
      </c>
      <c r="H82" s="171"/>
      <c r="I82" s="119"/>
      <c r="J82" s="119"/>
      <c r="K82" s="119"/>
      <c r="L82" s="149">
        <v>43724</v>
      </c>
      <c r="M82" s="250" t="s">
        <v>210</v>
      </c>
      <c r="N82" s="149">
        <v>43726</v>
      </c>
      <c r="O82" s="120"/>
      <c r="P82" s="116">
        <v>43727</v>
      </c>
      <c r="Q82" s="149"/>
      <c r="R82" s="168" t="s">
        <v>362</v>
      </c>
      <c r="S82" s="143"/>
      <c r="T82" s="143"/>
    </row>
    <row r="83" spans="1:20" ht="25.5" x14ac:dyDescent="0.25">
      <c r="A83" s="168">
        <v>81</v>
      </c>
      <c r="B83" s="117">
        <v>24</v>
      </c>
      <c r="C83" s="117" t="s">
        <v>457</v>
      </c>
      <c r="D83" s="117">
        <v>2</v>
      </c>
      <c r="E83" s="117" t="s">
        <v>40</v>
      </c>
      <c r="F83" s="118">
        <v>38</v>
      </c>
      <c r="G83" s="118">
        <f>Таблица1345691314[Кол-во по Счету]*Таблица1345691314[Цена за единицу]</f>
        <v>76</v>
      </c>
      <c r="H83" s="171"/>
      <c r="I83" s="119"/>
      <c r="J83" s="119"/>
      <c r="K83" s="119"/>
      <c r="L83" s="149">
        <v>43724</v>
      </c>
      <c r="M83" s="250" t="s">
        <v>210</v>
      </c>
      <c r="N83" s="149">
        <v>43726</v>
      </c>
      <c r="O83" s="120"/>
      <c r="P83" s="116">
        <v>43727</v>
      </c>
      <c r="Q83" s="149"/>
      <c r="R83" s="168" t="s">
        <v>362</v>
      </c>
      <c r="S83" s="143"/>
      <c r="T83" s="143"/>
    </row>
    <row r="84" spans="1:20" x14ac:dyDescent="0.25">
      <c r="A84" s="168">
        <v>82</v>
      </c>
      <c r="B84" s="117">
        <v>25</v>
      </c>
      <c r="C84" s="117" t="s">
        <v>458</v>
      </c>
      <c r="D84" s="117">
        <v>2</v>
      </c>
      <c r="E84" s="117" t="s">
        <v>245</v>
      </c>
      <c r="F84" s="118">
        <v>161</v>
      </c>
      <c r="G84" s="118">
        <f>Таблица1345691314[Кол-во по Счету]*Таблица1345691314[Цена за единицу]</f>
        <v>322</v>
      </c>
      <c r="H84" s="171"/>
      <c r="I84" s="119"/>
      <c r="J84" s="119"/>
      <c r="K84" s="119"/>
      <c r="L84" s="149">
        <v>43724</v>
      </c>
      <c r="M84" s="250" t="s">
        <v>210</v>
      </c>
      <c r="N84" s="149">
        <v>43726</v>
      </c>
      <c r="O84" s="120"/>
      <c r="P84" s="116">
        <v>43727</v>
      </c>
      <c r="Q84" s="149"/>
      <c r="R84" s="168" t="s">
        <v>362</v>
      </c>
      <c r="S84" s="143"/>
      <c r="T84" s="143"/>
    </row>
    <row r="85" spans="1:20" ht="25.5" x14ac:dyDescent="0.25">
      <c r="A85" s="168">
        <v>83</v>
      </c>
      <c r="B85" s="117">
        <v>26</v>
      </c>
      <c r="C85" s="117" t="s">
        <v>459</v>
      </c>
      <c r="D85" s="117">
        <v>5</v>
      </c>
      <c r="E85" s="117" t="s">
        <v>40</v>
      </c>
      <c r="F85" s="118">
        <v>66</v>
      </c>
      <c r="G85" s="118">
        <f>Таблица1345691314[Кол-во по Счету]*Таблица1345691314[Цена за единицу]</f>
        <v>330</v>
      </c>
      <c r="H85" s="171"/>
      <c r="I85" s="119"/>
      <c r="J85" s="119"/>
      <c r="K85" s="119"/>
      <c r="L85" s="149">
        <v>43724</v>
      </c>
      <c r="M85" s="250" t="s">
        <v>210</v>
      </c>
      <c r="N85" s="149">
        <v>43726</v>
      </c>
      <c r="O85" s="120"/>
      <c r="P85" s="116">
        <v>43727</v>
      </c>
      <c r="Q85" s="149"/>
      <c r="R85" s="168" t="s">
        <v>362</v>
      </c>
      <c r="S85" s="143"/>
      <c r="T85" s="143"/>
    </row>
    <row r="86" spans="1:20" x14ac:dyDescent="0.25">
      <c r="A86" s="168">
        <v>84</v>
      </c>
      <c r="B86" s="117">
        <v>27</v>
      </c>
      <c r="C86" s="117" t="s">
        <v>460</v>
      </c>
      <c r="D86" s="117">
        <v>2</v>
      </c>
      <c r="E86" s="117" t="s">
        <v>40</v>
      </c>
      <c r="F86" s="118">
        <v>380</v>
      </c>
      <c r="G86" s="118">
        <f>Таблица1345691314[Кол-во по Счету]*Таблица1345691314[Цена за единицу]</f>
        <v>760</v>
      </c>
      <c r="H86" s="171"/>
      <c r="I86" s="119"/>
      <c r="J86" s="119"/>
      <c r="K86" s="119"/>
      <c r="L86" s="149">
        <v>43724</v>
      </c>
      <c r="M86" s="250" t="s">
        <v>210</v>
      </c>
      <c r="N86" s="149">
        <v>43726</v>
      </c>
      <c r="O86" s="120"/>
      <c r="P86" s="116">
        <v>43727</v>
      </c>
      <c r="Q86" s="149"/>
      <c r="R86" s="168" t="s">
        <v>362</v>
      </c>
      <c r="S86" s="143"/>
      <c r="T86" s="143"/>
    </row>
    <row r="87" spans="1:20" ht="25.5" x14ac:dyDescent="0.25">
      <c r="A87" s="168">
        <v>85</v>
      </c>
      <c r="B87" s="117">
        <v>28</v>
      </c>
      <c r="C87" s="117" t="s">
        <v>461</v>
      </c>
      <c r="D87" s="117">
        <v>2</v>
      </c>
      <c r="E87" s="117" t="s">
        <v>40</v>
      </c>
      <c r="F87" s="118">
        <v>352</v>
      </c>
      <c r="G87" s="118">
        <f>Таблица1345691314[Кол-во по Счету]*Таблица1345691314[Цена за единицу]</f>
        <v>704</v>
      </c>
      <c r="H87" s="171"/>
      <c r="I87" s="119"/>
      <c r="J87" s="119"/>
      <c r="K87" s="119"/>
      <c r="L87" s="149">
        <v>43724</v>
      </c>
      <c r="M87" s="250" t="s">
        <v>210</v>
      </c>
      <c r="N87" s="149">
        <v>43726</v>
      </c>
      <c r="O87" s="120"/>
      <c r="P87" s="116">
        <v>43727</v>
      </c>
      <c r="Q87" s="149"/>
      <c r="R87" s="168" t="s">
        <v>362</v>
      </c>
      <c r="S87" s="143"/>
      <c r="T87" s="143"/>
    </row>
    <row r="88" spans="1:20" x14ac:dyDescent="0.25">
      <c r="A88" s="168">
        <v>86</v>
      </c>
      <c r="B88" s="117">
        <v>29</v>
      </c>
      <c r="C88" s="117" t="s">
        <v>462</v>
      </c>
      <c r="D88" s="117">
        <v>1</v>
      </c>
      <c r="E88" s="117" t="s">
        <v>40</v>
      </c>
      <c r="F88" s="118">
        <v>459</v>
      </c>
      <c r="G88" s="118">
        <f>Таблица1345691314[Кол-во по Счету]*Таблица1345691314[Цена за единицу]</f>
        <v>459</v>
      </c>
      <c r="H88" s="171"/>
      <c r="I88" s="119"/>
      <c r="J88" s="119"/>
      <c r="K88" s="119"/>
      <c r="L88" s="149">
        <v>43724</v>
      </c>
      <c r="M88" s="250" t="s">
        <v>210</v>
      </c>
      <c r="N88" s="149">
        <v>43726</v>
      </c>
      <c r="O88" s="120"/>
      <c r="P88" s="116">
        <v>43727</v>
      </c>
      <c r="Q88" s="149"/>
      <c r="R88" s="168" t="s">
        <v>362</v>
      </c>
      <c r="S88" s="143"/>
      <c r="T88" s="143"/>
    </row>
    <row r="89" spans="1:20" x14ac:dyDescent="0.25">
      <c r="A89" s="168">
        <v>87</v>
      </c>
      <c r="B89" s="117">
        <v>30</v>
      </c>
      <c r="C89" s="117" t="s">
        <v>463</v>
      </c>
      <c r="D89" s="117">
        <v>4</v>
      </c>
      <c r="E89" s="117" t="s">
        <v>464</v>
      </c>
      <c r="F89" s="118">
        <v>615</v>
      </c>
      <c r="G89" s="118">
        <f>Таблица1345691314[Кол-во по Счету]*Таблица1345691314[Цена за единицу]</f>
        <v>2460</v>
      </c>
      <c r="H89" s="171"/>
      <c r="I89" s="119"/>
      <c r="J89" s="119"/>
      <c r="K89" s="119"/>
      <c r="L89" s="149">
        <v>43724</v>
      </c>
      <c r="M89" s="250" t="s">
        <v>210</v>
      </c>
      <c r="N89" s="149">
        <v>43726</v>
      </c>
      <c r="O89" s="120"/>
      <c r="P89" s="116">
        <v>43727</v>
      </c>
      <c r="Q89" s="149"/>
      <c r="R89" s="168" t="s">
        <v>362</v>
      </c>
      <c r="S89" s="143"/>
      <c r="T89" s="143"/>
    </row>
    <row r="90" spans="1:20" x14ac:dyDescent="0.25">
      <c r="A90" s="168">
        <v>88</v>
      </c>
      <c r="B90" s="117">
        <v>31</v>
      </c>
      <c r="C90" s="117" t="s">
        <v>465</v>
      </c>
      <c r="D90" s="117">
        <v>6</v>
      </c>
      <c r="E90" s="117" t="s">
        <v>40</v>
      </c>
      <c r="F90" s="118">
        <v>547</v>
      </c>
      <c r="G90" s="118">
        <f>Таблица1345691314[Кол-во по Счету]*Таблица1345691314[Цена за единицу]</f>
        <v>3282</v>
      </c>
      <c r="H90" s="171"/>
      <c r="I90" s="119"/>
      <c r="J90" s="119"/>
      <c r="K90" s="119"/>
      <c r="L90" s="149">
        <v>43724</v>
      </c>
      <c r="M90" s="250" t="s">
        <v>210</v>
      </c>
      <c r="N90" s="149">
        <v>43726</v>
      </c>
      <c r="O90" s="120"/>
      <c r="P90" s="116">
        <v>43727</v>
      </c>
      <c r="Q90" s="149"/>
      <c r="R90" s="168" t="s">
        <v>362</v>
      </c>
      <c r="S90" s="143"/>
      <c r="T90" s="143"/>
    </row>
    <row r="91" spans="1:20" x14ac:dyDescent="0.25">
      <c r="A91" s="168">
        <v>89</v>
      </c>
      <c r="B91" s="117">
        <v>32</v>
      </c>
      <c r="C91" s="117" t="s">
        <v>466</v>
      </c>
      <c r="D91" s="117">
        <v>5</v>
      </c>
      <c r="E91" s="117" t="s">
        <v>40</v>
      </c>
      <c r="F91" s="118">
        <v>554</v>
      </c>
      <c r="G91" s="118">
        <f>Таблица1345691314[Кол-во по Счету]*Таблица1345691314[Цена за единицу]</f>
        <v>2770</v>
      </c>
      <c r="H91" s="171"/>
      <c r="I91" s="119"/>
      <c r="J91" s="119"/>
      <c r="K91" s="119"/>
      <c r="L91" s="149">
        <v>43724</v>
      </c>
      <c r="M91" s="250" t="s">
        <v>210</v>
      </c>
      <c r="N91" s="149">
        <v>43726</v>
      </c>
      <c r="O91" s="120"/>
      <c r="P91" s="116">
        <v>43727</v>
      </c>
      <c r="Q91" s="149"/>
      <c r="R91" s="168" t="s">
        <v>362</v>
      </c>
      <c r="S91" s="143"/>
      <c r="T91" s="143"/>
    </row>
    <row r="92" spans="1:20" ht="25.5" x14ac:dyDescent="0.25">
      <c r="A92" s="168">
        <v>90</v>
      </c>
      <c r="B92" s="117">
        <v>33</v>
      </c>
      <c r="C92" s="117" t="s">
        <v>467</v>
      </c>
      <c r="D92" s="117">
        <v>1</v>
      </c>
      <c r="E92" s="117" t="s">
        <v>40</v>
      </c>
      <c r="F92" s="118">
        <v>963</v>
      </c>
      <c r="G92" s="118">
        <f>Таблица1345691314[Кол-во по Счету]*Таблица1345691314[Цена за единицу]</f>
        <v>963</v>
      </c>
      <c r="H92" s="171"/>
      <c r="I92" s="119"/>
      <c r="J92" s="119"/>
      <c r="K92" s="119"/>
      <c r="L92" s="149">
        <v>43724</v>
      </c>
      <c r="M92" s="250" t="s">
        <v>210</v>
      </c>
      <c r="N92" s="149">
        <v>43726</v>
      </c>
      <c r="O92" s="120"/>
      <c r="P92" s="116">
        <v>43727</v>
      </c>
      <c r="Q92" s="149"/>
      <c r="R92" s="168" t="s">
        <v>362</v>
      </c>
      <c r="S92" s="143"/>
      <c r="T92" s="143"/>
    </row>
    <row r="93" spans="1:20" x14ac:dyDescent="0.25">
      <c r="A93" s="168">
        <v>91</v>
      </c>
      <c r="B93" s="117">
        <v>34</v>
      </c>
      <c r="C93" s="117" t="s">
        <v>468</v>
      </c>
      <c r="D93" s="117">
        <v>4</v>
      </c>
      <c r="E93" s="117" t="s">
        <v>40</v>
      </c>
      <c r="F93" s="118">
        <v>48</v>
      </c>
      <c r="G93" s="118">
        <f>Таблица1345691314[Кол-во по Счету]*Таблица1345691314[Цена за единицу]</f>
        <v>192</v>
      </c>
      <c r="H93" s="171"/>
      <c r="I93" s="119"/>
      <c r="J93" s="119"/>
      <c r="K93" s="119"/>
      <c r="L93" s="149">
        <v>43724</v>
      </c>
      <c r="M93" s="250" t="s">
        <v>210</v>
      </c>
      <c r="N93" s="149">
        <v>43726</v>
      </c>
      <c r="O93" s="120"/>
      <c r="P93" s="116">
        <v>43727</v>
      </c>
      <c r="Q93" s="149"/>
      <c r="R93" s="168" t="s">
        <v>362</v>
      </c>
      <c r="S93" s="143"/>
      <c r="T93" s="143"/>
    </row>
    <row r="94" spans="1:20" x14ac:dyDescent="0.25">
      <c r="A94" s="168">
        <v>92</v>
      </c>
      <c r="B94" s="117">
        <v>35</v>
      </c>
      <c r="C94" s="117" t="s">
        <v>469</v>
      </c>
      <c r="D94" s="117">
        <v>390</v>
      </c>
      <c r="E94" s="117" t="s">
        <v>72</v>
      </c>
      <c r="F94" s="118">
        <v>69</v>
      </c>
      <c r="G94" s="118">
        <f>Таблица1345691314[Кол-во по Счету]*Таблица1345691314[Цена за единицу]</f>
        <v>26910</v>
      </c>
      <c r="H94" s="171"/>
      <c r="I94" s="119"/>
      <c r="J94" s="119"/>
      <c r="K94" s="119"/>
      <c r="L94" s="149">
        <v>43724</v>
      </c>
      <c r="M94" s="250" t="s">
        <v>210</v>
      </c>
      <c r="N94" s="149">
        <v>43726</v>
      </c>
      <c r="O94" s="120"/>
      <c r="P94" s="116">
        <v>43727</v>
      </c>
      <c r="Q94" s="149"/>
      <c r="R94" s="168" t="s">
        <v>362</v>
      </c>
      <c r="S94" s="143"/>
      <c r="T94" s="143"/>
    </row>
    <row r="95" spans="1:20" x14ac:dyDescent="0.25">
      <c r="A95" s="168">
        <v>93</v>
      </c>
      <c r="B95" s="117">
        <v>36</v>
      </c>
      <c r="C95" s="117" t="s">
        <v>470</v>
      </c>
      <c r="D95" s="117">
        <v>150</v>
      </c>
      <c r="E95" s="117" t="s">
        <v>72</v>
      </c>
      <c r="F95" s="118">
        <v>49</v>
      </c>
      <c r="G95" s="118">
        <f>Таблица1345691314[Кол-во по Счету]*Таблица1345691314[Цена за единицу]</f>
        <v>7350</v>
      </c>
      <c r="H95" s="171"/>
      <c r="I95" s="119"/>
      <c r="J95" s="119"/>
      <c r="K95" s="119"/>
      <c r="L95" s="149">
        <v>43724</v>
      </c>
      <c r="M95" s="250" t="s">
        <v>210</v>
      </c>
      <c r="N95" s="149">
        <v>43726</v>
      </c>
      <c r="O95" s="120"/>
      <c r="P95" s="116">
        <v>43727</v>
      </c>
      <c r="Q95" s="149"/>
      <c r="R95" s="168" t="s">
        <v>362</v>
      </c>
      <c r="S95" s="143"/>
      <c r="T95" s="143"/>
    </row>
    <row r="96" spans="1:20" x14ac:dyDescent="0.25">
      <c r="A96" s="168">
        <v>94</v>
      </c>
      <c r="B96" s="117">
        <v>37</v>
      </c>
      <c r="C96" s="117" t="s">
        <v>471</v>
      </c>
      <c r="D96" s="117">
        <v>650</v>
      </c>
      <c r="E96" s="117" t="s">
        <v>40</v>
      </c>
      <c r="F96" s="118">
        <v>11</v>
      </c>
      <c r="G96" s="118">
        <f>Таблица1345691314[Кол-во по Счету]*Таблица1345691314[Цена за единицу]</f>
        <v>7150</v>
      </c>
      <c r="H96" s="251">
        <v>110509</v>
      </c>
      <c r="I96" s="119"/>
      <c r="J96" s="119"/>
      <c r="K96" s="119"/>
      <c r="L96" s="149">
        <v>43724</v>
      </c>
      <c r="M96" s="250" t="s">
        <v>210</v>
      </c>
      <c r="N96" s="149">
        <v>43726</v>
      </c>
      <c r="O96" s="120"/>
      <c r="P96" s="116">
        <v>43727</v>
      </c>
      <c r="Q96" s="149"/>
      <c r="R96" s="168" t="s">
        <v>362</v>
      </c>
      <c r="S96" s="143"/>
      <c r="T96" s="143"/>
    </row>
    <row r="97" spans="1:20" x14ac:dyDescent="0.25">
      <c r="A97" s="168">
        <v>95</v>
      </c>
      <c r="B97" s="117">
        <v>1</v>
      </c>
      <c r="C97" s="117" t="s">
        <v>472</v>
      </c>
      <c r="D97" s="117">
        <v>114</v>
      </c>
      <c r="E97" s="117" t="s">
        <v>40</v>
      </c>
      <c r="F97" s="118">
        <v>133</v>
      </c>
      <c r="G97" s="118">
        <f>Таблица1345691314[Кол-во по Счету]*Таблица1345691314[Цена за единицу]</f>
        <v>15162</v>
      </c>
      <c r="H97" s="171"/>
      <c r="I97" s="119"/>
      <c r="J97" s="119"/>
      <c r="K97" s="119"/>
      <c r="L97" s="149">
        <v>43727</v>
      </c>
      <c r="M97" s="250" t="s">
        <v>210</v>
      </c>
      <c r="N97" s="149">
        <v>43728</v>
      </c>
      <c r="O97" s="120"/>
      <c r="P97" s="116">
        <v>43729</v>
      </c>
      <c r="Q97" s="149"/>
      <c r="R97" s="168" t="s">
        <v>362</v>
      </c>
      <c r="S97" s="143"/>
      <c r="T97" s="143"/>
    </row>
    <row r="98" spans="1:20" x14ac:dyDescent="0.25">
      <c r="A98" s="168">
        <v>96</v>
      </c>
      <c r="B98" s="117">
        <v>2</v>
      </c>
      <c r="C98" s="117" t="s">
        <v>473</v>
      </c>
      <c r="D98" s="117">
        <v>165</v>
      </c>
      <c r="E98" s="117" t="s">
        <v>359</v>
      </c>
      <c r="F98" s="118">
        <v>127</v>
      </c>
      <c r="G98" s="118">
        <f>Таблица1345691314[Кол-во по Счету]*Таблица1345691314[Цена за единицу]</f>
        <v>20955</v>
      </c>
      <c r="H98" s="171"/>
      <c r="I98" s="119"/>
      <c r="J98" s="119"/>
      <c r="K98" s="119"/>
      <c r="L98" s="149">
        <v>43727</v>
      </c>
      <c r="M98" s="250" t="s">
        <v>210</v>
      </c>
      <c r="N98" s="149">
        <v>43728</v>
      </c>
      <c r="O98" s="120"/>
      <c r="P98" s="116">
        <v>43729</v>
      </c>
      <c r="Q98" s="149"/>
      <c r="R98" s="168" t="s">
        <v>362</v>
      </c>
      <c r="S98" s="143"/>
      <c r="T98" s="143"/>
    </row>
    <row r="99" spans="1:20" x14ac:dyDescent="0.25">
      <c r="A99" s="168">
        <v>97</v>
      </c>
      <c r="B99" s="117">
        <v>3</v>
      </c>
      <c r="C99" s="117" t="s">
        <v>474</v>
      </c>
      <c r="D99" s="117">
        <v>3</v>
      </c>
      <c r="E99" s="117" t="s">
        <v>40</v>
      </c>
      <c r="F99" s="118">
        <v>23</v>
      </c>
      <c r="G99" s="118">
        <f>Таблица1345691314[Кол-во по Счету]*Таблица1345691314[Цена за единицу]</f>
        <v>69</v>
      </c>
      <c r="H99" s="171"/>
      <c r="I99" s="119"/>
      <c r="J99" s="119"/>
      <c r="K99" s="119"/>
      <c r="L99" s="149">
        <v>43727</v>
      </c>
      <c r="M99" s="250" t="s">
        <v>210</v>
      </c>
      <c r="N99" s="149">
        <v>43728</v>
      </c>
      <c r="O99" s="120"/>
      <c r="P99" s="116">
        <v>43729</v>
      </c>
      <c r="Q99" s="149"/>
      <c r="R99" s="168" t="s">
        <v>362</v>
      </c>
      <c r="S99" s="143"/>
      <c r="T99" s="143"/>
    </row>
    <row r="100" spans="1:20" x14ac:dyDescent="0.25">
      <c r="A100" s="168">
        <v>98</v>
      </c>
      <c r="B100" s="117">
        <v>4</v>
      </c>
      <c r="C100" s="117" t="s">
        <v>475</v>
      </c>
      <c r="D100" s="117">
        <v>17</v>
      </c>
      <c r="E100" s="117" t="s">
        <v>379</v>
      </c>
      <c r="F100" s="118" t="s">
        <v>476</v>
      </c>
      <c r="G100" s="118">
        <f>Таблица1345691314[Кол-во по Счету]*Таблица1345691314[Цена за единицу]</f>
        <v>17612</v>
      </c>
      <c r="H100" s="171"/>
      <c r="I100" s="119"/>
      <c r="J100" s="119"/>
      <c r="K100" s="119"/>
      <c r="L100" s="149">
        <v>43727</v>
      </c>
      <c r="M100" s="250" t="s">
        <v>210</v>
      </c>
      <c r="N100" s="149">
        <v>43728</v>
      </c>
      <c r="O100" s="120"/>
      <c r="P100" s="116">
        <v>43729</v>
      </c>
      <c r="Q100" s="149"/>
      <c r="R100" s="168" t="s">
        <v>362</v>
      </c>
      <c r="S100" s="143"/>
      <c r="T100" s="143"/>
    </row>
    <row r="101" spans="1:20" x14ac:dyDescent="0.25">
      <c r="A101" s="168">
        <v>99</v>
      </c>
      <c r="B101" s="117">
        <v>5</v>
      </c>
      <c r="C101" s="117" t="s">
        <v>440</v>
      </c>
      <c r="D101" s="117">
        <v>236</v>
      </c>
      <c r="E101" s="117" t="s">
        <v>72</v>
      </c>
      <c r="F101" s="118">
        <v>75</v>
      </c>
      <c r="G101" s="118">
        <f>Таблица1345691314[Кол-во по Счету]*Таблица1345691314[Цена за единицу]</f>
        <v>17700</v>
      </c>
      <c r="H101" s="171"/>
      <c r="I101" s="119"/>
      <c r="J101" s="119"/>
      <c r="K101" s="119"/>
      <c r="L101" s="149">
        <v>43727</v>
      </c>
      <c r="M101" s="250" t="s">
        <v>210</v>
      </c>
      <c r="N101" s="149">
        <v>43728</v>
      </c>
      <c r="O101" s="120"/>
      <c r="P101" s="116">
        <v>43729</v>
      </c>
      <c r="Q101" s="149"/>
      <c r="R101" s="168" t="s">
        <v>362</v>
      </c>
      <c r="S101" s="143"/>
      <c r="T101" s="143"/>
    </row>
    <row r="102" spans="1:20" x14ac:dyDescent="0.25">
      <c r="A102" s="168">
        <v>100</v>
      </c>
      <c r="B102" s="117">
        <v>6</v>
      </c>
      <c r="C102" s="117" t="s">
        <v>477</v>
      </c>
      <c r="D102" s="117">
        <v>99</v>
      </c>
      <c r="E102" s="117" t="s">
        <v>72</v>
      </c>
      <c r="F102" s="118">
        <v>61</v>
      </c>
      <c r="G102" s="118">
        <f>Таблица1345691314[Кол-во по Счету]*Таблица1345691314[Цена за единицу]</f>
        <v>6039</v>
      </c>
      <c r="H102" s="171"/>
      <c r="I102" s="119"/>
      <c r="J102" s="119"/>
      <c r="K102" s="119"/>
      <c r="L102" s="149">
        <v>43727</v>
      </c>
      <c r="M102" s="250" t="s">
        <v>210</v>
      </c>
      <c r="N102" s="149">
        <v>43728</v>
      </c>
      <c r="O102" s="120"/>
      <c r="P102" s="116">
        <v>43729</v>
      </c>
      <c r="Q102" s="149"/>
      <c r="R102" s="168" t="s">
        <v>362</v>
      </c>
      <c r="S102" s="143"/>
      <c r="T102" s="143"/>
    </row>
    <row r="103" spans="1:20" x14ac:dyDescent="0.25">
      <c r="A103" s="168">
        <v>101</v>
      </c>
      <c r="B103" s="117">
        <v>7</v>
      </c>
      <c r="C103" s="117" t="s">
        <v>385</v>
      </c>
      <c r="D103" s="117">
        <v>1</v>
      </c>
      <c r="E103" s="117"/>
      <c r="F103" s="118" t="s">
        <v>478</v>
      </c>
      <c r="G103" s="118">
        <f>Таблица1345691314[Кол-во по Счету]*Таблица1345691314[Цена за единицу]</f>
        <v>2800</v>
      </c>
      <c r="H103" s="251">
        <v>80337</v>
      </c>
      <c r="I103" s="119"/>
      <c r="J103" s="119"/>
      <c r="K103" s="119"/>
      <c r="L103" s="149">
        <v>43727</v>
      </c>
      <c r="M103" s="250" t="s">
        <v>210</v>
      </c>
      <c r="N103" s="149">
        <v>43728</v>
      </c>
      <c r="O103" s="120"/>
      <c r="P103" s="116">
        <v>43729</v>
      </c>
      <c r="Q103" s="149"/>
      <c r="R103" s="168" t="s">
        <v>362</v>
      </c>
      <c r="S103" s="143"/>
      <c r="T103" s="143"/>
    </row>
    <row r="104" spans="1:20" x14ac:dyDescent="0.25">
      <c r="A104" s="168">
        <v>102</v>
      </c>
      <c r="B104" s="117">
        <v>1</v>
      </c>
      <c r="C104" s="117" t="s">
        <v>479</v>
      </c>
      <c r="D104" s="117">
        <v>20</v>
      </c>
      <c r="E104" s="117" t="s">
        <v>245</v>
      </c>
      <c r="F104" s="118">
        <v>188</v>
      </c>
      <c r="G104" s="118">
        <f>Таблица1345691314[Кол-во по Счету]*Таблица1345691314[Цена за единицу]</f>
        <v>3760</v>
      </c>
      <c r="H104" s="251">
        <v>3760</v>
      </c>
      <c r="I104" s="119"/>
      <c r="J104" s="119"/>
      <c r="K104" s="119"/>
      <c r="L104" s="149">
        <v>43717</v>
      </c>
      <c r="M104" s="250" t="s">
        <v>210</v>
      </c>
      <c r="N104" s="149">
        <v>43717</v>
      </c>
      <c r="O104" s="120"/>
      <c r="P104" s="116">
        <v>43718</v>
      </c>
      <c r="Q104" s="149"/>
      <c r="R104" s="168" t="s">
        <v>362</v>
      </c>
      <c r="S104" s="143"/>
      <c r="T104" s="143"/>
    </row>
    <row r="105" spans="1:20" x14ac:dyDescent="0.25">
      <c r="A105" s="168">
        <v>103</v>
      </c>
      <c r="B105" s="117">
        <v>1</v>
      </c>
      <c r="C105" s="117" t="s">
        <v>480</v>
      </c>
      <c r="D105" s="117">
        <v>100</v>
      </c>
      <c r="E105" s="117" t="s">
        <v>40</v>
      </c>
      <c r="F105" s="118">
        <v>179</v>
      </c>
      <c r="G105" s="118">
        <f>Таблица1345691314[Кол-во по Счету]*Таблица1345691314[Цена за единицу]</f>
        <v>17900</v>
      </c>
      <c r="H105" s="171"/>
      <c r="I105" s="119"/>
      <c r="J105" s="119"/>
      <c r="K105" s="119"/>
      <c r="L105" s="149">
        <v>43713</v>
      </c>
      <c r="M105" s="250" t="s">
        <v>210</v>
      </c>
      <c r="N105" s="149">
        <v>43713</v>
      </c>
      <c r="O105" s="120"/>
      <c r="P105" s="116">
        <v>43714</v>
      </c>
      <c r="Q105" s="149"/>
      <c r="R105" s="168" t="s">
        <v>362</v>
      </c>
      <c r="S105" s="143"/>
      <c r="T105" s="143"/>
    </row>
    <row r="106" spans="1:20" x14ac:dyDescent="0.25">
      <c r="A106" s="168">
        <v>104</v>
      </c>
      <c r="B106" s="117">
        <v>2</v>
      </c>
      <c r="C106" s="117" t="s">
        <v>479</v>
      </c>
      <c r="D106" s="117">
        <v>50</v>
      </c>
      <c r="E106" s="117" t="s">
        <v>40</v>
      </c>
      <c r="F106" s="118">
        <v>188</v>
      </c>
      <c r="G106" s="118">
        <f>Таблица1345691314[Кол-во по Счету]*Таблица1345691314[Цена за единицу]</f>
        <v>9400</v>
      </c>
      <c r="H106" s="171"/>
      <c r="I106" s="119"/>
      <c r="J106" s="119"/>
      <c r="K106" s="119"/>
      <c r="L106" s="149">
        <v>43713</v>
      </c>
      <c r="M106" s="250" t="s">
        <v>210</v>
      </c>
      <c r="N106" s="149">
        <v>43713</v>
      </c>
      <c r="O106" s="120"/>
      <c r="P106" s="116">
        <v>43714</v>
      </c>
      <c r="Q106" s="149"/>
      <c r="R106" s="168" t="s">
        <v>362</v>
      </c>
      <c r="S106" s="143"/>
      <c r="T106" s="143"/>
    </row>
    <row r="107" spans="1:20" x14ac:dyDescent="0.25">
      <c r="A107" s="168">
        <v>105</v>
      </c>
      <c r="B107" s="117">
        <v>3</v>
      </c>
      <c r="C107" s="117" t="s">
        <v>385</v>
      </c>
      <c r="D107" s="117">
        <v>1</v>
      </c>
      <c r="E107" s="117"/>
      <c r="F107" s="118" t="s">
        <v>481</v>
      </c>
      <c r="G107" s="118">
        <f>Таблица1345691314[Кол-во по Счету]*Таблица1345691314[Цена за единицу]</f>
        <v>3500</v>
      </c>
      <c r="H107" s="171"/>
      <c r="I107" s="119"/>
      <c r="J107" s="119"/>
      <c r="K107" s="119"/>
      <c r="L107" s="149">
        <v>43713</v>
      </c>
      <c r="M107" s="250" t="s">
        <v>210</v>
      </c>
      <c r="N107" s="149">
        <v>43713</v>
      </c>
      <c r="O107" s="120"/>
      <c r="P107" s="116">
        <v>43714</v>
      </c>
      <c r="Q107" s="149"/>
      <c r="R107" s="168" t="s">
        <v>362</v>
      </c>
      <c r="S107" s="143"/>
      <c r="T107" s="143"/>
    </row>
    <row r="108" spans="1:20" x14ac:dyDescent="0.25">
      <c r="A108" s="168">
        <v>106</v>
      </c>
      <c r="B108" s="117">
        <v>4</v>
      </c>
      <c r="C108" s="117" t="s">
        <v>482</v>
      </c>
      <c r="D108" s="117">
        <v>3</v>
      </c>
      <c r="E108" s="117" t="s">
        <v>40</v>
      </c>
      <c r="F108" s="118">
        <v>230</v>
      </c>
      <c r="G108" s="118">
        <f>Таблица1345691314[Кол-во по Счету]*Таблица1345691314[Цена за единицу]</f>
        <v>690</v>
      </c>
      <c r="H108" s="251">
        <v>31490</v>
      </c>
      <c r="I108" s="119"/>
      <c r="J108" s="119"/>
      <c r="K108" s="119"/>
      <c r="L108" s="149">
        <v>43713</v>
      </c>
      <c r="M108" s="250" t="s">
        <v>210</v>
      </c>
      <c r="N108" s="149">
        <v>43713</v>
      </c>
      <c r="O108" s="120"/>
      <c r="P108" s="116">
        <v>43714</v>
      </c>
      <c r="Q108" s="149"/>
      <c r="R108" s="168" t="s">
        <v>362</v>
      </c>
      <c r="S108" s="143"/>
      <c r="T108" s="143"/>
    </row>
    <row r="109" spans="1:20" x14ac:dyDescent="0.25">
      <c r="A109" s="168">
        <v>107</v>
      </c>
      <c r="B109" s="117">
        <v>1</v>
      </c>
      <c r="C109" s="117" t="s">
        <v>480</v>
      </c>
      <c r="D109" s="117">
        <v>42</v>
      </c>
      <c r="E109" s="117" t="s">
        <v>40</v>
      </c>
      <c r="F109" s="118">
        <v>179</v>
      </c>
      <c r="G109" s="118">
        <f>Таблица1345691314[Кол-во по Счету]*Таблица1345691314[Цена за единицу]</f>
        <v>7518</v>
      </c>
      <c r="H109" s="171"/>
      <c r="I109" s="119"/>
      <c r="J109" s="119"/>
      <c r="K109" s="119"/>
      <c r="L109" s="149">
        <v>47370</v>
      </c>
      <c r="M109" s="250" t="s">
        <v>210</v>
      </c>
      <c r="N109" s="149">
        <v>47370</v>
      </c>
      <c r="O109" s="120"/>
      <c r="P109" s="116">
        <v>47371</v>
      </c>
      <c r="Q109" s="149"/>
      <c r="R109" s="168" t="s">
        <v>362</v>
      </c>
      <c r="S109" s="143"/>
      <c r="T109" s="143"/>
    </row>
    <row r="110" spans="1:20" x14ac:dyDescent="0.25">
      <c r="A110" s="168">
        <v>108</v>
      </c>
      <c r="B110" s="117">
        <v>2</v>
      </c>
      <c r="C110" s="117" t="s">
        <v>482</v>
      </c>
      <c r="D110" s="117">
        <v>1</v>
      </c>
      <c r="E110" s="117" t="s">
        <v>40</v>
      </c>
      <c r="F110" s="118">
        <v>230</v>
      </c>
      <c r="G110" s="118">
        <f>Таблица1345691314[Кол-во по Счету]*Таблица1345691314[Цена за единицу]</f>
        <v>230</v>
      </c>
      <c r="H110" s="171"/>
      <c r="I110" s="119"/>
      <c r="J110" s="119"/>
      <c r="K110" s="119"/>
      <c r="L110" s="149">
        <v>47370</v>
      </c>
      <c r="M110" s="250" t="s">
        <v>210</v>
      </c>
      <c r="N110" s="149">
        <v>47370</v>
      </c>
      <c r="O110" s="120"/>
      <c r="P110" s="116">
        <v>47371</v>
      </c>
      <c r="Q110" s="149"/>
      <c r="R110" s="168" t="s">
        <v>362</v>
      </c>
      <c r="S110" s="143"/>
      <c r="T110" s="143"/>
    </row>
    <row r="111" spans="1:20" x14ac:dyDescent="0.25">
      <c r="A111" s="168">
        <v>109</v>
      </c>
      <c r="B111" s="117">
        <v>3</v>
      </c>
      <c r="C111" s="117" t="s">
        <v>483</v>
      </c>
      <c r="D111" s="117">
        <v>100</v>
      </c>
      <c r="E111" s="117" t="s">
        <v>40</v>
      </c>
      <c r="F111" s="118">
        <v>10.7</v>
      </c>
      <c r="G111" s="118">
        <f>Таблица1345691314[Кол-во по Счету]*Таблица1345691314[Цена за единицу]</f>
        <v>1070</v>
      </c>
      <c r="H111" s="171"/>
      <c r="I111" s="119"/>
      <c r="J111" s="119"/>
      <c r="K111" s="119"/>
      <c r="L111" s="149">
        <v>47370</v>
      </c>
      <c r="M111" s="250" t="s">
        <v>210</v>
      </c>
      <c r="N111" s="149">
        <v>47370</v>
      </c>
      <c r="O111" s="120"/>
      <c r="P111" s="116">
        <v>47371</v>
      </c>
      <c r="Q111" s="149"/>
      <c r="R111" s="168" t="s">
        <v>362</v>
      </c>
      <c r="S111" s="143"/>
      <c r="T111" s="143"/>
    </row>
    <row r="112" spans="1:20" x14ac:dyDescent="0.25">
      <c r="A112" s="168">
        <v>110</v>
      </c>
      <c r="B112" s="117">
        <v>4</v>
      </c>
      <c r="C112" s="117" t="s">
        <v>385</v>
      </c>
      <c r="D112" s="117">
        <v>1</v>
      </c>
      <c r="E112" s="117"/>
      <c r="F112" s="118" t="s">
        <v>484</v>
      </c>
      <c r="G112" s="118">
        <f>Таблица1345691314[Кол-во по Счету]*Таблица1345691314[Цена за единицу]</f>
        <v>1950</v>
      </c>
      <c r="H112" s="171"/>
      <c r="I112" s="119"/>
      <c r="J112" s="119"/>
      <c r="K112" s="119"/>
      <c r="L112" s="149">
        <v>47370</v>
      </c>
      <c r="M112" s="250" t="s">
        <v>210</v>
      </c>
      <c r="N112" s="149">
        <v>47370</v>
      </c>
      <c r="O112" s="120"/>
      <c r="P112" s="116">
        <v>47371</v>
      </c>
      <c r="Q112" s="149"/>
      <c r="R112" s="168" t="s">
        <v>362</v>
      </c>
      <c r="S112" s="143"/>
      <c r="T112" s="143"/>
    </row>
    <row r="113" spans="1:20" x14ac:dyDescent="0.25">
      <c r="A113" s="168">
        <v>111</v>
      </c>
      <c r="B113" s="117">
        <v>5</v>
      </c>
      <c r="C113" s="117" t="s">
        <v>485</v>
      </c>
      <c r="D113" s="117">
        <v>4</v>
      </c>
      <c r="E113" s="117" t="s">
        <v>40</v>
      </c>
      <c r="F113" s="118">
        <v>89</v>
      </c>
      <c r="G113" s="118">
        <f>Таблица1345691314[Кол-во по Счету]*Таблица1345691314[Цена за единицу]</f>
        <v>356</v>
      </c>
      <c r="H113" s="171"/>
      <c r="I113" s="119"/>
      <c r="J113" s="119"/>
      <c r="K113" s="119"/>
      <c r="L113" s="149">
        <v>47370</v>
      </c>
      <c r="M113" s="250" t="s">
        <v>210</v>
      </c>
      <c r="N113" s="149">
        <v>47370</v>
      </c>
      <c r="O113" s="120"/>
      <c r="P113" s="116">
        <v>47371</v>
      </c>
      <c r="Q113" s="149"/>
      <c r="R113" s="168" t="s">
        <v>362</v>
      </c>
      <c r="S113" s="143"/>
      <c r="T113" s="143"/>
    </row>
    <row r="114" spans="1:20" ht="25.5" x14ac:dyDescent="0.25">
      <c r="A114" s="168">
        <v>112</v>
      </c>
      <c r="B114" s="117">
        <v>6</v>
      </c>
      <c r="C114" s="117" t="s">
        <v>486</v>
      </c>
      <c r="D114" s="117">
        <v>1</v>
      </c>
      <c r="E114" s="117" t="s">
        <v>40</v>
      </c>
      <c r="F114" s="118">
        <v>93</v>
      </c>
      <c r="G114" s="118">
        <f>Таблица1345691314[Кол-во по Счету]*Таблица1345691314[Цена за единицу]</f>
        <v>93</v>
      </c>
      <c r="H114" s="171"/>
      <c r="I114" s="119"/>
      <c r="J114" s="119"/>
      <c r="K114" s="119"/>
      <c r="L114" s="149">
        <v>47370</v>
      </c>
      <c r="M114" s="250" t="s">
        <v>210</v>
      </c>
      <c r="N114" s="149">
        <v>47370</v>
      </c>
      <c r="O114" s="120"/>
      <c r="P114" s="116">
        <v>47371</v>
      </c>
      <c r="Q114" s="149"/>
      <c r="R114" s="168" t="s">
        <v>362</v>
      </c>
      <c r="S114" s="143"/>
      <c r="T114" s="143"/>
    </row>
    <row r="115" spans="1:20" x14ac:dyDescent="0.25">
      <c r="A115" s="168">
        <v>113</v>
      </c>
      <c r="B115" s="117">
        <v>7</v>
      </c>
      <c r="C115" s="117" t="s">
        <v>487</v>
      </c>
      <c r="D115" s="117">
        <v>2</v>
      </c>
      <c r="E115" s="117" t="s">
        <v>40</v>
      </c>
      <c r="F115" s="118">
        <v>155</v>
      </c>
      <c r="G115" s="118">
        <f>Таблица1345691314[Кол-во по Счету]*Таблица1345691314[Цена за единицу]</f>
        <v>310</v>
      </c>
      <c r="H115" s="171"/>
      <c r="I115" s="119"/>
      <c r="J115" s="119"/>
      <c r="K115" s="119"/>
      <c r="L115" s="149">
        <v>47370</v>
      </c>
      <c r="M115" s="250" t="s">
        <v>210</v>
      </c>
      <c r="N115" s="149">
        <v>47370</v>
      </c>
      <c r="O115" s="120"/>
      <c r="P115" s="116">
        <v>47371</v>
      </c>
      <c r="Q115" s="149"/>
      <c r="R115" s="168" t="s">
        <v>362</v>
      </c>
      <c r="S115" s="143"/>
      <c r="T115" s="143"/>
    </row>
    <row r="116" spans="1:20" x14ac:dyDescent="0.25">
      <c r="A116" s="168">
        <v>114</v>
      </c>
      <c r="B116" s="117">
        <v>8</v>
      </c>
      <c r="C116" s="117" t="s">
        <v>488</v>
      </c>
      <c r="D116" s="117">
        <v>1</v>
      </c>
      <c r="E116" s="117" t="s">
        <v>40</v>
      </c>
      <c r="F116" s="118">
        <v>427</v>
      </c>
      <c r="G116" s="118">
        <f>Таблица1345691314[Кол-во по Счету]*Таблица1345691314[Цена за единицу]</f>
        <v>427</v>
      </c>
      <c r="H116" s="171"/>
      <c r="I116" s="119"/>
      <c r="J116" s="119"/>
      <c r="K116" s="119"/>
      <c r="L116" s="149">
        <v>47370</v>
      </c>
      <c r="M116" s="250" t="s">
        <v>210</v>
      </c>
      <c r="N116" s="149">
        <v>47370</v>
      </c>
      <c r="O116" s="120"/>
      <c r="P116" s="116">
        <v>47371</v>
      </c>
      <c r="Q116" s="149"/>
      <c r="R116" s="168" t="s">
        <v>362</v>
      </c>
      <c r="S116" s="143"/>
      <c r="T116" s="143"/>
    </row>
    <row r="117" spans="1:20" x14ac:dyDescent="0.25">
      <c r="A117" s="168">
        <v>115</v>
      </c>
      <c r="B117" s="117">
        <v>9</v>
      </c>
      <c r="C117" s="117" t="s">
        <v>489</v>
      </c>
      <c r="D117" s="117">
        <v>1</v>
      </c>
      <c r="E117" s="117" t="s">
        <v>40</v>
      </c>
      <c r="F117" s="118" t="s">
        <v>490</v>
      </c>
      <c r="G117" s="118">
        <f>Таблица1345691314[Кол-во по Счету]*Таблица1345691314[Цена за единицу]</f>
        <v>1565</v>
      </c>
      <c r="H117" s="171"/>
      <c r="I117" s="119"/>
      <c r="J117" s="119"/>
      <c r="K117" s="119"/>
      <c r="L117" s="149">
        <v>47370</v>
      </c>
      <c r="M117" s="250" t="s">
        <v>210</v>
      </c>
      <c r="N117" s="149">
        <v>47370</v>
      </c>
      <c r="O117" s="120"/>
      <c r="P117" s="116">
        <v>47371</v>
      </c>
      <c r="Q117" s="149"/>
      <c r="R117" s="168" t="s">
        <v>362</v>
      </c>
      <c r="S117" s="143"/>
      <c r="T117" s="143"/>
    </row>
    <row r="118" spans="1:20" x14ac:dyDescent="0.25">
      <c r="A118" s="168">
        <v>116</v>
      </c>
      <c r="B118" s="117">
        <v>10</v>
      </c>
      <c r="C118" s="117" t="s">
        <v>491</v>
      </c>
      <c r="D118" s="117">
        <v>2</v>
      </c>
      <c r="E118" s="117" t="s">
        <v>40</v>
      </c>
      <c r="F118" s="118">
        <v>317</v>
      </c>
      <c r="G118" s="118">
        <f>Таблица1345691314[Кол-во по Счету]*Таблица1345691314[Цена за единицу]</f>
        <v>634</v>
      </c>
      <c r="H118" s="171"/>
      <c r="I118" s="119"/>
      <c r="J118" s="119"/>
      <c r="K118" s="119"/>
      <c r="L118" s="149">
        <v>47370</v>
      </c>
      <c r="M118" s="250" t="s">
        <v>210</v>
      </c>
      <c r="N118" s="149">
        <v>47370</v>
      </c>
      <c r="O118" s="120"/>
      <c r="P118" s="116">
        <v>47371</v>
      </c>
      <c r="Q118" s="149"/>
      <c r="R118" s="168" t="s">
        <v>362</v>
      </c>
      <c r="S118" s="143"/>
      <c r="T118" s="143"/>
    </row>
    <row r="119" spans="1:20" x14ac:dyDescent="0.25">
      <c r="A119" s="168">
        <v>117</v>
      </c>
      <c r="B119" s="117">
        <v>11</v>
      </c>
      <c r="C119" s="117" t="s">
        <v>492</v>
      </c>
      <c r="D119" s="117">
        <v>1</v>
      </c>
      <c r="E119" s="117" t="s">
        <v>379</v>
      </c>
      <c r="F119" s="118">
        <v>127</v>
      </c>
      <c r="G119" s="118">
        <f>Таблица1345691314[Кол-во по Счету]*Таблица1345691314[Цена за единицу]</f>
        <v>127</v>
      </c>
      <c r="H119" s="251">
        <v>14280</v>
      </c>
      <c r="I119" s="119"/>
      <c r="J119" s="119"/>
      <c r="K119" s="119"/>
      <c r="L119" s="149">
        <v>47370</v>
      </c>
      <c r="M119" s="250" t="s">
        <v>210</v>
      </c>
      <c r="N119" s="149">
        <v>47370</v>
      </c>
      <c r="O119" s="120"/>
      <c r="P119" s="116">
        <v>47371</v>
      </c>
      <c r="Q119" s="149"/>
      <c r="R119" s="168" t="s">
        <v>362</v>
      </c>
      <c r="S119" s="143"/>
      <c r="T119" s="143"/>
    </row>
    <row r="120" spans="1:20" x14ac:dyDescent="0.25">
      <c r="A120" s="168">
        <v>118</v>
      </c>
      <c r="B120" s="117">
        <v>1</v>
      </c>
      <c r="C120" s="117" t="s">
        <v>493</v>
      </c>
      <c r="D120" s="117">
        <v>5</v>
      </c>
      <c r="E120" s="117" t="s">
        <v>245</v>
      </c>
      <c r="F120" s="118">
        <v>62.974800000000002</v>
      </c>
      <c r="G120" s="118">
        <f>Таблица1345691314[Кол-во по Счету]*Таблица1345691314[Цена за единицу]</f>
        <v>314.87400000000002</v>
      </c>
      <c r="H120" s="171"/>
      <c r="I120" s="119"/>
      <c r="J120" s="119"/>
      <c r="K120" s="119"/>
      <c r="L120" s="149">
        <v>43738</v>
      </c>
      <c r="M120" s="250" t="s">
        <v>210</v>
      </c>
      <c r="N120" s="149">
        <v>43739</v>
      </c>
      <c r="O120" s="120"/>
      <c r="P120" s="116">
        <v>43740</v>
      </c>
      <c r="Q120" s="149"/>
      <c r="R120" s="168" t="s">
        <v>369</v>
      </c>
      <c r="S120" s="143"/>
      <c r="T120" s="143"/>
    </row>
    <row r="121" spans="1:20" x14ac:dyDescent="0.25">
      <c r="A121" s="168">
        <v>119</v>
      </c>
      <c r="B121" s="117">
        <v>2</v>
      </c>
      <c r="C121" s="117" t="s">
        <v>494</v>
      </c>
      <c r="D121" s="117">
        <v>5</v>
      </c>
      <c r="E121" s="117" t="s">
        <v>245</v>
      </c>
      <c r="F121" s="118">
        <v>81.438000000000002</v>
      </c>
      <c r="G121" s="118">
        <f>Таблица1345691314[Кол-во по Счету]*Таблица1345691314[Цена за единицу]</f>
        <v>407.19</v>
      </c>
      <c r="H121" s="171"/>
      <c r="I121" s="119"/>
      <c r="J121" s="119"/>
      <c r="K121" s="119"/>
      <c r="L121" s="149">
        <v>43738</v>
      </c>
      <c r="M121" s="250" t="s">
        <v>210</v>
      </c>
      <c r="N121" s="149">
        <v>43739</v>
      </c>
      <c r="O121" s="120"/>
      <c r="P121" s="116">
        <v>43740</v>
      </c>
      <c r="Q121" s="149"/>
      <c r="R121" s="168" t="s">
        <v>369</v>
      </c>
      <c r="S121" s="143"/>
      <c r="T121" s="143"/>
    </row>
    <row r="122" spans="1:20" x14ac:dyDescent="0.25">
      <c r="A122" s="168">
        <v>120</v>
      </c>
      <c r="B122" s="117">
        <v>3</v>
      </c>
      <c r="C122" s="117" t="s">
        <v>495</v>
      </c>
      <c r="D122" s="117">
        <v>1</v>
      </c>
      <c r="E122" s="117" t="s">
        <v>379</v>
      </c>
      <c r="F122" s="118">
        <v>162.75</v>
      </c>
      <c r="G122" s="118">
        <f>Таблица1345691314[Кол-во по Счету]*Таблица1345691314[Цена за единицу]</f>
        <v>162.75</v>
      </c>
      <c r="H122" s="171"/>
      <c r="I122" s="119"/>
      <c r="J122" s="119"/>
      <c r="K122" s="119"/>
      <c r="L122" s="149">
        <v>43738</v>
      </c>
      <c r="M122" s="250" t="s">
        <v>210</v>
      </c>
      <c r="N122" s="149">
        <v>43739</v>
      </c>
      <c r="O122" s="120"/>
      <c r="P122" s="116">
        <v>43740</v>
      </c>
      <c r="Q122" s="149"/>
      <c r="R122" s="168" t="s">
        <v>369</v>
      </c>
      <c r="S122" s="143"/>
      <c r="T122" s="143"/>
    </row>
    <row r="123" spans="1:20" ht="25.5" x14ac:dyDescent="0.25">
      <c r="A123" s="168">
        <v>121</v>
      </c>
      <c r="B123" s="117">
        <v>4</v>
      </c>
      <c r="C123" s="117" t="s">
        <v>496</v>
      </c>
      <c r="D123" s="117">
        <v>3</v>
      </c>
      <c r="E123" s="117" t="s">
        <v>245</v>
      </c>
      <c r="F123" s="118">
        <v>102.3</v>
      </c>
      <c r="G123" s="118">
        <f>Таблица1345691314[Кол-во по Счету]*Таблица1345691314[Цена за единицу]</f>
        <v>306.89999999999998</v>
      </c>
      <c r="H123" s="171"/>
      <c r="I123" s="119"/>
      <c r="J123" s="119"/>
      <c r="K123" s="119"/>
      <c r="L123" s="149">
        <v>43738</v>
      </c>
      <c r="M123" s="250" t="s">
        <v>210</v>
      </c>
      <c r="N123" s="149">
        <v>43739</v>
      </c>
      <c r="O123" s="120"/>
      <c r="P123" s="116">
        <v>43740</v>
      </c>
      <c r="Q123" s="149"/>
      <c r="R123" s="168" t="s">
        <v>369</v>
      </c>
      <c r="S123" s="143"/>
      <c r="T123" s="143"/>
    </row>
    <row r="124" spans="1:20" ht="25.5" x14ac:dyDescent="0.25">
      <c r="A124" s="168">
        <v>122</v>
      </c>
      <c r="B124" s="117">
        <v>5</v>
      </c>
      <c r="C124" s="117" t="s">
        <v>497</v>
      </c>
      <c r="D124" s="117">
        <v>5</v>
      </c>
      <c r="E124" s="117" t="s">
        <v>245</v>
      </c>
      <c r="F124" s="118">
        <v>18.600000000000001</v>
      </c>
      <c r="G124" s="118">
        <f>Таблица1345691314[Кол-во по Счету]*Таблица1345691314[Цена за единицу]</f>
        <v>93</v>
      </c>
      <c r="H124" s="171"/>
      <c r="I124" s="119"/>
      <c r="J124" s="119"/>
      <c r="K124" s="119"/>
      <c r="L124" s="149">
        <v>43738</v>
      </c>
      <c r="M124" s="250" t="s">
        <v>210</v>
      </c>
      <c r="N124" s="149">
        <v>43739</v>
      </c>
      <c r="O124" s="120"/>
      <c r="P124" s="116">
        <v>43740</v>
      </c>
      <c r="Q124" s="149"/>
      <c r="R124" s="168" t="s">
        <v>369</v>
      </c>
      <c r="S124" s="143"/>
      <c r="T124" s="143"/>
    </row>
    <row r="125" spans="1:20" ht="25.5" x14ac:dyDescent="0.25">
      <c r="A125" s="168">
        <v>123</v>
      </c>
      <c r="B125" s="117">
        <v>6</v>
      </c>
      <c r="C125" s="117" t="s">
        <v>498</v>
      </c>
      <c r="D125" s="117">
        <v>5</v>
      </c>
      <c r="E125" s="117" t="s">
        <v>245</v>
      </c>
      <c r="F125" s="118">
        <v>10.963200000000001</v>
      </c>
      <c r="G125" s="118">
        <f>Таблица1345691314[Кол-во по Счету]*Таблица1345691314[Цена за единицу]</f>
        <v>54.816000000000003</v>
      </c>
      <c r="H125" s="171"/>
      <c r="I125" s="119"/>
      <c r="J125" s="119"/>
      <c r="K125" s="119"/>
      <c r="L125" s="149">
        <v>43738</v>
      </c>
      <c r="M125" s="250" t="s">
        <v>210</v>
      </c>
      <c r="N125" s="149">
        <v>43739</v>
      </c>
      <c r="O125" s="120"/>
      <c r="P125" s="116">
        <v>43740</v>
      </c>
      <c r="Q125" s="149"/>
      <c r="R125" s="168" t="s">
        <v>369</v>
      </c>
      <c r="S125" s="143"/>
      <c r="T125" s="143"/>
    </row>
    <row r="126" spans="1:20" ht="25.5" x14ac:dyDescent="0.25">
      <c r="A126" s="168">
        <v>124</v>
      </c>
      <c r="B126" s="117">
        <v>7</v>
      </c>
      <c r="C126" s="117" t="s">
        <v>498</v>
      </c>
      <c r="D126" s="117">
        <v>1</v>
      </c>
      <c r="E126" s="117" t="s">
        <v>245</v>
      </c>
      <c r="F126" s="118">
        <v>10.963200000000001</v>
      </c>
      <c r="G126" s="118">
        <f>Таблица1345691314[Кол-во по Счету]*Таблица1345691314[Цена за единицу]</f>
        <v>10.963200000000001</v>
      </c>
      <c r="H126" s="251">
        <v>1350.49</v>
      </c>
      <c r="I126" s="119"/>
      <c r="J126" s="119"/>
      <c r="K126" s="119"/>
      <c r="L126" s="149">
        <v>43738</v>
      </c>
      <c r="M126" s="250" t="s">
        <v>210</v>
      </c>
      <c r="N126" s="149">
        <v>43739</v>
      </c>
      <c r="O126" s="120"/>
      <c r="P126" s="116">
        <v>43740</v>
      </c>
      <c r="Q126" s="149"/>
      <c r="R126" s="168" t="s">
        <v>369</v>
      </c>
      <c r="S126" s="143"/>
      <c r="T126" s="143"/>
    </row>
    <row r="127" spans="1:20" x14ac:dyDescent="0.25">
      <c r="A127" s="168">
        <v>125</v>
      </c>
      <c r="B127" s="117">
        <v>1</v>
      </c>
      <c r="C127" s="117" t="s">
        <v>499</v>
      </c>
      <c r="D127" s="117">
        <v>28.34</v>
      </c>
      <c r="E127" s="117" t="s">
        <v>359</v>
      </c>
      <c r="F127" s="118" t="s">
        <v>500</v>
      </c>
      <c r="G127" s="118">
        <f>Таблица1345691314[Кол-во по Счету]*Таблица1345691314[Цена за единицу]</f>
        <v>48801.48</v>
      </c>
      <c r="H127" s="171"/>
      <c r="I127" s="119"/>
      <c r="J127" s="119"/>
      <c r="K127" s="119"/>
      <c r="L127" s="149">
        <v>43739</v>
      </c>
      <c r="M127" s="250" t="s">
        <v>210</v>
      </c>
      <c r="N127" s="149">
        <v>43739</v>
      </c>
      <c r="O127" s="120"/>
      <c r="P127" s="116">
        <v>43740</v>
      </c>
      <c r="Q127" s="149">
        <v>43741</v>
      </c>
      <c r="R127" s="168" t="s">
        <v>362</v>
      </c>
      <c r="S127" s="143"/>
      <c r="T127" s="143"/>
    </row>
    <row r="128" spans="1:20" x14ac:dyDescent="0.25">
      <c r="A128" s="168">
        <v>126</v>
      </c>
      <c r="B128" s="117">
        <v>2</v>
      </c>
      <c r="C128" s="117" t="s">
        <v>362</v>
      </c>
      <c r="D128" s="117">
        <v>1</v>
      </c>
      <c r="E128" s="117" t="s">
        <v>245</v>
      </c>
      <c r="F128" s="118" t="s">
        <v>501</v>
      </c>
      <c r="G128" s="118">
        <f>Таблица1345691314[Кол-во по Счету]*Таблица1345691314[Цена за единицу]</f>
        <v>4050</v>
      </c>
      <c r="H128" s="251">
        <v>52851.48</v>
      </c>
      <c r="I128" s="119"/>
      <c r="J128" s="119"/>
      <c r="K128" s="119"/>
      <c r="L128" s="149">
        <v>43739</v>
      </c>
      <c r="M128" s="250" t="s">
        <v>210</v>
      </c>
      <c r="N128" s="149">
        <v>43739</v>
      </c>
      <c r="O128" s="120"/>
      <c r="P128" s="116">
        <v>43740</v>
      </c>
      <c r="Q128" s="149">
        <v>43741</v>
      </c>
      <c r="R128" s="168" t="s">
        <v>362</v>
      </c>
      <c r="S128" s="143"/>
      <c r="T128" s="143"/>
    </row>
    <row r="129" spans="1:20" x14ac:dyDescent="0.25">
      <c r="A129" s="168">
        <v>127</v>
      </c>
      <c r="B129" s="117">
        <v>1</v>
      </c>
      <c r="C129" s="117" t="s">
        <v>502</v>
      </c>
      <c r="D129" s="117">
        <v>10</v>
      </c>
      <c r="E129" s="117" t="s">
        <v>245</v>
      </c>
      <c r="F129" s="118">
        <v>305</v>
      </c>
      <c r="G129" s="118">
        <f>Таблица1345691314[Кол-во по Счету]*Таблица1345691314[Цена за единицу]</f>
        <v>3050</v>
      </c>
      <c r="H129" s="171"/>
      <c r="I129" s="119"/>
      <c r="J129" s="119"/>
      <c r="K129" s="119"/>
      <c r="L129" s="149">
        <v>43747</v>
      </c>
      <c r="M129" s="250" t="s">
        <v>210</v>
      </c>
      <c r="N129" s="149">
        <v>43748</v>
      </c>
      <c r="O129" s="120"/>
      <c r="P129" s="116">
        <v>43749</v>
      </c>
      <c r="Q129" s="149">
        <v>43747</v>
      </c>
      <c r="R129" s="168" t="s">
        <v>362</v>
      </c>
      <c r="S129" s="143"/>
      <c r="T129" s="143"/>
    </row>
    <row r="130" spans="1:20" x14ac:dyDescent="0.25">
      <c r="A130" s="168">
        <v>128</v>
      </c>
      <c r="B130" s="117">
        <v>2</v>
      </c>
      <c r="C130" s="117" t="s">
        <v>503</v>
      </c>
      <c r="D130" s="117">
        <v>29</v>
      </c>
      <c r="E130" s="117" t="s">
        <v>40</v>
      </c>
      <c r="F130" s="118">
        <v>305</v>
      </c>
      <c r="G130" s="118">
        <f>Таблица1345691314[Кол-во по Счету]*Таблица1345691314[Цена за единицу]</f>
        <v>8845</v>
      </c>
      <c r="H130" s="171"/>
      <c r="I130" s="119"/>
      <c r="J130" s="119"/>
      <c r="K130" s="119"/>
      <c r="L130" s="149">
        <v>43747</v>
      </c>
      <c r="M130" s="250" t="s">
        <v>210</v>
      </c>
      <c r="N130" s="149">
        <v>43748</v>
      </c>
      <c r="O130" s="120"/>
      <c r="P130" s="116">
        <v>43749</v>
      </c>
      <c r="Q130" s="149">
        <v>43747</v>
      </c>
      <c r="R130" s="168" t="s">
        <v>362</v>
      </c>
      <c r="S130" s="143"/>
      <c r="T130" s="143"/>
    </row>
    <row r="131" spans="1:20" x14ac:dyDescent="0.25">
      <c r="A131" s="168">
        <v>129</v>
      </c>
      <c r="B131" s="117">
        <v>3</v>
      </c>
      <c r="C131" s="117" t="s">
        <v>385</v>
      </c>
      <c r="D131" s="117">
        <v>1</v>
      </c>
      <c r="E131" s="117"/>
      <c r="F131" s="118">
        <v>900</v>
      </c>
      <c r="G131" s="118">
        <f>Таблица1345691314[Кол-во по Счету]*Таблица1345691314[Цена за единицу]</f>
        <v>900</v>
      </c>
      <c r="H131" s="251">
        <v>12795</v>
      </c>
      <c r="I131" s="119"/>
      <c r="J131" s="119"/>
      <c r="K131" s="119"/>
      <c r="L131" s="149">
        <v>43747</v>
      </c>
      <c r="M131" s="250" t="s">
        <v>210</v>
      </c>
      <c r="N131" s="149">
        <v>43748</v>
      </c>
      <c r="O131" s="120"/>
      <c r="P131" s="116">
        <v>43749</v>
      </c>
      <c r="Q131" s="149">
        <v>43747</v>
      </c>
      <c r="R131" s="168" t="s">
        <v>362</v>
      </c>
      <c r="S131" s="143"/>
      <c r="T131" s="143"/>
    </row>
    <row r="132" spans="1:20" x14ac:dyDescent="0.25">
      <c r="A132" s="168">
        <v>130</v>
      </c>
      <c r="B132" s="117">
        <v>1</v>
      </c>
      <c r="C132" s="117" t="s">
        <v>504</v>
      </c>
      <c r="D132" s="117">
        <v>20</v>
      </c>
      <c r="E132" s="117" t="s">
        <v>40</v>
      </c>
      <c r="F132" s="118">
        <v>20.2</v>
      </c>
      <c r="G132" s="118">
        <f>Таблица1345691314[Кол-во по Счету]*Таблица1345691314[Цена за единицу]</f>
        <v>404</v>
      </c>
      <c r="H132" s="171"/>
      <c r="I132" s="119"/>
      <c r="J132" s="119"/>
      <c r="K132" s="119"/>
      <c r="L132" s="149">
        <v>43745</v>
      </c>
      <c r="M132" s="250" t="s">
        <v>210</v>
      </c>
      <c r="N132" s="149">
        <v>43748</v>
      </c>
      <c r="O132" s="120"/>
      <c r="P132" s="116">
        <v>43749</v>
      </c>
      <c r="Q132" s="149">
        <v>43747</v>
      </c>
      <c r="R132" s="168" t="s">
        <v>362</v>
      </c>
      <c r="S132" s="143"/>
      <c r="T132" s="143"/>
    </row>
    <row r="133" spans="1:20" x14ac:dyDescent="0.25">
      <c r="A133" s="168">
        <v>131</v>
      </c>
      <c r="B133" s="117">
        <v>2</v>
      </c>
      <c r="C133" s="117" t="s">
        <v>370</v>
      </c>
      <c r="D133" s="117">
        <v>5</v>
      </c>
      <c r="E133" s="117" t="s">
        <v>40</v>
      </c>
      <c r="F133" s="118">
        <v>34</v>
      </c>
      <c r="G133" s="118">
        <f>Таблица1345691314[Кол-во по Счету]*Таблица1345691314[Цена за единицу]</f>
        <v>170</v>
      </c>
      <c r="H133" s="171"/>
      <c r="I133" s="119"/>
      <c r="J133" s="119"/>
      <c r="K133" s="119"/>
      <c r="L133" s="149">
        <v>43745</v>
      </c>
      <c r="M133" s="250" t="s">
        <v>210</v>
      </c>
      <c r="N133" s="149">
        <v>43748</v>
      </c>
      <c r="O133" s="120"/>
      <c r="P133" s="116">
        <v>43749</v>
      </c>
      <c r="Q133" s="149">
        <v>43747</v>
      </c>
      <c r="R133" s="168" t="s">
        <v>362</v>
      </c>
      <c r="S133" s="143"/>
      <c r="T133" s="143"/>
    </row>
    <row r="134" spans="1:20" ht="25.5" x14ac:dyDescent="0.25">
      <c r="A134" s="168">
        <v>132</v>
      </c>
      <c r="B134" s="117">
        <v>3</v>
      </c>
      <c r="C134" s="117" t="s">
        <v>505</v>
      </c>
      <c r="D134" s="117">
        <v>1</v>
      </c>
      <c r="E134" s="117" t="s">
        <v>40</v>
      </c>
      <c r="F134" s="118">
        <v>832</v>
      </c>
      <c r="G134" s="118">
        <f>Таблица1345691314[Кол-во по Счету]*Таблица1345691314[Цена за единицу]</f>
        <v>832</v>
      </c>
      <c r="H134" s="171"/>
      <c r="I134" s="119"/>
      <c r="J134" s="119"/>
      <c r="K134" s="119"/>
      <c r="L134" s="149">
        <v>43745</v>
      </c>
      <c r="M134" s="250" t="s">
        <v>210</v>
      </c>
      <c r="N134" s="149">
        <v>43748</v>
      </c>
      <c r="O134" s="120"/>
      <c r="P134" s="116">
        <v>43749</v>
      </c>
      <c r="Q134" s="149">
        <v>43747</v>
      </c>
      <c r="R134" s="168" t="s">
        <v>362</v>
      </c>
      <c r="S134" s="143"/>
      <c r="T134" s="143"/>
    </row>
    <row r="135" spans="1:20" x14ac:dyDescent="0.25">
      <c r="A135" s="168">
        <v>133</v>
      </c>
      <c r="B135" s="117">
        <v>4</v>
      </c>
      <c r="C135" s="117" t="s">
        <v>506</v>
      </c>
      <c r="D135" s="117">
        <v>2</v>
      </c>
      <c r="E135" s="117" t="s">
        <v>40</v>
      </c>
      <c r="F135" s="118">
        <v>216</v>
      </c>
      <c r="G135" s="118">
        <f>Таблица1345691314[Кол-во по Счету]*Таблица1345691314[Цена за единицу]</f>
        <v>432</v>
      </c>
      <c r="H135" s="171"/>
      <c r="I135" s="119"/>
      <c r="J135" s="119"/>
      <c r="K135" s="119"/>
      <c r="L135" s="149">
        <v>43745</v>
      </c>
      <c r="M135" s="250" t="s">
        <v>210</v>
      </c>
      <c r="N135" s="149">
        <v>43748</v>
      </c>
      <c r="O135" s="120"/>
      <c r="P135" s="116">
        <v>43749</v>
      </c>
      <c r="Q135" s="149">
        <v>43747</v>
      </c>
      <c r="R135" s="168" t="s">
        <v>362</v>
      </c>
      <c r="S135" s="143"/>
      <c r="T135" s="143"/>
    </row>
    <row r="136" spans="1:20" x14ac:dyDescent="0.25">
      <c r="A136" s="168">
        <v>134</v>
      </c>
      <c r="B136" s="117">
        <v>5</v>
      </c>
      <c r="C136" s="117" t="s">
        <v>442</v>
      </c>
      <c r="D136" s="117" t="s">
        <v>391</v>
      </c>
      <c r="E136" s="117" t="s">
        <v>40</v>
      </c>
      <c r="F136" s="118">
        <v>0.19</v>
      </c>
      <c r="G136" s="118">
        <f>Таблица1345691314[Кол-во по Счету]*Таблица1345691314[Цена за единицу]</f>
        <v>190</v>
      </c>
      <c r="H136" s="171"/>
      <c r="I136" s="119"/>
      <c r="J136" s="119"/>
      <c r="K136" s="119"/>
      <c r="L136" s="149">
        <v>43745</v>
      </c>
      <c r="M136" s="250" t="s">
        <v>210</v>
      </c>
      <c r="N136" s="149">
        <v>43748</v>
      </c>
      <c r="O136" s="120"/>
      <c r="P136" s="116">
        <v>43749</v>
      </c>
      <c r="Q136" s="149">
        <v>43747</v>
      </c>
      <c r="R136" s="168" t="s">
        <v>362</v>
      </c>
      <c r="S136" s="143"/>
      <c r="T136" s="143"/>
    </row>
    <row r="137" spans="1:20" x14ac:dyDescent="0.25">
      <c r="A137" s="168">
        <v>135</v>
      </c>
      <c r="B137" s="117">
        <v>6</v>
      </c>
      <c r="C137" s="117" t="s">
        <v>392</v>
      </c>
      <c r="D137" s="117" t="s">
        <v>391</v>
      </c>
      <c r="E137" s="117" t="s">
        <v>40</v>
      </c>
      <c r="F137" s="118">
        <v>0.24</v>
      </c>
      <c r="G137" s="118">
        <f>Таблица1345691314[Кол-во по Счету]*Таблица1345691314[Цена за единицу]</f>
        <v>240</v>
      </c>
      <c r="H137" s="171"/>
      <c r="I137" s="119"/>
      <c r="J137" s="119"/>
      <c r="K137" s="119"/>
      <c r="L137" s="149">
        <v>43745</v>
      </c>
      <c r="M137" s="250" t="s">
        <v>210</v>
      </c>
      <c r="N137" s="149">
        <v>43748</v>
      </c>
      <c r="O137" s="120"/>
      <c r="P137" s="116">
        <v>43749</v>
      </c>
      <c r="Q137" s="149">
        <v>43747</v>
      </c>
      <c r="R137" s="168" t="s">
        <v>362</v>
      </c>
      <c r="S137" s="143"/>
      <c r="T137" s="143"/>
    </row>
    <row r="138" spans="1:20" x14ac:dyDescent="0.25">
      <c r="A138" s="168">
        <v>136</v>
      </c>
      <c r="B138" s="117">
        <v>7</v>
      </c>
      <c r="C138" s="117" t="s">
        <v>507</v>
      </c>
      <c r="D138" s="117">
        <v>3</v>
      </c>
      <c r="E138" s="117" t="s">
        <v>40</v>
      </c>
      <c r="F138" s="118">
        <v>35</v>
      </c>
      <c r="G138" s="118">
        <f>Таблица1345691314[Кол-во по Счету]*Таблица1345691314[Цена за единицу]</f>
        <v>105</v>
      </c>
      <c r="H138" s="171"/>
      <c r="I138" s="119"/>
      <c r="J138" s="119"/>
      <c r="K138" s="119"/>
      <c r="L138" s="149">
        <v>43745</v>
      </c>
      <c r="M138" s="250" t="s">
        <v>210</v>
      </c>
      <c r="N138" s="149">
        <v>43748</v>
      </c>
      <c r="O138" s="120"/>
      <c r="P138" s="116">
        <v>43749</v>
      </c>
      <c r="Q138" s="149">
        <v>43747</v>
      </c>
      <c r="R138" s="168" t="s">
        <v>362</v>
      </c>
      <c r="S138" s="143"/>
      <c r="T138" s="143"/>
    </row>
    <row r="139" spans="1:20" ht="25.5" x14ac:dyDescent="0.25">
      <c r="A139" s="168">
        <v>137</v>
      </c>
      <c r="B139" s="117">
        <v>8</v>
      </c>
      <c r="C139" s="117" t="s">
        <v>508</v>
      </c>
      <c r="D139" s="117">
        <v>3</v>
      </c>
      <c r="E139" s="117" t="s">
        <v>379</v>
      </c>
      <c r="F139" s="118">
        <v>83</v>
      </c>
      <c r="G139" s="118">
        <f>Таблица1345691314[Кол-во по Счету]*Таблица1345691314[Цена за единицу]</f>
        <v>249</v>
      </c>
      <c r="H139" s="171"/>
      <c r="I139" s="119"/>
      <c r="J139" s="119"/>
      <c r="K139" s="119"/>
      <c r="L139" s="149">
        <v>43745</v>
      </c>
      <c r="M139" s="250" t="s">
        <v>210</v>
      </c>
      <c r="N139" s="149">
        <v>43748</v>
      </c>
      <c r="O139" s="120"/>
      <c r="P139" s="116">
        <v>43749</v>
      </c>
      <c r="Q139" s="149">
        <v>43747</v>
      </c>
      <c r="R139" s="168" t="s">
        <v>362</v>
      </c>
      <c r="S139" s="143"/>
      <c r="T139" s="143"/>
    </row>
    <row r="140" spans="1:20" x14ac:dyDescent="0.25">
      <c r="A140" s="168">
        <v>138</v>
      </c>
      <c r="B140" s="117">
        <v>9</v>
      </c>
      <c r="C140" s="117" t="s">
        <v>509</v>
      </c>
      <c r="D140" s="117">
        <v>1</v>
      </c>
      <c r="E140" s="117" t="s">
        <v>40</v>
      </c>
      <c r="F140" s="118">
        <v>28</v>
      </c>
      <c r="G140" s="118">
        <f>Таблица1345691314[Кол-во по Счету]*Таблица1345691314[Цена за единицу]</f>
        <v>28</v>
      </c>
      <c r="H140" s="171"/>
      <c r="I140" s="119"/>
      <c r="J140" s="119"/>
      <c r="K140" s="119"/>
      <c r="L140" s="149">
        <v>43745</v>
      </c>
      <c r="M140" s="250" t="s">
        <v>210</v>
      </c>
      <c r="N140" s="149">
        <v>43748</v>
      </c>
      <c r="O140" s="120"/>
      <c r="P140" s="116">
        <v>43749</v>
      </c>
      <c r="Q140" s="149">
        <v>43747</v>
      </c>
      <c r="R140" s="168" t="s">
        <v>362</v>
      </c>
      <c r="S140" s="143"/>
      <c r="T140" s="143"/>
    </row>
    <row r="141" spans="1:20" x14ac:dyDescent="0.25">
      <c r="A141" s="168">
        <v>139</v>
      </c>
      <c r="B141" s="117">
        <v>10</v>
      </c>
      <c r="C141" s="117" t="s">
        <v>510</v>
      </c>
      <c r="D141" s="117">
        <v>1</v>
      </c>
      <c r="E141" s="117" t="s">
        <v>379</v>
      </c>
      <c r="F141" s="118">
        <v>127</v>
      </c>
      <c r="G141" s="118">
        <f>Таблица1345691314[Кол-во по Счету]*Таблица1345691314[Цена за единицу]</f>
        <v>127</v>
      </c>
      <c r="H141" s="171"/>
      <c r="I141" s="119"/>
      <c r="J141" s="119"/>
      <c r="K141" s="119"/>
      <c r="L141" s="149">
        <v>43745</v>
      </c>
      <c r="M141" s="250" t="s">
        <v>210</v>
      </c>
      <c r="N141" s="149">
        <v>43748</v>
      </c>
      <c r="O141" s="120"/>
      <c r="P141" s="116">
        <v>43749</v>
      </c>
      <c r="Q141" s="149">
        <v>43747</v>
      </c>
      <c r="R141" s="168" t="s">
        <v>362</v>
      </c>
      <c r="S141" s="143"/>
      <c r="T141" s="143"/>
    </row>
    <row r="142" spans="1:20" x14ac:dyDescent="0.25">
      <c r="A142" s="168">
        <v>140</v>
      </c>
      <c r="B142" s="117">
        <v>11</v>
      </c>
      <c r="C142" s="117" t="s">
        <v>381</v>
      </c>
      <c r="D142" s="117">
        <v>5</v>
      </c>
      <c r="E142" s="117" t="s">
        <v>40</v>
      </c>
      <c r="F142" s="118">
        <v>90</v>
      </c>
      <c r="G142" s="118">
        <f>Таблица1345691314[Кол-во по Счету]*Таблица1345691314[Цена за единицу]</f>
        <v>450</v>
      </c>
      <c r="H142" s="171"/>
      <c r="I142" s="119"/>
      <c r="J142" s="119"/>
      <c r="K142" s="119"/>
      <c r="L142" s="149">
        <v>43745</v>
      </c>
      <c r="M142" s="250" t="s">
        <v>210</v>
      </c>
      <c r="N142" s="149">
        <v>43748</v>
      </c>
      <c r="O142" s="120"/>
      <c r="P142" s="116">
        <v>43749</v>
      </c>
      <c r="Q142" s="149">
        <v>43747</v>
      </c>
      <c r="R142" s="168" t="s">
        <v>362</v>
      </c>
      <c r="S142" s="143"/>
      <c r="T142" s="143"/>
    </row>
    <row r="143" spans="1:20" x14ac:dyDescent="0.25">
      <c r="A143" s="168">
        <v>141</v>
      </c>
      <c r="B143" s="117">
        <v>12</v>
      </c>
      <c r="C143" s="117" t="s">
        <v>511</v>
      </c>
      <c r="D143" s="117">
        <v>1</v>
      </c>
      <c r="E143" s="117" t="s">
        <v>464</v>
      </c>
      <c r="F143" s="118" t="s">
        <v>512</v>
      </c>
      <c r="G143" s="118">
        <f>Таблица1345691314[Кол-во по Счету]*Таблица1345691314[Цена за единицу]</f>
        <v>1037</v>
      </c>
      <c r="H143" s="171"/>
      <c r="I143" s="119"/>
      <c r="J143" s="119"/>
      <c r="K143" s="119"/>
      <c r="L143" s="149">
        <v>43745</v>
      </c>
      <c r="M143" s="250" t="s">
        <v>210</v>
      </c>
      <c r="N143" s="149">
        <v>43748</v>
      </c>
      <c r="O143" s="120"/>
      <c r="P143" s="116">
        <v>43749</v>
      </c>
      <c r="Q143" s="149">
        <v>43747</v>
      </c>
      <c r="R143" s="168" t="s">
        <v>362</v>
      </c>
      <c r="S143" s="143"/>
      <c r="T143" s="143"/>
    </row>
    <row r="144" spans="1:20" x14ac:dyDescent="0.25">
      <c r="A144" s="168">
        <v>142</v>
      </c>
      <c r="B144" s="117">
        <v>13</v>
      </c>
      <c r="C144" s="117" t="s">
        <v>380</v>
      </c>
      <c r="D144" s="117">
        <v>5</v>
      </c>
      <c r="E144" s="117" t="s">
        <v>40</v>
      </c>
      <c r="F144" s="118">
        <v>30</v>
      </c>
      <c r="G144" s="118">
        <f>Таблица1345691314[Кол-во по Счету]*Таблица1345691314[Цена за единицу]</f>
        <v>150</v>
      </c>
      <c r="H144" s="171"/>
      <c r="I144" s="119"/>
      <c r="J144" s="119"/>
      <c r="K144" s="119"/>
      <c r="L144" s="149">
        <v>43745</v>
      </c>
      <c r="M144" s="250" t="s">
        <v>210</v>
      </c>
      <c r="N144" s="149">
        <v>43748</v>
      </c>
      <c r="O144" s="120"/>
      <c r="P144" s="116">
        <v>43749</v>
      </c>
      <c r="Q144" s="149">
        <v>43747</v>
      </c>
      <c r="R144" s="168" t="s">
        <v>362</v>
      </c>
      <c r="S144" s="143"/>
      <c r="T144" s="143"/>
    </row>
    <row r="145" spans="1:20" x14ac:dyDescent="0.25">
      <c r="A145" s="168">
        <v>143</v>
      </c>
      <c r="B145" s="117">
        <v>14</v>
      </c>
      <c r="C145" s="117" t="s">
        <v>513</v>
      </c>
      <c r="D145" s="117">
        <v>2</v>
      </c>
      <c r="E145" s="117" t="s">
        <v>40</v>
      </c>
      <c r="F145" s="118">
        <v>317</v>
      </c>
      <c r="G145" s="118">
        <f>Таблица1345691314[Кол-во по Счету]*Таблица1345691314[Цена за единицу]</f>
        <v>634</v>
      </c>
      <c r="H145" s="171"/>
      <c r="I145" s="119"/>
      <c r="J145" s="119"/>
      <c r="K145" s="119"/>
      <c r="L145" s="149">
        <v>43745</v>
      </c>
      <c r="M145" s="250" t="s">
        <v>210</v>
      </c>
      <c r="N145" s="149">
        <v>43748</v>
      </c>
      <c r="O145" s="120"/>
      <c r="P145" s="116">
        <v>43749</v>
      </c>
      <c r="Q145" s="149">
        <v>43747</v>
      </c>
      <c r="R145" s="168" t="s">
        <v>362</v>
      </c>
      <c r="S145" s="143"/>
      <c r="T145" s="143"/>
    </row>
    <row r="146" spans="1:20" x14ac:dyDescent="0.25">
      <c r="A146" s="168">
        <v>144</v>
      </c>
      <c r="B146" s="117">
        <v>15</v>
      </c>
      <c r="C146" s="117" t="s">
        <v>385</v>
      </c>
      <c r="D146" s="117">
        <v>1</v>
      </c>
      <c r="E146" s="117"/>
      <c r="F146" s="118" t="s">
        <v>396</v>
      </c>
      <c r="G146" s="118">
        <f>Таблица1345691314[Кол-во по Счету]*Таблица1345691314[Цена за единицу]</f>
        <v>2200</v>
      </c>
      <c r="H146" s="251">
        <v>7243</v>
      </c>
      <c r="I146" s="119"/>
      <c r="J146" s="119"/>
      <c r="K146" s="119"/>
      <c r="L146" s="149">
        <v>43745</v>
      </c>
      <c r="M146" s="250" t="s">
        <v>210</v>
      </c>
      <c r="N146" s="149">
        <v>43748</v>
      </c>
      <c r="O146" s="120"/>
      <c r="P146" s="116">
        <v>43749</v>
      </c>
      <c r="Q146" s="149">
        <v>43747</v>
      </c>
      <c r="R146" s="168" t="s">
        <v>362</v>
      </c>
      <c r="S146" s="143"/>
      <c r="T146" s="143"/>
    </row>
    <row r="147" spans="1:20" x14ac:dyDescent="0.25">
      <c r="A147" s="168">
        <v>145</v>
      </c>
      <c r="B147" s="117">
        <v>1</v>
      </c>
      <c r="C147" s="117" t="s">
        <v>514</v>
      </c>
      <c r="D147" s="117">
        <v>4</v>
      </c>
      <c r="E147" s="117" t="s">
        <v>464</v>
      </c>
      <c r="F147" s="118">
        <v>610</v>
      </c>
      <c r="G147" s="118">
        <f>Таблица1345691314[Кол-во по Счету]*Таблица1345691314[Цена за единицу]</f>
        <v>2440</v>
      </c>
      <c r="H147" s="171"/>
      <c r="I147" s="119"/>
      <c r="J147" s="119"/>
      <c r="K147" s="119"/>
      <c r="L147" s="149">
        <v>43739</v>
      </c>
      <c r="M147" s="250" t="s">
        <v>210</v>
      </c>
      <c r="N147" s="149">
        <v>43748</v>
      </c>
      <c r="O147" s="120"/>
      <c r="P147" s="116">
        <v>43749</v>
      </c>
      <c r="Q147" s="149">
        <v>43740</v>
      </c>
      <c r="R147" s="168" t="s">
        <v>362</v>
      </c>
      <c r="S147" s="143"/>
      <c r="T147" s="143"/>
    </row>
    <row r="148" spans="1:20" x14ac:dyDescent="0.25">
      <c r="A148" s="168">
        <v>146</v>
      </c>
      <c r="B148" s="117">
        <v>2</v>
      </c>
      <c r="C148" s="117" t="s">
        <v>515</v>
      </c>
      <c r="D148" s="117">
        <v>10</v>
      </c>
      <c r="E148" s="117" t="s">
        <v>245</v>
      </c>
      <c r="F148" s="118">
        <v>458</v>
      </c>
      <c r="G148" s="118">
        <f>Таблица1345691314[Кол-во по Счету]*Таблица1345691314[Цена за единицу]</f>
        <v>4580</v>
      </c>
      <c r="H148" s="171"/>
      <c r="I148" s="119"/>
      <c r="J148" s="119"/>
      <c r="K148" s="119"/>
      <c r="L148" s="149">
        <v>43739</v>
      </c>
      <c r="M148" s="250" t="s">
        <v>210</v>
      </c>
      <c r="N148" s="149">
        <v>43748</v>
      </c>
      <c r="O148" s="120"/>
      <c r="P148" s="116">
        <v>43749</v>
      </c>
      <c r="Q148" s="149">
        <v>43740</v>
      </c>
      <c r="R148" s="168" t="s">
        <v>362</v>
      </c>
      <c r="S148" s="143"/>
      <c r="T148" s="143"/>
    </row>
    <row r="149" spans="1:20" x14ac:dyDescent="0.25">
      <c r="A149" s="168">
        <v>147</v>
      </c>
      <c r="B149" s="117">
        <v>3</v>
      </c>
      <c r="C149" s="117" t="s">
        <v>516</v>
      </c>
      <c r="D149" s="117">
        <v>20</v>
      </c>
      <c r="E149" s="117" t="s">
        <v>40</v>
      </c>
      <c r="F149" s="118">
        <v>474</v>
      </c>
      <c r="G149" s="118">
        <f>Таблица1345691314[Кол-во по Счету]*Таблица1345691314[Цена за единицу]</f>
        <v>9480</v>
      </c>
      <c r="H149" s="171"/>
      <c r="I149" s="119"/>
      <c r="J149" s="119"/>
      <c r="K149" s="119"/>
      <c r="L149" s="149">
        <v>43739</v>
      </c>
      <c r="M149" s="250" t="s">
        <v>210</v>
      </c>
      <c r="N149" s="149">
        <v>43748</v>
      </c>
      <c r="O149" s="120"/>
      <c r="P149" s="116">
        <v>43749</v>
      </c>
      <c r="Q149" s="149">
        <v>43740</v>
      </c>
      <c r="R149" s="168" t="s">
        <v>362</v>
      </c>
      <c r="S149" s="143"/>
      <c r="T149" s="143"/>
    </row>
    <row r="150" spans="1:20" x14ac:dyDescent="0.25">
      <c r="A150" s="168">
        <v>148</v>
      </c>
      <c r="B150" s="117">
        <v>4</v>
      </c>
      <c r="C150" s="117" t="s">
        <v>385</v>
      </c>
      <c r="D150" s="117">
        <v>1</v>
      </c>
      <c r="E150" s="117"/>
      <c r="F150" s="118">
        <v>800</v>
      </c>
      <c r="G150" s="118">
        <f>Таблица1345691314[Кол-во по Счету]*Таблица1345691314[Цена за единицу]</f>
        <v>800</v>
      </c>
      <c r="H150" s="251">
        <v>17300</v>
      </c>
      <c r="I150" s="119"/>
      <c r="J150" s="119"/>
      <c r="K150" s="119"/>
      <c r="L150" s="149">
        <v>43739</v>
      </c>
      <c r="M150" s="250" t="s">
        <v>210</v>
      </c>
      <c r="N150" s="149">
        <v>43748</v>
      </c>
      <c r="O150" s="120"/>
      <c r="P150" s="116">
        <v>43749</v>
      </c>
      <c r="Q150" s="149">
        <v>43740</v>
      </c>
      <c r="R150" s="168" t="s">
        <v>362</v>
      </c>
      <c r="S150" s="143"/>
      <c r="T150" s="143"/>
    </row>
    <row r="151" spans="1:20" x14ac:dyDescent="0.25">
      <c r="A151" s="168">
        <v>149</v>
      </c>
      <c r="B151" s="117">
        <v>1</v>
      </c>
      <c r="C151" s="117" t="s">
        <v>439</v>
      </c>
      <c r="D151" s="117">
        <v>240</v>
      </c>
      <c r="E151" s="117" t="s">
        <v>359</v>
      </c>
      <c r="F151" s="118">
        <v>94</v>
      </c>
      <c r="G151" s="118">
        <f>Таблица1345691314[Кол-во по Счету]*Таблица1345691314[Цена за единицу]</f>
        <v>22560</v>
      </c>
      <c r="H151" s="171"/>
      <c r="I151" s="119"/>
      <c r="J151" s="119"/>
      <c r="K151" s="119"/>
      <c r="L151" s="149">
        <v>43738</v>
      </c>
      <c r="M151" s="250" t="s">
        <v>210</v>
      </c>
      <c r="N151" s="149"/>
      <c r="O151" s="120"/>
      <c r="P151" s="116">
        <v>1</v>
      </c>
      <c r="Q151" s="149"/>
      <c r="R151" s="168" t="s">
        <v>362</v>
      </c>
      <c r="S151" s="143"/>
      <c r="T151" s="143"/>
    </row>
    <row r="152" spans="1:20" x14ac:dyDescent="0.25">
      <c r="A152" s="168">
        <v>150</v>
      </c>
      <c r="B152" s="117">
        <v>2</v>
      </c>
      <c r="C152" s="117" t="s">
        <v>389</v>
      </c>
      <c r="D152" s="117">
        <v>600</v>
      </c>
      <c r="E152" s="117" t="s">
        <v>40</v>
      </c>
      <c r="F152" s="118">
        <v>0.62</v>
      </c>
      <c r="G152" s="118">
        <f>Таблица1345691314[Кол-во по Счету]*Таблица1345691314[Цена за единицу]</f>
        <v>372</v>
      </c>
      <c r="H152" s="171"/>
      <c r="I152" s="119"/>
      <c r="J152" s="119"/>
      <c r="K152" s="119"/>
      <c r="L152" s="149">
        <v>43738</v>
      </c>
      <c r="M152" s="250" t="s">
        <v>210</v>
      </c>
      <c r="N152" s="149"/>
      <c r="O152" s="120"/>
      <c r="P152" s="116">
        <v>1</v>
      </c>
      <c r="Q152" s="149"/>
      <c r="R152" s="168" t="s">
        <v>362</v>
      </c>
      <c r="S152" s="143"/>
      <c r="T152" s="143"/>
    </row>
    <row r="153" spans="1:20" x14ac:dyDescent="0.25">
      <c r="A153" s="168">
        <v>151</v>
      </c>
      <c r="B153" s="117">
        <v>3</v>
      </c>
      <c r="C153" s="117" t="s">
        <v>517</v>
      </c>
      <c r="D153" s="117">
        <v>90</v>
      </c>
      <c r="E153" s="117" t="s">
        <v>72</v>
      </c>
      <c r="F153" s="118">
        <v>9</v>
      </c>
      <c r="G153" s="118">
        <f>Таблица1345691314[Кол-во по Счету]*Таблица1345691314[Цена за единицу]</f>
        <v>810</v>
      </c>
      <c r="H153" s="171"/>
      <c r="I153" s="119"/>
      <c r="J153" s="119"/>
      <c r="K153" s="119"/>
      <c r="L153" s="149">
        <v>43738</v>
      </c>
      <c r="M153" s="250" t="s">
        <v>210</v>
      </c>
      <c r="N153" s="149"/>
      <c r="O153" s="120"/>
      <c r="P153" s="116">
        <v>1</v>
      </c>
      <c r="Q153" s="149"/>
      <c r="R153" s="168" t="s">
        <v>362</v>
      </c>
      <c r="S153" s="143"/>
      <c r="T153" s="143"/>
    </row>
    <row r="154" spans="1:20" x14ac:dyDescent="0.25">
      <c r="A154" s="168">
        <v>152</v>
      </c>
      <c r="B154" s="117">
        <v>4</v>
      </c>
      <c r="C154" s="117" t="s">
        <v>518</v>
      </c>
      <c r="D154" s="117">
        <v>15</v>
      </c>
      <c r="E154" s="117" t="s">
        <v>40</v>
      </c>
      <c r="F154" s="118">
        <v>542</v>
      </c>
      <c r="G154" s="118">
        <f>Таблица1345691314[Кол-во по Счету]*Таблица1345691314[Цена за единицу]</f>
        <v>8130</v>
      </c>
      <c r="H154" s="171"/>
      <c r="I154" s="119"/>
      <c r="J154" s="119"/>
      <c r="K154" s="119"/>
      <c r="L154" s="149">
        <v>43738</v>
      </c>
      <c r="M154" s="250" t="s">
        <v>210</v>
      </c>
      <c r="N154" s="149"/>
      <c r="O154" s="120"/>
      <c r="P154" s="116">
        <v>1</v>
      </c>
      <c r="Q154" s="149"/>
      <c r="R154" s="168" t="s">
        <v>362</v>
      </c>
      <c r="S154" s="143"/>
      <c r="T154" s="143"/>
    </row>
    <row r="155" spans="1:20" x14ac:dyDescent="0.25">
      <c r="A155" s="168">
        <v>153</v>
      </c>
      <c r="B155" s="117">
        <v>5</v>
      </c>
      <c r="C155" s="117" t="s">
        <v>466</v>
      </c>
      <c r="D155" s="117">
        <v>15</v>
      </c>
      <c r="E155" s="117" t="s">
        <v>40</v>
      </c>
      <c r="F155" s="118">
        <v>550</v>
      </c>
      <c r="G155" s="118">
        <f>Таблица1345691314[Кол-во по Счету]*Таблица1345691314[Цена за единицу]</f>
        <v>8250</v>
      </c>
      <c r="H155" s="171"/>
      <c r="I155" s="119"/>
      <c r="J155" s="119"/>
      <c r="K155" s="119"/>
      <c r="L155" s="149">
        <v>43738</v>
      </c>
      <c r="M155" s="250" t="s">
        <v>210</v>
      </c>
      <c r="N155" s="149"/>
      <c r="O155" s="120"/>
      <c r="P155" s="116">
        <v>1</v>
      </c>
      <c r="Q155" s="149"/>
      <c r="R155" s="168" t="s">
        <v>362</v>
      </c>
      <c r="S155" s="143"/>
      <c r="T155" s="143"/>
    </row>
    <row r="156" spans="1:20" x14ac:dyDescent="0.25">
      <c r="A156" s="168">
        <v>154</v>
      </c>
      <c r="B156" s="117">
        <v>6</v>
      </c>
      <c r="C156" s="117" t="s">
        <v>385</v>
      </c>
      <c r="D156" s="117">
        <v>1</v>
      </c>
      <c r="E156" s="117"/>
      <c r="F156" s="118" t="s">
        <v>519</v>
      </c>
      <c r="G156" s="118">
        <f>Таблица1345691314[Кол-во по Счету]*Таблица1345691314[Цена за единицу]</f>
        <v>2000</v>
      </c>
      <c r="H156" s="171"/>
      <c r="I156" s="119"/>
      <c r="J156" s="119"/>
      <c r="K156" s="119"/>
      <c r="L156" s="149">
        <v>43738</v>
      </c>
      <c r="M156" s="250" t="s">
        <v>210</v>
      </c>
      <c r="N156" s="149"/>
      <c r="O156" s="120"/>
      <c r="P156" s="116">
        <v>1</v>
      </c>
      <c r="Q156" s="149"/>
      <c r="R156" s="168" t="s">
        <v>362</v>
      </c>
      <c r="S156" s="143"/>
      <c r="T156" s="143"/>
    </row>
    <row r="157" spans="1:20" x14ac:dyDescent="0.25">
      <c r="A157" s="168">
        <v>155</v>
      </c>
      <c r="B157" s="117">
        <v>7</v>
      </c>
      <c r="C157" s="117" t="s">
        <v>520</v>
      </c>
      <c r="D157" s="117">
        <v>60</v>
      </c>
      <c r="E157" s="117" t="s">
        <v>72</v>
      </c>
      <c r="F157" s="118">
        <v>92.4</v>
      </c>
      <c r="G157" s="118">
        <f>Таблица1345691314[Кол-во по Счету]*Таблица1345691314[Цена за единицу]</f>
        <v>5544</v>
      </c>
      <c r="H157" s="171"/>
      <c r="I157" s="119"/>
      <c r="J157" s="119"/>
      <c r="K157" s="119"/>
      <c r="L157" s="149">
        <v>43738</v>
      </c>
      <c r="M157" s="250" t="s">
        <v>210</v>
      </c>
      <c r="N157" s="149"/>
      <c r="O157" s="120"/>
      <c r="P157" s="116">
        <v>1</v>
      </c>
      <c r="Q157" s="149"/>
      <c r="R157" s="168" t="s">
        <v>362</v>
      </c>
      <c r="S157" s="143"/>
      <c r="T157" s="143"/>
    </row>
    <row r="158" spans="1:20" x14ac:dyDescent="0.25">
      <c r="A158" s="168">
        <v>156</v>
      </c>
      <c r="B158" s="117">
        <v>8</v>
      </c>
      <c r="C158" s="117" t="s">
        <v>521</v>
      </c>
      <c r="D158" s="117">
        <v>70</v>
      </c>
      <c r="E158" s="117" t="s">
        <v>40</v>
      </c>
      <c r="F158" s="118">
        <v>283</v>
      </c>
      <c r="G158" s="118">
        <f>Таблица1345691314[Кол-во по Счету]*Таблица1345691314[Цена за единицу]</f>
        <v>19810</v>
      </c>
      <c r="H158" s="251">
        <v>67474</v>
      </c>
      <c r="I158" s="119"/>
      <c r="J158" s="119"/>
      <c r="K158" s="119"/>
      <c r="L158" s="149">
        <v>43738</v>
      </c>
      <c r="M158" s="250" t="s">
        <v>210</v>
      </c>
      <c r="N158" s="149"/>
      <c r="O158" s="120"/>
      <c r="P158" s="116">
        <v>1</v>
      </c>
      <c r="Q158" s="149"/>
      <c r="R158" s="168" t="s">
        <v>362</v>
      </c>
      <c r="S158" s="143"/>
      <c r="T158" s="143"/>
    </row>
    <row r="159" spans="1:20" x14ac:dyDescent="0.25">
      <c r="A159" s="168">
        <v>157</v>
      </c>
      <c r="B159" s="117">
        <v>1</v>
      </c>
      <c r="C159" s="117" t="s">
        <v>522</v>
      </c>
      <c r="D159" s="117">
        <v>50</v>
      </c>
      <c r="E159" s="117" t="s">
        <v>40</v>
      </c>
      <c r="F159" s="118">
        <v>147</v>
      </c>
      <c r="G159" s="118">
        <f>Таблица1345691314[Кол-во по Счету]*Таблица1345691314[Цена за единицу]</f>
        <v>7350</v>
      </c>
      <c r="H159" s="171"/>
      <c r="I159" s="119"/>
      <c r="J159" s="119"/>
      <c r="K159" s="119"/>
      <c r="L159" s="149">
        <v>43735</v>
      </c>
      <c r="M159" s="250" t="s">
        <v>210</v>
      </c>
      <c r="N159" s="149"/>
      <c r="O159" s="120"/>
      <c r="P159" s="116">
        <v>1</v>
      </c>
      <c r="Q159" s="149"/>
      <c r="R159" s="168" t="s">
        <v>362</v>
      </c>
      <c r="S159" s="143"/>
      <c r="T159" s="143"/>
    </row>
    <row r="160" spans="1:20" x14ac:dyDescent="0.25">
      <c r="A160" s="168">
        <v>158</v>
      </c>
      <c r="B160" s="117">
        <v>2</v>
      </c>
      <c r="C160" s="117" t="s">
        <v>385</v>
      </c>
      <c r="D160" s="117">
        <v>1</v>
      </c>
      <c r="E160" s="117"/>
      <c r="F160" s="118" t="s">
        <v>523</v>
      </c>
      <c r="G160" s="118">
        <f>Таблица1345691314[Кол-во по Счету]*Таблица1345691314[Цена за единицу]</f>
        <v>1500</v>
      </c>
      <c r="H160" s="251">
        <v>8850</v>
      </c>
      <c r="I160" s="119"/>
      <c r="J160" s="119"/>
      <c r="K160" s="119"/>
      <c r="L160" s="149">
        <v>43735</v>
      </c>
      <c r="M160" s="250" t="s">
        <v>210</v>
      </c>
      <c r="N160" s="149"/>
      <c r="O160" s="120"/>
      <c r="P160" s="116">
        <v>1</v>
      </c>
      <c r="Q160" s="149"/>
      <c r="R160" s="168" t="s">
        <v>362</v>
      </c>
      <c r="S160" s="143"/>
      <c r="T160" s="143"/>
    </row>
    <row r="161" spans="1:20" x14ac:dyDescent="0.25">
      <c r="A161" s="168">
        <v>159</v>
      </c>
      <c r="B161" s="117">
        <v>1</v>
      </c>
      <c r="C161" s="117" t="s">
        <v>524</v>
      </c>
      <c r="D161" s="117">
        <v>20</v>
      </c>
      <c r="E161" s="117" t="s">
        <v>40</v>
      </c>
      <c r="F161" s="118">
        <v>196</v>
      </c>
      <c r="G161" s="118">
        <f>Таблица1345691314[Кол-во по Счету]*Таблица1345691314[Цена за единицу]</f>
        <v>3920</v>
      </c>
      <c r="H161" s="171"/>
      <c r="I161" s="119"/>
      <c r="J161" s="119"/>
      <c r="K161" s="119"/>
      <c r="L161" s="149">
        <v>43748</v>
      </c>
      <c r="M161" s="250" t="s">
        <v>210</v>
      </c>
      <c r="N161" s="149">
        <v>43748</v>
      </c>
      <c r="O161" s="120"/>
      <c r="P161" s="116">
        <v>43749</v>
      </c>
      <c r="Q161" s="149">
        <v>43748</v>
      </c>
      <c r="R161" s="168" t="s">
        <v>362</v>
      </c>
      <c r="S161" s="143"/>
      <c r="T161" s="143"/>
    </row>
    <row r="162" spans="1:20" ht="25.5" x14ac:dyDescent="0.25">
      <c r="A162" s="168">
        <v>160</v>
      </c>
      <c r="B162" s="117">
        <v>2</v>
      </c>
      <c r="C162" s="117" t="s">
        <v>525</v>
      </c>
      <c r="D162" s="117">
        <v>45</v>
      </c>
      <c r="E162" s="117" t="s">
        <v>40</v>
      </c>
      <c r="F162" s="118">
        <v>131</v>
      </c>
      <c r="G162" s="118">
        <f>Таблица1345691314[Кол-во по Счету]*Таблица1345691314[Цена за единицу]</f>
        <v>5895</v>
      </c>
      <c r="H162" s="171"/>
      <c r="I162" s="119"/>
      <c r="J162" s="119"/>
      <c r="K162" s="119"/>
      <c r="L162" s="149">
        <v>43748</v>
      </c>
      <c r="M162" s="250" t="s">
        <v>210</v>
      </c>
      <c r="N162" s="149">
        <v>43748</v>
      </c>
      <c r="O162" s="120"/>
      <c r="P162" s="116">
        <v>43749</v>
      </c>
      <c r="Q162" s="149">
        <v>43748</v>
      </c>
      <c r="R162" s="168" t="s">
        <v>362</v>
      </c>
      <c r="S162" s="143"/>
      <c r="T162" s="143"/>
    </row>
    <row r="163" spans="1:20" x14ac:dyDescent="0.25">
      <c r="A163" s="168">
        <v>161</v>
      </c>
      <c r="B163" s="117">
        <v>3</v>
      </c>
      <c r="C163" s="117" t="s">
        <v>439</v>
      </c>
      <c r="D163" s="117">
        <v>90</v>
      </c>
      <c r="E163" s="117" t="s">
        <v>359</v>
      </c>
      <c r="F163" s="118">
        <v>93</v>
      </c>
      <c r="G163" s="118">
        <f>Таблица1345691314[Кол-во по Счету]*Таблица1345691314[Цена за единицу]</f>
        <v>8370</v>
      </c>
      <c r="H163" s="171"/>
      <c r="I163" s="119"/>
      <c r="J163" s="119"/>
      <c r="K163" s="119"/>
      <c r="L163" s="149">
        <v>43748</v>
      </c>
      <c r="M163" s="250" t="s">
        <v>210</v>
      </c>
      <c r="N163" s="149">
        <v>43748</v>
      </c>
      <c r="O163" s="120"/>
      <c r="P163" s="116">
        <v>43749</v>
      </c>
      <c r="Q163" s="149">
        <v>43748</v>
      </c>
      <c r="R163" s="168" t="s">
        <v>362</v>
      </c>
      <c r="S163" s="143"/>
      <c r="T163" s="143"/>
    </row>
    <row r="164" spans="1:20" x14ac:dyDescent="0.25">
      <c r="A164" s="168">
        <v>162</v>
      </c>
      <c r="B164" s="117">
        <v>4</v>
      </c>
      <c r="C164" s="117" t="s">
        <v>385</v>
      </c>
      <c r="D164" s="117">
        <v>1</v>
      </c>
      <c r="E164" s="117"/>
      <c r="F164" s="118" t="s">
        <v>478</v>
      </c>
      <c r="G164" s="118">
        <f>Таблица1345691314[Кол-во по Счету]*Таблица1345691314[Цена за единицу]</f>
        <v>2800</v>
      </c>
      <c r="H164" s="251">
        <v>20985</v>
      </c>
      <c r="I164" s="119"/>
      <c r="J164" s="119"/>
      <c r="K164" s="119"/>
      <c r="L164" s="149">
        <v>43748</v>
      </c>
      <c r="M164" s="250" t="s">
        <v>210</v>
      </c>
      <c r="N164" s="149">
        <v>43748</v>
      </c>
      <c r="O164" s="120"/>
      <c r="P164" s="116">
        <v>43749</v>
      </c>
      <c r="Q164" s="149">
        <v>43748</v>
      </c>
      <c r="R164" s="168" t="s">
        <v>362</v>
      </c>
      <c r="S164" s="143"/>
      <c r="T164" s="143"/>
    </row>
    <row r="165" spans="1:20" x14ac:dyDescent="0.25">
      <c r="A165" s="168">
        <v>163</v>
      </c>
      <c r="B165" s="117">
        <v>1</v>
      </c>
      <c r="C165" s="117" t="s">
        <v>526</v>
      </c>
      <c r="D165" s="117">
        <v>1</v>
      </c>
      <c r="E165" s="117" t="s">
        <v>245</v>
      </c>
      <c r="F165" s="118" t="s">
        <v>527</v>
      </c>
      <c r="G165" s="118">
        <f>Таблица1345691314[Кол-во по Счету]*Таблица1345691314[Цена за единицу]</f>
        <v>17190.05</v>
      </c>
      <c r="H165" s="171"/>
      <c r="I165" s="119"/>
      <c r="J165" s="119"/>
      <c r="K165" s="119"/>
      <c r="L165" s="149">
        <v>43748</v>
      </c>
      <c r="M165" s="250" t="s">
        <v>210</v>
      </c>
      <c r="N165" s="149">
        <v>43748</v>
      </c>
      <c r="O165" s="120"/>
      <c r="P165" s="116">
        <v>43749</v>
      </c>
      <c r="Q165" s="149">
        <v>43749</v>
      </c>
      <c r="R165" s="168" t="s">
        <v>362</v>
      </c>
      <c r="S165" s="143"/>
      <c r="T165" s="143"/>
    </row>
    <row r="166" spans="1:20" x14ac:dyDescent="0.25">
      <c r="A166" s="168">
        <v>164</v>
      </c>
      <c r="B166" s="117">
        <v>2</v>
      </c>
      <c r="C166" s="117" t="s">
        <v>528</v>
      </c>
      <c r="D166" s="117">
        <v>3</v>
      </c>
      <c r="E166" s="117" t="s">
        <v>245</v>
      </c>
      <c r="F166" s="118">
        <v>460</v>
      </c>
      <c r="G166" s="118">
        <f>Таблица1345691314[Кол-во по Счету]*Таблица1345691314[Цена за единицу]</f>
        <v>1380</v>
      </c>
      <c r="H166" s="171"/>
      <c r="I166" s="119"/>
      <c r="J166" s="119"/>
      <c r="K166" s="119"/>
      <c r="L166" s="149">
        <v>43748</v>
      </c>
      <c r="M166" s="250" t="s">
        <v>210</v>
      </c>
      <c r="N166" s="149">
        <v>43748</v>
      </c>
      <c r="O166" s="120"/>
      <c r="P166" s="116">
        <v>43749</v>
      </c>
      <c r="Q166" s="149">
        <v>43749</v>
      </c>
      <c r="R166" s="168" t="s">
        <v>362</v>
      </c>
      <c r="S166" s="143"/>
      <c r="T166" s="143"/>
    </row>
    <row r="167" spans="1:20" x14ac:dyDescent="0.25">
      <c r="A167" s="168">
        <v>165</v>
      </c>
      <c r="B167" s="117">
        <v>3</v>
      </c>
      <c r="C167" s="117" t="s">
        <v>529</v>
      </c>
      <c r="D167" s="117">
        <v>1</v>
      </c>
      <c r="E167" s="117" t="s">
        <v>72</v>
      </c>
      <c r="F167" s="118">
        <v>463.75</v>
      </c>
      <c r="G167" s="118">
        <f>Таблица1345691314[Кол-во по Счету]*Таблица1345691314[Цена за единицу]</f>
        <v>463.75</v>
      </c>
      <c r="H167" s="171"/>
      <c r="I167" s="119"/>
      <c r="J167" s="119"/>
      <c r="K167" s="119"/>
      <c r="L167" s="149">
        <v>43748</v>
      </c>
      <c r="M167" s="250" t="s">
        <v>210</v>
      </c>
      <c r="N167" s="149">
        <v>43748</v>
      </c>
      <c r="O167" s="120"/>
      <c r="P167" s="116">
        <v>43749</v>
      </c>
      <c r="Q167" s="149">
        <v>43749</v>
      </c>
      <c r="R167" s="168" t="s">
        <v>362</v>
      </c>
      <c r="S167" s="143"/>
      <c r="T167" s="143"/>
    </row>
    <row r="168" spans="1:20" x14ac:dyDescent="0.25">
      <c r="A168" s="168">
        <v>166</v>
      </c>
      <c r="B168" s="117">
        <v>4</v>
      </c>
      <c r="C168" s="117" t="s">
        <v>530</v>
      </c>
      <c r="D168" s="117">
        <v>1</v>
      </c>
      <c r="E168" s="117" t="s">
        <v>245</v>
      </c>
      <c r="F168" s="118">
        <v>70</v>
      </c>
      <c r="G168" s="118">
        <f>Таблица1345691314[Кол-во по Счету]*Таблица1345691314[Цена за единицу]</f>
        <v>70</v>
      </c>
      <c r="H168" s="171"/>
      <c r="I168" s="119"/>
      <c r="J168" s="119"/>
      <c r="K168" s="119"/>
      <c r="L168" s="149">
        <v>43748</v>
      </c>
      <c r="M168" s="250" t="s">
        <v>210</v>
      </c>
      <c r="N168" s="149">
        <v>43748</v>
      </c>
      <c r="O168" s="120"/>
      <c r="P168" s="116">
        <v>43749</v>
      </c>
      <c r="Q168" s="149">
        <v>43749</v>
      </c>
      <c r="R168" s="168" t="s">
        <v>362</v>
      </c>
      <c r="S168" s="143"/>
      <c r="T168" s="143"/>
    </row>
    <row r="169" spans="1:20" ht="25.5" x14ac:dyDescent="0.25">
      <c r="A169" s="168">
        <v>167</v>
      </c>
      <c r="B169" s="117">
        <v>5</v>
      </c>
      <c r="C169" s="117" t="s">
        <v>531</v>
      </c>
      <c r="D169" s="117">
        <v>2</v>
      </c>
      <c r="E169" s="117" t="s">
        <v>245</v>
      </c>
      <c r="F169" s="118">
        <v>105.15</v>
      </c>
      <c r="G169" s="118">
        <f>Таблица1345691314[Кол-во по Счету]*Таблица1345691314[Цена за единицу]</f>
        <v>210.3</v>
      </c>
      <c r="H169" s="171"/>
      <c r="I169" s="119"/>
      <c r="J169" s="119"/>
      <c r="K169" s="119"/>
      <c r="L169" s="149">
        <v>43748</v>
      </c>
      <c r="M169" s="250" t="s">
        <v>210</v>
      </c>
      <c r="N169" s="149">
        <v>43748</v>
      </c>
      <c r="O169" s="120"/>
      <c r="P169" s="116">
        <v>43749</v>
      </c>
      <c r="Q169" s="149">
        <v>43749</v>
      </c>
      <c r="R169" s="168" t="s">
        <v>362</v>
      </c>
      <c r="S169" s="143"/>
      <c r="T169" s="143"/>
    </row>
    <row r="170" spans="1:20" x14ac:dyDescent="0.25">
      <c r="A170" s="168">
        <v>168</v>
      </c>
      <c r="B170" s="117">
        <v>6</v>
      </c>
      <c r="C170" s="117" t="s">
        <v>532</v>
      </c>
      <c r="D170" s="117">
        <v>1</v>
      </c>
      <c r="E170" s="117" t="s">
        <v>245</v>
      </c>
      <c r="F170" s="118">
        <v>18</v>
      </c>
      <c r="G170" s="118">
        <f>Таблица1345691314[Кол-во по Счету]*Таблица1345691314[Цена за единицу]</f>
        <v>18</v>
      </c>
      <c r="H170" s="171"/>
      <c r="I170" s="119"/>
      <c r="J170" s="119"/>
      <c r="K170" s="119"/>
      <c r="L170" s="149">
        <v>43748</v>
      </c>
      <c r="M170" s="250" t="s">
        <v>210</v>
      </c>
      <c r="N170" s="149">
        <v>43748</v>
      </c>
      <c r="O170" s="120"/>
      <c r="P170" s="116">
        <v>43749</v>
      </c>
      <c r="Q170" s="149">
        <v>43749</v>
      </c>
      <c r="R170" s="168" t="s">
        <v>362</v>
      </c>
      <c r="S170" s="143"/>
      <c r="T170" s="143"/>
    </row>
    <row r="171" spans="1:20" x14ac:dyDescent="0.25">
      <c r="A171" s="168">
        <v>169</v>
      </c>
      <c r="B171" s="117">
        <v>7</v>
      </c>
      <c r="C171" s="117" t="s">
        <v>533</v>
      </c>
      <c r="D171" s="117">
        <v>7</v>
      </c>
      <c r="E171" s="117" t="s">
        <v>72</v>
      </c>
      <c r="F171" s="118">
        <v>608.72</v>
      </c>
      <c r="G171" s="118">
        <f>Таблица1345691314[Кол-во по Счету]*Таблица1345691314[Цена за единицу]</f>
        <v>4261.04</v>
      </c>
      <c r="H171" s="171"/>
      <c r="I171" s="119"/>
      <c r="J171" s="119"/>
      <c r="K171" s="119"/>
      <c r="L171" s="149">
        <v>43748</v>
      </c>
      <c r="M171" s="250" t="s">
        <v>210</v>
      </c>
      <c r="N171" s="149">
        <v>43748</v>
      </c>
      <c r="O171" s="120"/>
      <c r="P171" s="116">
        <v>43749</v>
      </c>
      <c r="Q171" s="149">
        <v>43749</v>
      </c>
      <c r="R171" s="168" t="s">
        <v>362</v>
      </c>
      <c r="S171" s="143"/>
      <c r="T171" s="143"/>
    </row>
    <row r="172" spans="1:20" x14ac:dyDescent="0.25">
      <c r="A172" s="168">
        <v>170</v>
      </c>
      <c r="B172" s="117">
        <v>8</v>
      </c>
      <c r="C172" s="117" t="s">
        <v>528</v>
      </c>
      <c r="D172" s="117">
        <v>4</v>
      </c>
      <c r="E172" s="117" t="s">
        <v>245</v>
      </c>
      <c r="F172" s="118">
        <v>180</v>
      </c>
      <c r="G172" s="118">
        <f>Таблица1345691314[Кол-во по Счету]*Таблица1345691314[Цена за единицу]</f>
        <v>720</v>
      </c>
      <c r="H172" s="171"/>
      <c r="I172" s="119"/>
      <c r="J172" s="119"/>
      <c r="K172" s="119"/>
      <c r="L172" s="149">
        <v>43748</v>
      </c>
      <c r="M172" s="250" t="s">
        <v>210</v>
      </c>
      <c r="N172" s="149">
        <v>43748</v>
      </c>
      <c r="O172" s="120"/>
      <c r="P172" s="116">
        <v>43749</v>
      </c>
      <c r="Q172" s="149">
        <v>43749</v>
      </c>
      <c r="R172" s="168" t="s">
        <v>362</v>
      </c>
      <c r="S172" s="143"/>
      <c r="T172" s="143"/>
    </row>
    <row r="173" spans="1:20" x14ac:dyDescent="0.25">
      <c r="A173" s="168">
        <v>171</v>
      </c>
      <c r="B173" s="117">
        <v>9</v>
      </c>
      <c r="C173" s="117" t="s">
        <v>364</v>
      </c>
      <c r="D173" s="117">
        <v>1</v>
      </c>
      <c r="E173" s="117" t="s">
        <v>245</v>
      </c>
      <c r="F173" s="118" t="s">
        <v>534</v>
      </c>
      <c r="G173" s="118">
        <f>Таблица1345691314[Кол-во по Счету]*Таблица1345691314[Цена за единицу]</f>
        <v>6500</v>
      </c>
      <c r="H173" s="251">
        <v>30813.14</v>
      </c>
      <c r="I173" s="119"/>
      <c r="J173" s="119"/>
      <c r="K173" s="119"/>
      <c r="L173" s="149">
        <v>43748</v>
      </c>
      <c r="M173" s="250" t="s">
        <v>210</v>
      </c>
      <c r="N173" s="149">
        <v>43748</v>
      </c>
      <c r="O173" s="120"/>
      <c r="P173" s="116">
        <v>43749</v>
      </c>
      <c r="Q173" s="149">
        <v>43749</v>
      </c>
      <c r="R173" s="168" t="s">
        <v>362</v>
      </c>
      <c r="S173" s="143"/>
      <c r="T173" s="143"/>
    </row>
    <row r="174" spans="1:20" x14ac:dyDescent="0.25">
      <c r="A174" s="168">
        <v>172</v>
      </c>
      <c r="B174" s="117">
        <v>1</v>
      </c>
      <c r="C174" s="117" t="s">
        <v>535</v>
      </c>
      <c r="D174" s="117">
        <v>1</v>
      </c>
      <c r="E174" s="117" t="s">
        <v>245</v>
      </c>
      <c r="F174" s="118">
        <v>4647.5519999999997</v>
      </c>
      <c r="G174" s="118">
        <f>Таблица1345691314[Кол-во по Счету]*Таблица1345691314[Цена за единицу]</f>
        <v>4647.5519999999997</v>
      </c>
      <c r="H174" s="251">
        <v>4647.55</v>
      </c>
      <c r="I174" s="119"/>
      <c r="J174" s="119"/>
      <c r="K174" s="119"/>
      <c r="L174" s="149">
        <v>43749</v>
      </c>
      <c r="M174" s="250" t="s">
        <v>210</v>
      </c>
      <c r="N174" s="149">
        <v>43749</v>
      </c>
      <c r="O174" s="120"/>
      <c r="P174" s="116">
        <v>43750</v>
      </c>
      <c r="Q174" s="149">
        <v>43756</v>
      </c>
      <c r="R174" s="168" t="s">
        <v>369</v>
      </c>
      <c r="S174" s="143"/>
      <c r="T174" s="143"/>
    </row>
    <row r="175" spans="1:20" x14ac:dyDescent="0.25">
      <c r="A175" s="168">
        <v>173</v>
      </c>
      <c r="B175" s="117" t="s">
        <v>536</v>
      </c>
      <c r="C175" s="117" t="s">
        <v>537</v>
      </c>
      <c r="D175" s="117">
        <v>30</v>
      </c>
      <c r="E175" s="117" t="s">
        <v>245</v>
      </c>
      <c r="F175" s="118">
        <v>138.44</v>
      </c>
      <c r="G175" s="118">
        <f>Таблица1345691314[Кол-во по Счету]*Таблица1345691314[Цена за единицу]</f>
        <v>4153.2</v>
      </c>
      <c r="H175" s="171"/>
      <c r="I175" s="119"/>
      <c r="J175" s="119"/>
      <c r="K175" s="119"/>
      <c r="L175" s="149">
        <v>43752</v>
      </c>
      <c r="M175" s="250" t="s">
        <v>210</v>
      </c>
      <c r="N175" s="149">
        <v>43752</v>
      </c>
      <c r="O175" s="120"/>
      <c r="P175" s="116">
        <v>43753</v>
      </c>
      <c r="Q175" s="149">
        <v>43756</v>
      </c>
      <c r="R175" s="168" t="s">
        <v>369</v>
      </c>
      <c r="S175" s="143"/>
      <c r="T175" s="143"/>
    </row>
    <row r="176" spans="1:20" x14ac:dyDescent="0.25">
      <c r="A176" s="168">
        <v>174</v>
      </c>
      <c r="B176" s="117" t="s">
        <v>538</v>
      </c>
      <c r="C176" s="117" t="s">
        <v>539</v>
      </c>
      <c r="D176" s="117">
        <v>40</v>
      </c>
      <c r="E176" s="117" t="s">
        <v>245</v>
      </c>
      <c r="F176" s="118">
        <v>18.22</v>
      </c>
      <c r="G176" s="118">
        <f>Таблица1345691314[Кол-во по Счету]*Таблица1345691314[Цена за единицу]</f>
        <v>728.8</v>
      </c>
      <c r="H176" s="171"/>
      <c r="I176" s="119"/>
      <c r="J176" s="119"/>
      <c r="K176" s="119"/>
      <c r="L176" s="149">
        <v>43752</v>
      </c>
      <c r="M176" s="250" t="s">
        <v>210</v>
      </c>
      <c r="N176" s="149">
        <v>43752</v>
      </c>
      <c r="O176" s="120"/>
      <c r="P176" s="116">
        <v>43753</v>
      </c>
      <c r="Q176" s="149">
        <v>43756</v>
      </c>
      <c r="R176" s="168" t="s">
        <v>369</v>
      </c>
      <c r="S176" s="143"/>
      <c r="T176" s="143"/>
    </row>
    <row r="177" spans="1:20" x14ac:dyDescent="0.25">
      <c r="A177" s="168">
        <v>175</v>
      </c>
      <c r="B177" s="117" t="s">
        <v>540</v>
      </c>
      <c r="C177" s="117" t="s">
        <v>541</v>
      </c>
      <c r="D177" s="117">
        <v>100</v>
      </c>
      <c r="E177" s="117" t="s">
        <v>245</v>
      </c>
      <c r="F177" s="118">
        <v>2.88</v>
      </c>
      <c r="G177" s="118">
        <f>Таблица1345691314[Кол-во по Счету]*Таблица1345691314[Цена за единицу]</f>
        <v>288</v>
      </c>
      <c r="H177" s="171"/>
      <c r="I177" s="119"/>
      <c r="J177" s="119"/>
      <c r="K177" s="119"/>
      <c r="L177" s="149">
        <v>43752</v>
      </c>
      <c r="M177" s="250" t="s">
        <v>210</v>
      </c>
      <c r="N177" s="149">
        <v>43752</v>
      </c>
      <c r="O177" s="120"/>
      <c r="P177" s="116">
        <v>43753</v>
      </c>
      <c r="Q177" s="149">
        <v>43756</v>
      </c>
      <c r="R177" s="168" t="s">
        <v>369</v>
      </c>
      <c r="S177" s="143"/>
      <c r="T177" s="143"/>
    </row>
    <row r="178" spans="1:20" x14ac:dyDescent="0.25">
      <c r="A178" s="168">
        <v>176</v>
      </c>
      <c r="B178" s="117" t="s">
        <v>542</v>
      </c>
      <c r="C178" s="117" t="s">
        <v>543</v>
      </c>
      <c r="D178" s="117">
        <v>100</v>
      </c>
      <c r="E178" s="117" t="s">
        <v>245</v>
      </c>
      <c r="F178" s="118">
        <v>0.89</v>
      </c>
      <c r="G178" s="118">
        <f>Таблица1345691314[Кол-во по Счету]*Таблица1345691314[Цена за единицу]</f>
        <v>89</v>
      </c>
      <c r="H178" s="251">
        <v>5259</v>
      </c>
      <c r="I178" s="119"/>
      <c r="J178" s="119"/>
      <c r="K178" s="119"/>
      <c r="L178" s="149">
        <v>43752</v>
      </c>
      <c r="M178" s="250" t="s">
        <v>210</v>
      </c>
      <c r="N178" s="149">
        <v>43752</v>
      </c>
      <c r="O178" s="120"/>
      <c r="P178" s="116">
        <v>43753</v>
      </c>
      <c r="Q178" s="149">
        <v>43756</v>
      </c>
      <c r="R178" s="168" t="s">
        <v>369</v>
      </c>
      <c r="S178" s="143"/>
      <c r="T178" s="143"/>
    </row>
    <row r="179" spans="1:20" x14ac:dyDescent="0.25">
      <c r="A179" s="168">
        <v>177</v>
      </c>
      <c r="B179" s="117">
        <v>1</v>
      </c>
      <c r="C179" s="117" t="s">
        <v>358</v>
      </c>
      <c r="D179" s="117">
        <v>12</v>
      </c>
      <c r="E179" s="117" t="s">
        <v>359</v>
      </c>
      <c r="F179" s="118">
        <v>635</v>
      </c>
      <c r="G179" s="118">
        <f>Таблица1345691314[Кол-во по Счету]*Таблица1345691314[Цена за единицу]</f>
        <v>7620</v>
      </c>
      <c r="H179" s="251">
        <v>7620</v>
      </c>
      <c r="I179" s="119"/>
      <c r="J179" s="119"/>
      <c r="K179" s="119"/>
      <c r="L179" s="149">
        <v>43752</v>
      </c>
      <c r="M179" s="250" t="s">
        <v>210</v>
      </c>
      <c r="N179" s="149">
        <v>43752</v>
      </c>
      <c r="O179" s="120"/>
      <c r="P179" s="116">
        <v>43753</v>
      </c>
      <c r="Q179" s="149"/>
      <c r="R179" s="252" t="s">
        <v>544</v>
      </c>
      <c r="S179" s="143"/>
      <c r="T179" s="143"/>
    </row>
    <row r="180" spans="1:20" ht="25.5" x14ac:dyDescent="0.25">
      <c r="A180" s="168">
        <v>178</v>
      </c>
      <c r="B180" s="117">
        <v>1</v>
      </c>
      <c r="C180" s="117" t="s">
        <v>545</v>
      </c>
      <c r="D180" s="117">
        <v>2</v>
      </c>
      <c r="E180" s="117" t="s">
        <v>40</v>
      </c>
      <c r="F180" s="118">
        <v>7250</v>
      </c>
      <c r="G180" s="118">
        <f>Таблица1345691314[Кол-во по Счету]*Таблица1345691314[Цена за единицу]</f>
        <v>14500</v>
      </c>
      <c r="H180" s="171"/>
      <c r="I180" s="119"/>
      <c r="J180" s="119"/>
      <c r="K180" s="119"/>
      <c r="L180" s="149">
        <v>43749</v>
      </c>
      <c r="M180" s="250" t="s">
        <v>210</v>
      </c>
      <c r="N180" s="149">
        <v>43752</v>
      </c>
      <c r="O180" s="120"/>
      <c r="P180" s="116">
        <v>43753</v>
      </c>
      <c r="Q180" s="149">
        <v>43768</v>
      </c>
      <c r="R180" s="168" t="s">
        <v>362</v>
      </c>
      <c r="S180" s="143"/>
      <c r="T180" s="143"/>
    </row>
    <row r="181" spans="1:20" x14ac:dyDescent="0.25">
      <c r="A181" s="168">
        <v>179</v>
      </c>
      <c r="B181" s="117">
        <v>2</v>
      </c>
      <c r="C181" s="117" t="s">
        <v>546</v>
      </c>
      <c r="D181" s="117">
        <v>2</v>
      </c>
      <c r="E181" s="117" t="s">
        <v>40</v>
      </c>
      <c r="F181" s="118">
        <v>323</v>
      </c>
      <c r="G181" s="118">
        <f>Таблица1345691314[Кол-во по Счету]*Таблица1345691314[Цена за единицу]</f>
        <v>646</v>
      </c>
      <c r="H181" s="171"/>
      <c r="I181" s="119"/>
      <c r="J181" s="119"/>
      <c r="K181" s="119"/>
      <c r="L181" s="149">
        <v>43749</v>
      </c>
      <c r="M181" s="250" t="s">
        <v>210</v>
      </c>
      <c r="N181" s="149">
        <v>43752</v>
      </c>
      <c r="O181" s="120"/>
      <c r="P181" s="116">
        <v>43753</v>
      </c>
      <c r="Q181" s="149">
        <v>43768</v>
      </c>
      <c r="R181" s="168" t="s">
        <v>362</v>
      </c>
      <c r="S181" s="143"/>
      <c r="T181" s="143"/>
    </row>
    <row r="182" spans="1:20" ht="25.5" x14ac:dyDescent="0.25">
      <c r="A182" s="168">
        <v>180</v>
      </c>
      <c r="B182" s="117">
        <v>3</v>
      </c>
      <c r="C182" s="117" t="s">
        <v>547</v>
      </c>
      <c r="D182" s="117">
        <v>1</v>
      </c>
      <c r="E182" s="117" t="s">
        <v>40</v>
      </c>
      <c r="F182" s="118">
        <v>7250</v>
      </c>
      <c r="G182" s="118">
        <f>Таблица1345691314[Кол-во по Счету]*Таблица1345691314[Цена за единицу]</f>
        <v>7250</v>
      </c>
      <c r="H182" s="171"/>
      <c r="I182" s="119"/>
      <c r="J182" s="119"/>
      <c r="K182" s="119"/>
      <c r="L182" s="149">
        <v>43749</v>
      </c>
      <c r="M182" s="250" t="s">
        <v>210</v>
      </c>
      <c r="N182" s="149">
        <v>43752</v>
      </c>
      <c r="O182" s="120"/>
      <c r="P182" s="116">
        <v>43753</v>
      </c>
      <c r="Q182" s="149">
        <v>43768</v>
      </c>
      <c r="R182" s="168" t="s">
        <v>362</v>
      </c>
      <c r="S182" s="143"/>
      <c r="T182" s="143"/>
    </row>
    <row r="183" spans="1:20" x14ac:dyDescent="0.25">
      <c r="A183" s="168">
        <v>181</v>
      </c>
      <c r="B183" s="117">
        <v>4</v>
      </c>
      <c r="C183" s="117" t="s">
        <v>548</v>
      </c>
      <c r="D183" s="117">
        <v>1</v>
      </c>
      <c r="E183" s="117" t="s">
        <v>40</v>
      </c>
      <c r="F183" s="118">
        <v>323</v>
      </c>
      <c r="G183" s="118">
        <f>Таблица1345691314[Кол-во по Счету]*Таблица1345691314[Цена за единицу]</f>
        <v>323</v>
      </c>
      <c r="H183" s="171"/>
      <c r="I183" s="119"/>
      <c r="J183" s="119"/>
      <c r="K183" s="119"/>
      <c r="L183" s="149">
        <v>43749</v>
      </c>
      <c r="M183" s="250" t="s">
        <v>210</v>
      </c>
      <c r="N183" s="149">
        <v>43752</v>
      </c>
      <c r="O183" s="120"/>
      <c r="P183" s="116">
        <v>43753</v>
      </c>
      <c r="Q183" s="149">
        <v>43768</v>
      </c>
      <c r="R183" s="168" t="s">
        <v>362</v>
      </c>
      <c r="S183" s="143"/>
      <c r="T183" s="143"/>
    </row>
    <row r="184" spans="1:20" ht="25.5" x14ac:dyDescent="0.25">
      <c r="A184" s="168">
        <v>182</v>
      </c>
      <c r="B184" s="117">
        <v>5</v>
      </c>
      <c r="C184" s="117" t="s">
        <v>549</v>
      </c>
      <c r="D184" s="117">
        <v>2</v>
      </c>
      <c r="E184" s="117" t="s">
        <v>40</v>
      </c>
      <c r="F184" s="118">
        <v>7250</v>
      </c>
      <c r="G184" s="118">
        <f>Таблица1345691314[Кол-во по Счету]*Таблица1345691314[Цена за единицу]</f>
        <v>14500</v>
      </c>
      <c r="H184" s="171"/>
      <c r="I184" s="119"/>
      <c r="J184" s="119"/>
      <c r="K184" s="119"/>
      <c r="L184" s="149">
        <v>43749</v>
      </c>
      <c r="M184" s="250" t="s">
        <v>210</v>
      </c>
      <c r="N184" s="149">
        <v>43752</v>
      </c>
      <c r="O184" s="120"/>
      <c r="P184" s="116">
        <v>43753</v>
      </c>
      <c r="Q184" s="149">
        <v>43768</v>
      </c>
      <c r="R184" s="168" t="s">
        <v>362</v>
      </c>
      <c r="S184" s="143"/>
      <c r="T184" s="143"/>
    </row>
    <row r="185" spans="1:20" x14ac:dyDescent="0.25">
      <c r="A185" s="168">
        <v>183</v>
      </c>
      <c r="B185" s="117">
        <v>6</v>
      </c>
      <c r="C185" s="117" t="s">
        <v>550</v>
      </c>
      <c r="D185" s="117">
        <v>2</v>
      </c>
      <c r="E185" s="117" t="s">
        <v>40</v>
      </c>
      <c r="F185" s="118">
        <v>323</v>
      </c>
      <c r="G185" s="118">
        <f>Таблица1345691314[Кол-во по Счету]*Таблица1345691314[Цена за единицу]</f>
        <v>646</v>
      </c>
      <c r="H185" s="171"/>
      <c r="I185" s="119"/>
      <c r="J185" s="119"/>
      <c r="K185" s="119"/>
      <c r="L185" s="149">
        <v>43749</v>
      </c>
      <c r="M185" s="250" t="s">
        <v>210</v>
      </c>
      <c r="N185" s="149">
        <v>43752</v>
      </c>
      <c r="O185" s="120"/>
      <c r="P185" s="116">
        <v>43753</v>
      </c>
      <c r="Q185" s="149">
        <v>43768</v>
      </c>
      <c r="R185" s="168" t="s">
        <v>362</v>
      </c>
      <c r="S185" s="143"/>
      <c r="T185" s="143"/>
    </row>
    <row r="186" spans="1:20" ht="25.5" x14ac:dyDescent="0.25">
      <c r="A186" s="168">
        <v>184</v>
      </c>
      <c r="B186" s="117">
        <v>7</v>
      </c>
      <c r="C186" s="117" t="s">
        <v>551</v>
      </c>
      <c r="D186" s="117">
        <v>5</v>
      </c>
      <c r="E186" s="117" t="s">
        <v>41</v>
      </c>
      <c r="F186" s="118">
        <v>1590</v>
      </c>
      <c r="G186" s="118">
        <f>Таблица1345691314[Кол-во по Счету]*Таблица1345691314[Цена за единицу]</f>
        <v>7950</v>
      </c>
      <c r="H186" s="171"/>
      <c r="I186" s="119"/>
      <c r="J186" s="119"/>
      <c r="K186" s="119"/>
      <c r="L186" s="149">
        <v>43749</v>
      </c>
      <c r="M186" s="250" t="s">
        <v>210</v>
      </c>
      <c r="N186" s="149">
        <v>43752</v>
      </c>
      <c r="O186" s="120"/>
      <c r="P186" s="116">
        <v>43753</v>
      </c>
      <c r="Q186" s="149">
        <v>43768</v>
      </c>
      <c r="R186" s="168" t="s">
        <v>362</v>
      </c>
      <c r="S186" s="143"/>
      <c r="T186" s="143"/>
    </row>
    <row r="187" spans="1:20" x14ac:dyDescent="0.25">
      <c r="A187" s="168">
        <v>185</v>
      </c>
      <c r="B187" s="117">
        <v>8</v>
      </c>
      <c r="C187" s="117" t="s">
        <v>552</v>
      </c>
      <c r="D187" s="117">
        <v>25</v>
      </c>
      <c r="E187" s="117" t="s">
        <v>40</v>
      </c>
      <c r="F187" s="118">
        <v>338</v>
      </c>
      <c r="G187" s="118">
        <f>Таблица1345691314[Кол-во по Счету]*Таблица1345691314[Цена за единицу]</f>
        <v>8450</v>
      </c>
      <c r="H187" s="171"/>
      <c r="I187" s="119"/>
      <c r="J187" s="119"/>
      <c r="K187" s="119"/>
      <c r="L187" s="149">
        <v>43749</v>
      </c>
      <c r="M187" s="250" t="s">
        <v>210</v>
      </c>
      <c r="N187" s="149">
        <v>43752</v>
      </c>
      <c r="O187" s="120"/>
      <c r="P187" s="116">
        <v>43753</v>
      </c>
      <c r="Q187" s="149">
        <v>43768</v>
      </c>
      <c r="R187" s="168" t="s">
        <v>362</v>
      </c>
      <c r="S187" s="143"/>
      <c r="T187" s="143"/>
    </row>
    <row r="188" spans="1:20" x14ac:dyDescent="0.25">
      <c r="A188" s="168">
        <v>186</v>
      </c>
      <c r="B188" s="117">
        <v>9</v>
      </c>
      <c r="C188" s="117" t="s">
        <v>553</v>
      </c>
      <c r="D188" s="117">
        <v>5</v>
      </c>
      <c r="E188" s="117" t="s">
        <v>40</v>
      </c>
      <c r="F188" s="118">
        <v>593</v>
      </c>
      <c r="G188" s="118">
        <f>Таблица1345691314[Кол-во по Счету]*Таблица1345691314[Цена за единицу]</f>
        <v>2965</v>
      </c>
      <c r="H188" s="171"/>
      <c r="I188" s="119"/>
      <c r="J188" s="119"/>
      <c r="K188" s="119"/>
      <c r="L188" s="149">
        <v>43749</v>
      </c>
      <c r="M188" s="250" t="s">
        <v>210</v>
      </c>
      <c r="N188" s="149">
        <v>43752</v>
      </c>
      <c r="O188" s="120"/>
      <c r="P188" s="116">
        <v>43753</v>
      </c>
      <c r="Q188" s="149">
        <v>43768</v>
      </c>
      <c r="R188" s="168" t="s">
        <v>362</v>
      </c>
      <c r="S188" s="143"/>
      <c r="T188" s="143"/>
    </row>
    <row r="189" spans="1:20" x14ac:dyDescent="0.25">
      <c r="A189" s="168">
        <v>187</v>
      </c>
      <c r="B189" s="117">
        <v>10</v>
      </c>
      <c r="C189" s="117" t="s">
        <v>554</v>
      </c>
      <c r="D189" s="117">
        <v>5</v>
      </c>
      <c r="E189" s="117" t="s">
        <v>40</v>
      </c>
      <c r="F189" s="118">
        <v>680</v>
      </c>
      <c r="G189" s="118">
        <f>Таблица1345691314[Кол-во по Счету]*Таблица1345691314[Цена за единицу]</f>
        <v>3400</v>
      </c>
      <c r="H189" s="171"/>
      <c r="I189" s="119"/>
      <c r="J189" s="119"/>
      <c r="K189" s="119"/>
      <c r="L189" s="149">
        <v>43749</v>
      </c>
      <c r="M189" s="250" t="s">
        <v>210</v>
      </c>
      <c r="N189" s="149">
        <v>43752</v>
      </c>
      <c r="O189" s="120"/>
      <c r="P189" s="116">
        <v>43753</v>
      </c>
      <c r="Q189" s="149">
        <v>43768</v>
      </c>
      <c r="R189" s="168" t="s">
        <v>362</v>
      </c>
      <c r="S189" s="143"/>
      <c r="T189" s="143"/>
    </row>
    <row r="190" spans="1:20" x14ac:dyDescent="0.25">
      <c r="A190" s="168">
        <v>188</v>
      </c>
      <c r="B190" s="117">
        <v>11</v>
      </c>
      <c r="C190" s="117" t="s">
        <v>555</v>
      </c>
      <c r="D190" s="117">
        <v>3</v>
      </c>
      <c r="E190" s="117" t="s">
        <v>40</v>
      </c>
      <c r="F190" s="118">
        <v>375</v>
      </c>
      <c r="G190" s="118">
        <f>Таблица1345691314[Кол-во по Счету]*Таблица1345691314[Цена за единицу]</f>
        <v>1125</v>
      </c>
      <c r="H190" s="171"/>
      <c r="I190" s="119"/>
      <c r="J190" s="119"/>
      <c r="K190" s="119"/>
      <c r="L190" s="149">
        <v>43749</v>
      </c>
      <c r="M190" s="250" t="s">
        <v>210</v>
      </c>
      <c r="N190" s="149">
        <v>43752</v>
      </c>
      <c r="O190" s="120"/>
      <c r="P190" s="116">
        <v>43753</v>
      </c>
      <c r="Q190" s="149">
        <v>43768</v>
      </c>
      <c r="R190" s="168" t="s">
        <v>362</v>
      </c>
      <c r="S190" s="143"/>
      <c r="T190" s="143"/>
    </row>
    <row r="191" spans="1:20" x14ac:dyDescent="0.25">
      <c r="A191" s="168">
        <v>189</v>
      </c>
      <c r="B191" s="117">
        <v>12</v>
      </c>
      <c r="C191" s="117" t="s">
        <v>556</v>
      </c>
      <c r="D191" s="117">
        <v>2</v>
      </c>
      <c r="E191" s="117" t="s">
        <v>40</v>
      </c>
      <c r="F191" s="118">
        <v>458</v>
      </c>
      <c r="G191" s="118">
        <f>Таблица1345691314[Кол-во по Счету]*Таблица1345691314[Цена за единицу]</f>
        <v>916</v>
      </c>
      <c r="H191" s="171"/>
      <c r="I191" s="119"/>
      <c r="J191" s="119"/>
      <c r="K191" s="119"/>
      <c r="L191" s="149">
        <v>43749</v>
      </c>
      <c r="M191" s="250" t="s">
        <v>210</v>
      </c>
      <c r="N191" s="149">
        <v>43752</v>
      </c>
      <c r="O191" s="120"/>
      <c r="P191" s="116">
        <v>43753</v>
      </c>
      <c r="Q191" s="149">
        <v>43768</v>
      </c>
      <c r="R191" s="168" t="s">
        <v>362</v>
      </c>
      <c r="S191" s="143"/>
      <c r="T191" s="143"/>
    </row>
    <row r="192" spans="1:20" x14ac:dyDescent="0.25">
      <c r="A192" s="168">
        <v>190</v>
      </c>
      <c r="B192" s="117">
        <v>13</v>
      </c>
      <c r="C192" s="117" t="s">
        <v>557</v>
      </c>
      <c r="D192" s="117">
        <v>5</v>
      </c>
      <c r="E192" s="117" t="s">
        <v>40</v>
      </c>
      <c r="F192" s="118">
        <v>158</v>
      </c>
      <c r="G192" s="118">
        <f>Таблица1345691314[Кол-во по Счету]*Таблица1345691314[Цена за единицу]</f>
        <v>790</v>
      </c>
      <c r="H192" s="171"/>
      <c r="I192" s="119"/>
      <c r="J192" s="119"/>
      <c r="K192" s="119"/>
      <c r="L192" s="149">
        <v>43749</v>
      </c>
      <c r="M192" s="250" t="s">
        <v>210</v>
      </c>
      <c r="N192" s="149">
        <v>43752</v>
      </c>
      <c r="O192" s="120"/>
      <c r="P192" s="116">
        <v>43753</v>
      </c>
      <c r="Q192" s="149">
        <v>43768</v>
      </c>
      <c r="R192" s="168" t="s">
        <v>362</v>
      </c>
      <c r="S192" s="143"/>
      <c r="T192" s="143"/>
    </row>
    <row r="193" spans="1:20" x14ac:dyDescent="0.25">
      <c r="A193" s="168">
        <v>191</v>
      </c>
      <c r="B193" s="117">
        <v>14</v>
      </c>
      <c r="C193" s="117" t="s">
        <v>558</v>
      </c>
      <c r="D193" s="117">
        <v>5</v>
      </c>
      <c r="E193" s="117" t="s">
        <v>40</v>
      </c>
      <c r="F193" s="118">
        <v>110</v>
      </c>
      <c r="G193" s="118">
        <f>Таблица1345691314[Кол-во по Счету]*Таблица1345691314[Цена за единицу]</f>
        <v>550</v>
      </c>
      <c r="H193" s="171"/>
      <c r="I193" s="119"/>
      <c r="J193" s="119"/>
      <c r="K193" s="119"/>
      <c r="L193" s="149">
        <v>43749</v>
      </c>
      <c r="M193" s="250" t="s">
        <v>210</v>
      </c>
      <c r="N193" s="149">
        <v>43752</v>
      </c>
      <c r="O193" s="120"/>
      <c r="P193" s="116">
        <v>43753</v>
      </c>
      <c r="Q193" s="149">
        <v>43768</v>
      </c>
      <c r="R193" s="168" t="s">
        <v>362</v>
      </c>
      <c r="S193" s="143"/>
      <c r="T193" s="143"/>
    </row>
    <row r="194" spans="1:20" x14ac:dyDescent="0.25">
      <c r="A194" s="168">
        <v>192</v>
      </c>
      <c r="B194" s="117">
        <v>15</v>
      </c>
      <c r="C194" s="117" t="s">
        <v>559</v>
      </c>
      <c r="D194" s="117">
        <v>5</v>
      </c>
      <c r="E194" s="117" t="s">
        <v>40</v>
      </c>
      <c r="F194" s="118">
        <v>30</v>
      </c>
      <c r="G194" s="118">
        <f>Таблица1345691314[Кол-во по Счету]*Таблица1345691314[Цена за единицу]</f>
        <v>150</v>
      </c>
      <c r="H194" s="171"/>
      <c r="I194" s="119"/>
      <c r="J194" s="119"/>
      <c r="K194" s="119"/>
      <c r="L194" s="149">
        <v>43749</v>
      </c>
      <c r="M194" s="250" t="s">
        <v>210</v>
      </c>
      <c r="N194" s="149">
        <v>43752</v>
      </c>
      <c r="O194" s="120"/>
      <c r="P194" s="116">
        <v>43753</v>
      </c>
      <c r="Q194" s="149">
        <v>43768</v>
      </c>
      <c r="R194" s="168" t="s">
        <v>362</v>
      </c>
      <c r="S194" s="143"/>
      <c r="T194" s="143"/>
    </row>
    <row r="195" spans="1:20" x14ac:dyDescent="0.25">
      <c r="A195" s="168">
        <v>193</v>
      </c>
      <c r="B195" s="117">
        <v>16</v>
      </c>
      <c r="C195" s="117" t="s">
        <v>560</v>
      </c>
      <c r="D195" s="117">
        <v>1</v>
      </c>
      <c r="E195" s="117" t="s">
        <v>40</v>
      </c>
      <c r="F195" s="118">
        <v>2000</v>
      </c>
      <c r="G195" s="118">
        <f>Таблица1345691314[Кол-во по Счету]*Таблица1345691314[Цена за единицу]</f>
        <v>2000</v>
      </c>
      <c r="H195" s="251">
        <v>66161</v>
      </c>
      <c r="I195" s="119"/>
      <c r="J195" s="119"/>
      <c r="K195" s="119"/>
      <c r="L195" s="149">
        <v>43749</v>
      </c>
      <c r="M195" s="250" t="s">
        <v>210</v>
      </c>
      <c r="N195" s="149">
        <v>43752</v>
      </c>
      <c r="O195" s="120"/>
      <c r="P195" s="116">
        <v>43753</v>
      </c>
      <c r="Q195" s="149">
        <v>43768</v>
      </c>
      <c r="R195" s="168" t="s">
        <v>362</v>
      </c>
      <c r="S195" s="143"/>
      <c r="T195" s="143"/>
    </row>
    <row r="196" spans="1:20" x14ac:dyDescent="0.25">
      <c r="A196" s="168">
        <v>194</v>
      </c>
      <c r="B196" s="117">
        <v>1</v>
      </c>
      <c r="C196" s="117" t="s">
        <v>561</v>
      </c>
      <c r="D196" s="117">
        <v>35.64</v>
      </c>
      <c r="E196" s="117" t="s">
        <v>359</v>
      </c>
      <c r="F196" s="118">
        <v>1565.73</v>
      </c>
      <c r="G196" s="118">
        <f>Таблица1345691314[Кол-во по Счету]*Таблица1345691314[Цена за единицу]</f>
        <v>55802.617200000001</v>
      </c>
      <c r="H196" s="171"/>
      <c r="I196" s="119"/>
      <c r="J196" s="119"/>
      <c r="K196" s="119"/>
      <c r="L196" s="149">
        <v>43732</v>
      </c>
      <c r="M196" s="250" t="s">
        <v>210</v>
      </c>
      <c r="N196" s="149">
        <v>43734</v>
      </c>
      <c r="O196" s="120"/>
      <c r="P196" s="116" t="e">
        <v>#VALUE!</v>
      </c>
      <c r="Q196" s="149">
        <v>43734</v>
      </c>
      <c r="R196" s="168" t="s">
        <v>362</v>
      </c>
      <c r="S196" s="143"/>
      <c r="T196" s="143"/>
    </row>
    <row r="197" spans="1:20" ht="25.5" x14ac:dyDescent="0.25">
      <c r="A197" s="168">
        <v>195</v>
      </c>
      <c r="B197" s="117">
        <v>3</v>
      </c>
      <c r="C197" s="117" t="s">
        <v>562</v>
      </c>
      <c r="D197" s="117">
        <v>21.42</v>
      </c>
      <c r="E197" s="117" t="s">
        <v>359</v>
      </c>
      <c r="F197" s="118">
        <v>707.2</v>
      </c>
      <c r="G197" s="118">
        <f>Таблица1345691314[Кол-во по Счету]*Таблица1345691314[Цена за единицу]</f>
        <v>15148.224000000002</v>
      </c>
      <c r="H197" s="171"/>
      <c r="I197" s="119"/>
      <c r="J197" s="119"/>
      <c r="K197" s="119"/>
      <c r="L197" s="149">
        <v>43732</v>
      </c>
      <c r="M197" s="250" t="s">
        <v>210</v>
      </c>
      <c r="N197" s="149">
        <v>43734</v>
      </c>
      <c r="O197" s="120"/>
      <c r="P197" s="116" t="e">
        <v>#VALUE!</v>
      </c>
      <c r="Q197" s="149">
        <v>43734</v>
      </c>
      <c r="R197" s="168" t="s">
        <v>362</v>
      </c>
      <c r="S197" s="143"/>
      <c r="T197" s="143"/>
    </row>
    <row r="198" spans="1:20" x14ac:dyDescent="0.25">
      <c r="A198" s="168">
        <v>196</v>
      </c>
      <c r="B198" s="117">
        <v>4</v>
      </c>
      <c r="C198" s="117" t="s">
        <v>362</v>
      </c>
      <c r="D198" s="117">
        <v>2</v>
      </c>
      <c r="E198" s="117" t="s">
        <v>245</v>
      </c>
      <c r="F198" s="118">
        <v>3500</v>
      </c>
      <c r="G198" s="118">
        <f>Таблица1345691314[Кол-во по Счету]*Таблица1345691314[Цена за единицу]</f>
        <v>7000</v>
      </c>
      <c r="H198" s="251">
        <v>77950.84</v>
      </c>
      <c r="I198" s="119"/>
      <c r="J198" s="119"/>
      <c r="K198" s="119"/>
      <c r="L198" s="149">
        <v>43732</v>
      </c>
      <c r="M198" s="250" t="s">
        <v>210</v>
      </c>
      <c r="N198" s="149">
        <v>43734</v>
      </c>
      <c r="O198" s="120"/>
      <c r="P198" s="116" t="e">
        <v>#VALUE!</v>
      </c>
      <c r="Q198" s="149">
        <v>43734</v>
      </c>
      <c r="R198" s="168" t="s">
        <v>362</v>
      </c>
      <c r="S198" s="143"/>
      <c r="T198" s="143"/>
    </row>
    <row r="199" spans="1:20" x14ac:dyDescent="0.25">
      <c r="A199" s="168">
        <v>197</v>
      </c>
      <c r="B199" s="117">
        <v>1</v>
      </c>
      <c r="C199" s="117" t="s">
        <v>563</v>
      </c>
      <c r="D199" s="117">
        <v>3.9</v>
      </c>
      <c r="E199" s="117" t="s">
        <v>359</v>
      </c>
      <c r="F199" s="118">
        <v>590</v>
      </c>
      <c r="G199" s="118">
        <f>Таблица1345691314[Кол-во по Счету]*Таблица1345691314[Цена за единицу]</f>
        <v>2301</v>
      </c>
      <c r="H199" s="251">
        <v>2301</v>
      </c>
      <c r="I199" s="119"/>
      <c r="J199" s="119"/>
      <c r="K199" s="119"/>
      <c r="L199" s="149">
        <v>43745</v>
      </c>
      <c r="M199" s="250" t="s">
        <v>210</v>
      </c>
      <c r="N199" s="149">
        <v>43745</v>
      </c>
      <c r="O199" s="120"/>
      <c r="P199" s="116" t="e">
        <v>#VALUE!</v>
      </c>
      <c r="Q199" s="149">
        <v>43746</v>
      </c>
      <c r="R199" s="168" t="s">
        <v>369</v>
      </c>
      <c r="S199" s="143"/>
      <c r="T199" s="143"/>
    </row>
    <row r="200" spans="1:20" x14ac:dyDescent="0.25">
      <c r="A200" s="168">
        <v>198</v>
      </c>
      <c r="B200" s="117">
        <v>1</v>
      </c>
      <c r="C200" s="117" t="s">
        <v>564</v>
      </c>
      <c r="D200" s="117">
        <v>9</v>
      </c>
      <c r="E200" s="117" t="s">
        <v>245</v>
      </c>
      <c r="F200" s="118">
        <v>188.89</v>
      </c>
      <c r="G200" s="118">
        <f>Таблица1345691314[Кол-во по Счету]*Таблица1345691314[Цена за единицу]</f>
        <v>1700.0099999999998</v>
      </c>
      <c r="H200" s="251">
        <v>1700</v>
      </c>
      <c r="I200" s="119"/>
      <c r="J200" s="119"/>
      <c r="K200" s="119"/>
      <c r="L200" s="149">
        <v>43742</v>
      </c>
      <c r="M200" s="250" t="s">
        <v>210</v>
      </c>
      <c r="N200" s="149">
        <v>43742</v>
      </c>
      <c r="O200" s="120"/>
      <c r="P200" s="116" t="e">
        <v>#VALUE!</v>
      </c>
      <c r="Q200" s="149">
        <v>43747</v>
      </c>
      <c r="R200" s="168" t="s">
        <v>369</v>
      </c>
      <c r="S200" s="143"/>
      <c r="T200" s="143"/>
    </row>
    <row r="201" spans="1:20" ht="25.5" x14ac:dyDescent="0.25">
      <c r="A201" s="168">
        <v>199</v>
      </c>
      <c r="B201" s="117">
        <v>1</v>
      </c>
      <c r="C201" s="117" t="s">
        <v>565</v>
      </c>
      <c r="D201" s="117">
        <v>2</v>
      </c>
      <c r="E201" s="117" t="s">
        <v>245</v>
      </c>
      <c r="F201" s="118">
        <v>10000</v>
      </c>
      <c r="G201" s="118">
        <f>Таблица1345691314[Кол-во по Счету]*Таблица1345691314[Цена за единицу]</f>
        <v>20000</v>
      </c>
      <c r="H201" s="251">
        <v>20000</v>
      </c>
      <c r="I201" s="119"/>
      <c r="J201" s="119"/>
      <c r="K201" s="119"/>
      <c r="L201" s="149">
        <v>43746</v>
      </c>
      <c r="M201" s="250" t="s">
        <v>210</v>
      </c>
      <c r="N201" s="149">
        <v>43746</v>
      </c>
      <c r="O201" s="120"/>
      <c r="P201" s="116" t="e">
        <v>#VALUE!</v>
      </c>
      <c r="Q201" s="149">
        <v>43776</v>
      </c>
      <c r="R201" s="168" t="s">
        <v>369</v>
      </c>
      <c r="S201" s="143"/>
      <c r="T201" s="143"/>
    </row>
    <row r="202" spans="1:20" x14ac:dyDescent="0.25">
      <c r="A202" s="168">
        <v>200</v>
      </c>
      <c r="B202" s="117">
        <v>1</v>
      </c>
      <c r="C202" s="117" t="s">
        <v>566</v>
      </c>
      <c r="D202" s="117">
        <v>1</v>
      </c>
      <c r="E202" s="117" t="s">
        <v>245</v>
      </c>
      <c r="F202" s="118">
        <v>538</v>
      </c>
      <c r="G202" s="118">
        <f>Таблица1345691314[Кол-во по Счету]*Таблица1345691314[Цена за единицу]</f>
        <v>538</v>
      </c>
      <c r="H202" s="171"/>
      <c r="I202" s="119"/>
      <c r="J202" s="119"/>
      <c r="K202" s="119"/>
      <c r="L202" s="149">
        <v>43748</v>
      </c>
      <c r="M202" s="250" t="s">
        <v>210</v>
      </c>
      <c r="N202" s="149">
        <v>43748</v>
      </c>
      <c r="O202" s="120"/>
      <c r="P202" s="116" t="e">
        <v>#VALUE!</v>
      </c>
      <c r="Q202" s="149">
        <v>43768</v>
      </c>
      <c r="R202" s="168" t="s">
        <v>369</v>
      </c>
      <c r="S202" s="143"/>
      <c r="T202" s="143"/>
    </row>
    <row r="203" spans="1:20" x14ac:dyDescent="0.25">
      <c r="A203" s="168">
        <v>201</v>
      </c>
      <c r="B203" s="117">
        <v>2</v>
      </c>
      <c r="C203" s="117" t="s">
        <v>567</v>
      </c>
      <c r="D203" s="117">
        <v>1</v>
      </c>
      <c r="E203" s="117" t="s">
        <v>245</v>
      </c>
      <c r="F203" s="118">
        <v>538</v>
      </c>
      <c r="G203" s="118">
        <f>Таблица1345691314[Кол-во по Счету]*Таблица1345691314[Цена за единицу]</f>
        <v>538</v>
      </c>
      <c r="H203" s="171"/>
      <c r="I203" s="119"/>
      <c r="J203" s="119"/>
      <c r="K203" s="119"/>
      <c r="L203" s="149">
        <v>43748</v>
      </c>
      <c r="M203" s="250" t="s">
        <v>210</v>
      </c>
      <c r="N203" s="149">
        <v>43748</v>
      </c>
      <c r="O203" s="120"/>
      <c r="P203" s="116" t="e">
        <v>#VALUE!</v>
      </c>
      <c r="Q203" s="149">
        <v>43768</v>
      </c>
      <c r="R203" s="168" t="s">
        <v>369</v>
      </c>
      <c r="S203" s="143"/>
      <c r="T203" s="143"/>
    </row>
    <row r="204" spans="1:20" x14ac:dyDescent="0.25">
      <c r="A204" s="168">
        <v>202</v>
      </c>
      <c r="B204" s="117">
        <v>3</v>
      </c>
      <c r="C204" s="117" t="s">
        <v>568</v>
      </c>
      <c r="D204" s="117">
        <v>6</v>
      </c>
      <c r="E204" s="117" t="s">
        <v>245</v>
      </c>
      <c r="F204" s="118">
        <v>672</v>
      </c>
      <c r="G204" s="118">
        <f>Таблица1345691314[Кол-во по Счету]*Таблица1345691314[Цена за единицу]</f>
        <v>4032</v>
      </c>
      <c r="H204" s="171"/>
      <c r="I204" s="119"/>
      <c r="J204" s="119"/>
      <c r="K204" s="119"/>
      <c r="L204" s="149">
        <v>43748</v>
      </c>
      <c r="M204" s="250" t="s">
        <v>210</v>
      </c>
      <c r="N204" s="149">
        <v>43748</v>
      </c>
      <c r="O204" s="120"/>
      <c r="P204" s="116" t="e">
        <v>#VALUE!</v>
      </c>
      <c r="Q204" s="149">
        <v>43768</v>
      </c>
      <c r="R204" s="168" t="s">
        <v>369</v>
      </c>
      <c r="S204" s="143"/>
      <c r="T204" s="143"/>
    </row>
    <row r="205" spans="1:20" x14ac:dyDescent="0.25">
      <c r="A205" s="168">
        <v>203</v>
      </c>
      <c r="B205" s="117">
        <v>4</v>
      </c>
      <c r="C205" s="117" t="s">
        <v>569</v>
      </c>
      <c r="D205" s="117">
        <v>1</v>
      </c>
      <c r="E205" s="117" t="s">
        <v>245</v>
      </c>
      <c r="F205" s="118" t="s">
        <v>481</v>
      </c>
      <c r="G205" s="118">
        <f>Таблица1345691314[Кол-во по Счету]*Таблица1345691314[Цена за единицу]</f>
        <v>3500</v>
      </c>
      <c r="H205" s="171"/>
      <c r="I205" s="119"/>
      <c r="J205" s="119"/>
      <c r="K205" s="119"/>
      <c r="L205" s="149">
        <v>43748</v>
      </c>
      <c r="M205" s="250" t="s">
        <v>210</v>
      </c>
      <c r="N205" s="149">
        <v>43748</v>
      </c>
      <c r="O205" s="120"/>
      <c r="P205" s="116" t="e">
        <v>#VALUE!</v>
      </c>
      <c r="Q205" s="149">
        <v>43768</v>
      </c>
      <c r="R205" s="168" t="s">
        <v>369</v>
      </c>
      <c r="S205" s="143"/>
      <c r="T205" s="143"/>
    </row>
    <row r="206" spans="1:20" x14ac:dyDescent="0.25">
      <c r="A206" s="168">
        <v>204</v>
      </c>
      <c r="B206" s="117">
        <v>5</v>
      </c>
      <c r="C206" s="117" t="s">
        <v>570</v>
      </c>
      <c r="D206" s="117">
        <v>1</v>
      </c>
      <c r="E206" s="117" t="s">
        <v>245</v>
      </c>
      <c r="F206" s="118" t="s">
        <v>571</v>
      </c>
      <c r="G206" s="118">
        <f>Таблица1345691314[Кол-во по Счету]*Таблица1345691314[Цена за единицу]</f>
        <v>1800</v>
      </c>
      <c r="H206" s="171"/>
      <c r="I206" s="119"/>
      <c r="J206" s="119"/>
      <c r="K206" s="119"/>
      <c r="L206" s="149">
        <v>43748</v>
      </c>
      <c r="M206" s="250" t="s">
        <v>210</v>
      </c>
      <c r="N206" s="149">
        <v>43748</v>
      </c>
      <c r="O206" s="120"/>
      <c r="P206" s="116" t="e">
        <v>#VALUE!</v>
      </c>
      <c r="Q206" s="149">
        <v>43768</v>
      </c>
      <c r="R206" s="168" t="s">
        <v>369</v>
      </c>
      <c r="S206" s="143"/>
      <c r="T206" s="143"/>
    </row>
    <row r="207" spans="1:20" x14ac:dyDescent="0.25">
      <c r="A207" s="168">
        <v>205</v>
      </c>
      <c r="B207" s="117">
        <v>6</v>
      </c>
      <c r="C207" s="117" t="s">
        <v>572</v>
      </c>
      <c r="D207" s="117">
        <v>1</v>
      </c>
      <c r="E207" s="117" t="s">
        <v>245</v>
      </c>
      <c r="F207" s="118" t="s">
        <v>573</v>
      </c>
      <c r="G207" s="118">
        <f>Таблица1345691314[Кол-во по Счету]*Таблица1345691314[Цена за единицу]</f>
        <v>16288</v>
      </c>
      <c r="H207" s="171"/>
      <c r="I207" s="119"/>
      <c r="J207" s="119"/>
      <c r="K207" s="119"/>
      <c r="L207" s="149">
        <v>43748</v>
      </c>
      <c r="M207" s="250" t="s">
        <v>210</v>
      </c>
      <c r="N207" s="149">
        <v>43748</v>
      </c>
      <c r="O207" s="120"/>
      <c r="P207" s="116" t="e">
        <v>#VALUE!</v>
      </c>
      <c r="Q207" s="149">
        <v>43768</v>
      </c>
      <c r="R207" s="168" t="s">
        <v>369</v>
      </c>
      <c r="S207" s="143"/>
      <c r="T207" s="143"/>
    </row>
    <row r="208" spans="1:20" ht="38.25" x14ac:dyDescent="0.25">
      <c r="A208" s="168">
        <v>206</v>
      </c>
      <c r="B208" s="117">
        <v>7</v>
      </c>
      <c r="C208" s="117" t="s">
        <v>574</v>
      </c>
      <c r="D208" s="117">
        <v>1</v>
      </c>
      <c r="E208" s="117" t="s">
        <v>245</v>
      </c>
      <c r="F208" s="118" t="s">
        <v>575</v>
      </c>
      <c r="G208" s="118">
        <f>Таблица1345691314[Кол-во по Счету]*Таблица1345691314[Цена за единицу]</f>
        <v>1190</v>
      </c>
      <c r="H208" s="171"/>
      <c r="I208" s="119"/>
      <c r="J208" s="119"/>
      <c r="K208" s="119"/>
      <c r="L208" s="149">
        <v>43748</v>
      </c>
      <c r="M208" s="250" t="s">
        <v>210</v>
      </c>
      <c r="N208" s="149">
        <v>43748</v>
      </c>
      <c r="O208" s="120"/>
      <c r="P208" s="116" t="e">
        <v>#VALUE!</v>
      </c>
      <c r="Q208" s="149">
        <v>43768</v>
      </c>
      <c r="R208" s="168" t="s">
        <v>369</v>
      </c>
      <c r="S208" s="143"/>
      <c r="T208" s="143"/>
    </row>
    <row r="209" spans="1:20" x14ac:dyDescent="0.25">
      <c r="A209" s="168">
        <v>207</v>
      </c>
      <c r="B209" s="117">
        <v>8</v>
      </c>
      <c r="C209" s="117" t="s">
        <v>576</v>
      </c>
      <c r="D209" s="117">
        <v>1</v>
      </c>
      <c r="E209" s="117" t="s">
        <v>245</v>
      </c>
      <c r="F209" s="118">
        <v>383</v>
      </c>
      <c r="G209" s="118">
        <f>Таблица1345691314[Кол-во по Счету]*Таблица1345691314[Цена за единицу]</f>
        <v>383</v>
      </c>
      <c r="H209" s="251">
        <v>28269</v>
      </c>
      <c r="I209" s="119"/>
      <c r="J209" s="119"/>
      <c r="K209" s="119"/>
      <c r="L209" s="149">
        <v>43748</v>
      </c>
      <c r="M209" s="250" t="s">
        <v>210</v>
      </c>
      <c r="N209" s="149">
        <v>43748</v>
      </c>
      <c r="O209" s="120"/>
      <c r="P209" s="116" t="e">
        <v>#VALUE!</v>
      </c>
      <c r="Q209" s="149">
        <v>43768</v>
      </c>
      <c r="R209" s="168" t="s">
        <v>369</v>
      </c>
      <c r="S209" s="143"/>
      <c r="T209" s="143"/>
    </row>
    <row r="210" spans="1:20" ht="25.5" x14ac:dyDescent="0.25">
      <c r="A210" s="168">
        <v>208</v>
      </c>
      <c r="B210" s="117">
        <v>1</v>
      </c>
      <c r="C210" s="117" t="s">
        <v>577</v>
      </c>
      <c r="D210" s="117">
        <v>2</v>
      </c>
      <c r="E210" s="117" t="s">
        <v>245</v>
      </c>
      <c r="F210" s="118">
        <v>13487</v>
      </c>
      <c r="G210" s="118">
        <f>Таблица1345691314[Кол-во по Счету]*Таблица1345691314[Цена за единицу]</f>
        <v>26974</v>
      </c>
      <c r="H210" s="171"/>
      <c r="I210" s="119"/>
      <c r="J210" s="119"/>
      <c r="K210" s="119"/>
      <c r="L210" s="149">
        <v>43747</v>
      </c>
      <c r="M210" s="250" t="s">
        <v>210</v>
      </c>
      <c r="N210" s="149">
        <v>43754</v>
      </c>
      <c r="O210" s="120"/>
      <c r="P210" s="116" t="e">
        <v>#VALUE!</v>
      </c>
      <c r="Q210" s="149">
        <v>43756</v>
      </c>
      <c r="R210" s="168" t="s">
        <v>362</v>
      </c>
      <c r="S210" s="143"/>
      <c r="T210" s="143"/>
    </row>
    <row r="211" spans="1:20" x14ac:dyDescent="0.25">
      <c r="A211" s="168">
        <v>209</v>
      </c>
      <c r="B211" s="117">
        <v>2</v>
      </c>
      <c r="C211" s="117" t="s">
        <v>578</v>
      </c>
      <c r="D211" s="117">
        <v>1</v>
      </c>
      <c r="E211" s="117" t="s">
        <v>245</v>
      </c>
      <c r="F211" s="118">
        <v>1500</v>
      </c>
      <c r="G211" s="118">
        <f>Таблица1345691314[Кол-во по Счету]*Таблица1345691314[Цена за единицу]</f>
        <v>1500</v>
      </c>
      <c r="H211" s="251">
        <v>28474</v>
      </c>
      <c r="I211" s="119"/>
      <c r="J211" s="119"/>
      <c r="K211" s="119"/>
      <c r="L211" s="149">
        <v>43747</v>
      </c>
      <c r="M211" s="250" t="s">
        <v>210</v>
      </c>
      <c r="N211" s="149">
        <v>43754</v>
      </c>
      <c r="O211" s="120"/>
      <c r="P211" s="116" t="e">
        <v>#VALUE!</v>
      </c>
      <c r="Q211" s="149">
        <v>43756</v>
      </c>
      <c r="R211" s="168" t="s">
        <v>362</v>
      </c>
      <c r="S211" s="143"/>
      <c r="T211" s="143"/>
    </row>
    <row r="212" spans="1:20" ht="25.5" x14ac:dyDescent="0.25">
      <c r="A212" s="168">
        <v>210</v>
      </c>
      <c r="B212" s="117">
        <v>1</v>
      </c>
      <c r="C212" s="117" t="s">
        <v>579</v>
      </c>
      <c r="D212" s="117">
        <v>1</v>
      </c>
      <c r="E212" s="117" t="s">
        <v>245</v>
      </c>
      <c r="F212" s="118">
        <v>18150</v>
      </c>
      <c r="G212" s="118">
        <f>Таблица1345691314[Кол-во по Счету]*Таблица1345691314[Цена за единицу]</f>
        <v>18150</v>
      </c>
      <c r="H212" s="251">
        <v>18150</v>
      </c>
      <c r="I212" s="119"/>
      <c r="J212" s="119"/>
      <c r="K212" s="119"/>
      <c r="L212" s="149">
        <v>43749</v>
      </c>
      <c r="M212" s="250" t="s">
        <v>210</v>
      </c>
      <c r="N212" s="149">
        <v>43749</v>
      </c>
      <c r="O212" s="120"/>
      <c r="P212" s="116" t="e">
        <v>#VALUE!</v>
      </c>
      <c r="Q212" s="149">
        <v>43756</v>
      </c>
      <c r="R212" s="168" t="s">
        <v>362</v>
      </c>
      <c r="S212" s="143"/>
      <c r="T212" s="143"/>
    </row>
    <row r="213" spans="1:20" x14ac:dyDescent="0.25">
      <c r="A213" s="168">
        <v>211</v>
      </c>
      <c r="B213" s="117">
        <v>1</v>
      </c>
      <c r="C213" s="117" t="s">
        <v>473</v>
      </c>
      <c r="D213" s="117">
        <v>30</v>
      </c>
      <c r="E213" s="117" t="s">
        <v>359</v>
      </c>
      <c r="F213" s="118">
        <v>130</v>
      </c>
      <c r="G213" s="118">
        <f>Таблица1345691314[Кол-во по Счету]*Таблица1345691314[Цена за единицу]</f>
        <v>3900</v>
      </c>
      <c r="H213" s="171"/>
      <c r="I213" s="119"/>
      <c r="J213" s="119"/>
      <c r="K213" s="119"/>
      <c r="L213" s="149">
        <v>43752</v>
      </c>
      <c r="M213" s="250" t="s">
        <v>210</v>
      </c>
      <c r="N213" s="149">
        <v>43754</v>
      </c>
      <c r="O213" s="120"/>
      <c r="P213" s="116">
        <v>43755</v>
      </c>
      <c r="Q213" s="149"/>
      <c r="R213" s="168" t="s">
        <v>362</v>
      </c>
      <c r="S213" s="143"/>
      <c r="T213" s="143"/>
    </row>
    <row r="214" spans="1:20" x14ac:dyDescent="0.25">
      <c r="A214" s="168">
        <v>212</v>
      </c>
      <c r="B214" s="117">
        <v>2</v>
      </c>
      <c r="C214" s="117" t="s">
        <v>439</v>
      </c>
      <c r="D214" s="117">
        <v>51</v>
      </c>
      <c r="E214" s="117" t="s">
        <v>359</v>
      </c>
      <c r="F214" s="118">
        <v>97</v>
      </c>
      <c r="G214" s="118">
        <f>Таблица1345691314[Кол-во по Счету]*Таблица1345691314[Цена за единицу]</f>
        <v>4947</v>
      </c>
      <c r="H214" s="171"/>
      <c r="I214" s="119"/>
      <c r="J214" s="119"/>
      <c r="K214" s="119"/>
      <c r="L214" s="149">
        <v>43752</v>
      </c>
      <c r="M214" s="250" t="s">
        <v>210</v>
      </c>
      <c r="N214" s="149">
        <v>43754</v>
      </c>
      <c r="O214" s="120"/>
      <c r="P214" s="116">
        <v>43755</v>
      </c>
      <c r="Q214" s="149"/>
      <c r="R214" s="168" t="s">
        <v>362</v>
      </c>
      <c r="S214" s="143"/>
      <c r="T214" s="143"/>
    </row>
    <row r="215" spans="1:20" x14ac:dyDescent="0.25">
      <c r="A215" s="168">
        <v>213</v>
      </c>
      <c r="B215" s="117">
        <v>3</v>
      </c>
      <c r="C215" s="117" t="s">
        <v>442</v>
      </c>
      <c r="D215" s="117" t="s">
        <v>391</v>
      </c>
      <c r="E215" s="117" t="s">
        <v>40</v>
      </c>
      <c r="F215" s="118">
        <v>0.19</v>
      </c>
      <c r="G215" s="118">
        <f>Таблица1345691314[Кол-во по Счету]*Таблица1345691314[Цена за единицу]</f>
        <v>190</v>
      </c>
      <c r="H215" s="171"/>
      <c r="I215" s="119"/>
      <c r="J215" s="119"/>
      <c r="K215" s="119"/>
      <c r="L215" s="149">
        <v>43752</v>
      </c>
      <c r="M215" s="250" t="s">
        <v>210</v>
      </c>
      <c r="N215" s="149">
        <v>43754</v>
      </c>
      <c r="O215" s="120"/>
      <c r="P215" s="116">
        <v>43755</v>
      </c>
      <c r="Q215" s="149"/>
      <c r="R215" s="168" t="s">
        <v>362</v>
      </c>
      <c r="S215" s="143"/>
      <c r="T215" s="143"/>
    </row>
    <row r="216" spans="1:20" x14ac:dyDescent="0.25">
      <c r="A216" s="168">
        <v>214</v>
      </c>
      <c r="B216" s="117">
        <v>4</v>
      </c>
      <c r="C216" s="117" t="s">
        <v>392</v>
      </c>
      <c r="D216" s="117" t="s">
        <v>391</v>
      </c>
      <c r="E216" s="117" t="s">
        <v>40</v>
      </c>
      <c r="F216" s="118">
        <v>0.24</v>
      </c>
      <c r="G216" s="118">
        <f>Таблица1345691314[Кол-во по Счету]*Таблица1345691314[Цена за единицу]</f>
        <v>240</v>
      </c>
      <c r="H216" s="171"/>
      <c r="I216" s="119"/>
      <c r="J216" s="119"/>
      <c r="K216" s="119"/>
      <c r="L216" s="149">
        <v>43752</v>
      </c>
      <c r="M216" s="250" t="s">
        <v>210</v>
      </c>
      <c r="N216" s="149">
        <v>43754</v>
      </c>
      <c r="O216" s="120"/>
      <c r="P216" s="116">
        <v>43755</v>
      </c>
      <c r="Q216" s="149"/>
      <c r="R216" s="168" t="s">
        <v>362</v>
      </c>
      <c r="S216" s="143"/>
      <c r="T216" s="143"/>
    </row>
    <row r="217" spans="1:20" x14ac:dyDescent="0.25">
      <c r="A217" s="168">
        <v>215</v>
      </c>
      <c r="B217" s="117">
        <v>5</v>
      </c>
      <c r="C217" s="117" t="s">
        <v>580</v>
      </c>
      <c r="D217" s="117">
        <v>2</v>
      </c>
      <c r="E217" s="117" t="s">
        <v>379</v>
      </c>
      <c r="F217" s="118">
        <v>670</v>
      </c>
      <c r="G217" s="118">
        <f>Таблица1345691314[Кол-во по Счету]*Таблица1345691314[Цена за единицу]</f>
        <v>1340</v>
      </c>
      <c r="H217" s="171"/>
      <c r="I217" s="119"/>
      <c r="J217" s="119"/>
      <c r="K217" s="119"/>
      <c r="L217" s="149">
        <v>43752</v>
      </c>
      <c r="M217" s="250" t="s">
        <v>210</v>
      </c>
      <c r="N217" s="149">
        <v>43754</v>
      </c>
      <c r="O217" s="120"/>
      <c r="P217" s="116">
        <v>43755</v>
      </c>
      <c r="Q217" s="149"/>
      <c r="R217" s="168" t="s">
        <v>362</v>
      </c>
      <c r="S217" s="143"/>
      <c r="T217" s="143"/>
    </row>
    <row r="218" spans="1:20" x14ac:dyDescent="0.25">
      <c r="A218" s="168">
        <v>216</v>
      </c>
      <c r="B218" s="117">
        <v>6</v>
      </c>
      <c r="C218" s="117" t="s">
        <v>385</v>
      </c>
      <c r="D218" s="117">
        <v>1</v>
      </c>
      <c r="E218" s="117"/>
      <c r="F218" s="118" t="s">
        <v>581</v>
      </c>
      <c r="G218" s="118">
        <f>Таблица1345691314[Кол-во по Счету]*Таблица1345691314[Цена за единицу]</f>
        <v>1700</v>
      </c>
      <c r="H218" s="251">
        <v>12315</v>
      </c>
      <c r="I218" s="119"/>
      <c r="J218" s="119"/>
      <c r="K218" s="119"/>
      <c r="L218" s="149">
        <v>43752</v>
      </c>
      <c r="M218" s="250" t="s">
        <v>210</v>
      </c>
      <c r="N218" s="149">
        <v>43754</v>
      </c>
      <c r="O218" s="120"/>
      <c r="P218" s="116">
        <v>43755</v>
      </c>
      <c r="Q218" s="149"/>
      <c r="R218" s="168" t="s">
        <v>362</v>
      </c>
      <c r="S218" s="143"/>
      <c r="T218" s="143"/>
    </row>
    <row r="219" spans="1:20" x14ac:dyDescent="0.25">
      <c r="A219" s="168">
        <v>217</v>
      </c>
      <c r="B219" s="117">
        <v>1</v>
      </c>
      <c r="C219" s="117" t="s">
        <v>435</v>
      </c>
      <c r="D219" s="117">
        <v>1</v>
      </c>
      <c r="E219" s="117" t="s">
        <v>245</v>
      </c>
      <c r="F219" s="118">
        <v>4647.5519999999997</v>
      </c>
      <c r="G219" s="118">
        <f>Таблица1345691314[Кол-во по Счету]*Таблица1345691314[Цена за единицу]</f>
        <v>4647.5519999999997</v>
      </c>
      <c r="H219" s="251">
        <v>4647.55</v>
      </c>
      <c r="I219" s="119"/>
      <c r="J219" s="119"/>
      <c r="K219" s="119"/>
      <c r="L219" s="149">
        <v>43749</v>
      </c>
      <c r="M219" s="250" t="s">
        <v>210</v>
      </c>
      <c r="N219" s="149">
        <v>43749</v>
      </c>
      <c r="O219" s="120"/>
      <c r="P219" s="116">
        <v>43750</v>
      </c>
      <c r="Q219" s="149"/>
      <c r="R219" s="168" t="s">
        <v>369</v>
      </c>
      <c r="S219" s="143"/>
      <c r="T219" s="143"/>
    </row>
    <row r="220" spans="1:20" x14ac:dyDescent="0.25">
      <c r="A220" s="168">
        <v>218</v>
      </c>
      <c r="B220" s="117">
        <v>1</v>
      </c>
      <c r="C220" s="117" t="s">
        <v>582</v>
      </c>
      <c r="D220" s="117">
        <v>1</v>
      </c>
      <c r="E220" s="117" t="s">
        <v>245</v>
      </c>
      <c r="F220" s="118">
        <v>2619.5</v>
      </c>
      <c r="G220" s="118">
        <f>Таблица1345691314[Кол-во по Счету]*Таблица1345691314[Цена за единицу]</f>
        <v>2619.5</v>
      </c>
      <c r="H220" s="251">
        <v>2619.5</v>
      </c>
      <c r="I220" s="119"/>
      <c r="J220" s="119"/>
      <c r="K220" s="119"/>
      <c r="L220" s="149">
        <v>43756</v>
      </c>
      <c r="M220" s="250" t="s">
        <v>210</v>
      </c>
      <c r="N220" s="149">
        <v>43756</v>
      </c>
      <c r="O220" s="120"/>
      <c r="P220" s="116">
        <v>43757</v>
      </c>
      <c r="Q220" s="149">
        <v>43760</v>
      </c>
      <c r="R220" s="168" t="s">
        <v>362</v>
      </c>
      <c r="S220" s="143"/>
      <c r="T220" s="143"/>
    </row>
    <row r="221" spans="1:20" x14ac:dyDescent="0.25">
      <c r="A221" s="168">
        <v>219</v>
      </c>
      <c r="B221" s="117">
        <v>1</v>
      </c>
      <c r="C221" s="117" t="s">
        <v>583</v>
      </c>
      <c r="D221" s="117">
        <v>12</v>
      </c>
      <c r="E221" s="117" t="s">
        <v>245</v>
      </c>
      <c r="F221" s="118">
        <v>117.1</v>
      </c>
      <c r="G221" s="118">
        <f>Таблица1345691314[Кол-во по Счету]*Таблица1345691314[Цена за единицу]</f>
        <v>1405.1999999999998</v>
      </c>
      <c r="H221" s="171"/>
      <c r="I221" s="119"/>
      <c r="J221" s="119"/>
      <c r="K221" s="119"/>
      <c r="L221" s="149">
        <v>43759</v>
      </c>
      <c r="M221" s="250" t="s">
        <v>210</v>
      </c>
      <c r="N221" s="149">
        <v>43759</v>
      </c>
      <c r="O221" s="120"/>
      <c r="P221" s="116">
        <v>43760</v>
      </c>
      <c r="Q221" s="149">
        <v>43761</v>
      </c>
      <c r="R221" s="168" t="s">
        <v>362</v>
      </c>
      <c r="S221" s="143"/>
      <c r="T221" s="143"/>
    </row>
    <row r="222" spans="1:20" x14ac:dyDescent="0.25">
      <c r="A222" s="168">
        <v>220</v>
      </c>
      <c r="B222" s="117">
        <v>2</v>
      </c>
      <c r="C222" s="117" t="s">
        <v>584</v>
      </c>
      <c r="D222" s="117">
        <v>30</v>
      </c>
      <c r="E222" s="117" t="s">
        <v>245</v>
      </c>
      <c r="F222" s="118">
        <v>37.979999999999997</v>
      </c>
      <c r="G222" s="118">
        <f>Таблица1345691314[Кол-во по Счету]*Таблица1345691314[Цена за единицу]</f>
        <v>1139.3999999999999</v>
      </c>
      <c r="H222" s="171"/>
      <c r="I222" s="119"/>
      <c r="J222" s="119"/>
      <c r="K222" s="119"/>
      <c r="L222" s="149">
        <v>43759</v>
      </c>
      <c r="M222" s="250" t="s">
        <v>210</v>
      </c>
      <c r="N222" s="149">
        <v>43759</v>
      </c>
      <c r="O222" s="120"/>
      <c r="P222" s="116">
        <v>43760</v>
      </c>
      <c r="Q222" s="149">
        <v>43761</v>
      </c>
      <c r="R222" s="168" t="s">
        <v>362</v>
      </c>
      <c r="S222" s="143"/>
      <c r="T222" s="143"/>
    </row>
    <row r="223" spans="1:20" ht="25.5" x14ac:dyDescent="0.25">
      <c r="A223" s="168">
        <v>221</v>
      </c>
      <c r="B223" s="117">
        <v>3</v>
      </c>
      <c r="C223" s="117" t="s">
        <v>585</v>
      </c>
      <c r="D223" s="117">
        <v>120</v>
      </c>
      <c r="E223" s="117" t="s">
        <v>72</v>
      </c>
      <c r="F223" s="118">
        <v>18.05</v>
      </c>
      <c r="G223" s="118">
        <f>Таблица1345691314[Кол-во по Счету]*Таблица1345691314[Цена за единицу]</f>
        <v>2166</v>
      </c>
      <c r="H223" s="171"/>
      <c r="I223" s="119"/>
      <c r="J223" s="119"/>
      <c r="K223" s="119"/>
      <c r="L223" s="149">
        <v>43759</v>
      </c>
      <c r="M223" s="250" t="s">
        <v>210</v>
      </c>
      <c r="N223" s="149">
        <v>43759</v>
      </c>
      <c r="O223" s="120"/>
      <c r="P223" s="116">
        <v>43760</v>
      </c>
      <c r="Q223" s="149">
        <v>43761</v>
      </c>
      <c r="R223" s="168" t="s">
        <v>362</v>
      </c>
      <c r="S223" s="143"/>
      <c r="T223" s="143"/>
    </row>
    <row r="224" spans="1:20" x14ac:dyDescent="0.25">
      <c r="A224" s="168">
        <v>222</v>
      </c>
      <c r="B224" s="117">
        <v>4</v>
      </c>
      <c r="C224" s="117" t="s">
        <v>586</v>
      </c>
      <c r="D224" s="117">
        <v>100</v>
      </c>
      <c r="E224" s="117" t="s">
        <v>245</v>
      </c>
      <c r="F224" s="118">
        <v>9.17</v>
      </c>
      <c r="G224" s="118">
        <f>Таблица1345691314[Кол-во по Счету]*Таблица1345691314[Цена за единицу]</f>
        <v>917</v>
      </c>
      <c r="H224" s="171"/>
      <c r="I224" s="119"/>
      <c r="J224" s="119"/>
      <c r="K224" s="119"/>
      <c r="L224" s="149">
        <v>43759</v>
      </c>
      <c r="M224" s="250" t="s">
        <v>210</v>
      </c>
      <c r="N224" s="149">
        <v>43759</v>
      </c>
      <c r="O224" s="120"/>
      <c r="P224" s="116">
        <v>43760</v>
      </c>
      <c r="Q224" s="149">
        <v>43761</v>
      </c>
      <c r="R224" s="168" t="s">
        <v>362</v>
      </c>
      <c r="S224" s="143"/>
      <c r="T224" s="143"/>
    </row>
    <row r="225" spans="1:20" ht="25.5" x14ac:dyDescent="0.25">
      <c r="A225" s="168">
        <v>223</v>
      </c>
      <c r="B225" s="117">
        <v>5</v>
      </c>
      <c r="C225" s="117" t="s">
        <v>587</v>
      </c>
      <c r="D225" s="117">
        <v>28.8</v>
      </c>
      <c r="E225" s="117" t="s">
        <v>359</v>
      </c>
      <c r="F225" s="118">
        <v>597.92999999999995</v>
      </c>
      <c r="G225" s="118">
        <f>Таблица1345691314[Кол-во по Счету]*Таблица1345691314[Цена за единицу]</f>
        <v>17220.383999999998</v>
      </c>
      <c r="H225" s="171"/>
      <c r="I225" s="119"/>
      <c r="J225" s="119"/>
      <c r="K225" s="119"/>
      <c r="L225" s="149">
        <v>43759</v>
      </c>
      <c r="M225" s="250" t="s">
        <v>210</v>
      </c>
      <c r="N225" s="149">
        <v>43759</v>
      </c>
      <c r="O225" s="120"/>
      <c r="P225" s="116">
        <v>43760</v>
      </c>
      <c r="Q225" s="149">
        <v>43761</v>
      </c>
      <c r="R225" s="168" t="s">
        <v>362</v>
      </c>
      <c r="S225" s="143"/>
      <c r="T225" s="143"/>
    </row>
    <row r="226" spans="1:20" x14ac:dyDescent="0.25">
      <c r="A226" s="168">
        <v>224</v>
      </c>
      <c r="B226" s="117">
        <v>6</v>
      </c>
      <c r="C226" s="117" t="s">
        <v>588</v>
      </c>
      <c r="D226" s="117">
        <v>60</v>
      </c>
      <c r="E226" s="117" t="s">
        <v>245</v>
      </c>
      <c r="F226" s="118">
        <v>18.989999999999998</v>
      </c>
      <c r="G226" s="118">
        <f>Таблица1345691314[Кол-во по Счету]*Таблица1345691314[Цена за единицу]</f>
        <v>1139.3999999999999</v>
      </c>
      <c r="H226" s="171"/>
      <c r="I226" s="119"/>
      <c r="J226" s="119"/>
      <c r="K226" s="119"/>
      <c r="L226" s="149">
        <v>43759</v>
      </c>
      <c r="M226" s="250" t="s">
        <v>210</v>
      </c>
      <c r="N226" s="149">
        <v>43759</v>
      </c>
      <c r="O226" s="120"/>
      <c r="P226" s="116">
        <v>43760</v>
      </c>
      <c r="Q226" s="149">
        <v>43761</v>
      </c>
      <c r="R226" s="168" t="s">
        <v>362</v>
      </c>
      <c r="S226" s="143"/>
      <c r="T226" s="143"/>
    </row>
    <row r="227" spans="1:20" ht="25.5" x14ac:dyDescent="0.25">
      <c r="A227" s="168">
        <v>225</v>
      </c>
      <c r="B227" s="117">
        <v>7</v>
      </c>
      <c r="C227" s="117" t="s">
        <v>589</v>
      </c>
      <c r="D227" s="117">
        <v>42</v>
      </c>
      <c r="E227" s="117" t="s">
        <v>245</v>
      </c>
      <c r="F227" s="118">
        <v>186.49</v>
      </c>
      <c r="G227" s="118">
        <f>Таблица1345691314[Кол-во по Счету]*Таблица1345691314[Цена за единицу]</f>
        <v>7832.58</v>
      </c>
      <c r="H227" s="171"/>
      <c r="I227" s="119"/>
      <c r="J227" s="119"/>
      <c r="K227" s="119"/>
      <c r="L227" s="149">
        <v>43759</v>
      </c>
      <c r="M227" s="250" t="s">
        <v>210</v>
      </c>
      <c r="N227" s="149">
        <v>43759</v>
      </c>
      <c r="O227" s="120"/>
      <c r="P227" s="116">
        <v>43760</v>
      </c>
      <c r="Q227" s="149">
        <v>43761</v>
      </c>
      <c r="R227" s="168" t="s">
        <v>362</v>
      </c>
      <c r="S227" s="143"/>
      <c r="T227" s="143"/>
    </row>
    <row r="228" spans="1:20" x14ac:dyDescent="0.25">
      <c r="A228" s="168">
        <v>226</v>
      </c>
      <c r="B228" s="117">
        <v>8</v>
      </c>
      <c r="C228" s="117" t="s">
        <v>590</v>
      </c>
      <c r="D228" s="117">
        <v>21.6</v>
      </c>
      <c r="E228" s="117" t="s">
        <v>359</v>
      </c>
      <c r="F228" s="118">
        <v>212.1</v>
      </c>
      <c r="G228" s="118">
        <f>Таблица1345691314[Кол-во по Счету]*Таблица1345691314[Цена за единицу]</f>
        <v>4581.3600000000006</v>
      </c>
      <c r="H228" s="171"/>
      <c r="I228" s="119"/>
      <c r="J228" s="119"/>
      <c r="K228" s="119"/>
      <c r="L228" s="149">
        <v>43759</v>
      </c>
      <c r="M228" s="250" t="s">
        <v>210</v>
      </c>
      <c r="N228" s="149">
        <v>43759</v>
      </c>
      <c r="O228" s="120"/>
      <c r="P228" s="116">
        <v>43760</v>
      </c>
      <c r="Q228" s="149">
        <v>43761</v>
      </c>
      <c r="R228" s="168" t="s">
        <v>362</v>
      </c>
      <c r="S228" s="143"/>
      <c r="T228" s="143"/>
    </row>
    <row r="229" spans="1:20" x14ac:dyDescent="0.25">
      <c r="A229" s="168">
        <v>227</v>
      </c>
      <c r="B229" s="117">
        <v>9</v>
      </c>
      <c r="C229" s="117" t="s">
        <v>362</v>
      </c>
      <c r="D229" s="117">
        <v>1</v>
      </c>
      <c r="E229" s="117" t="s">
        <v>591</v>
      </c>
      <c r="F229" s="118" t="s">
        <v>592</v>
      </c>
      <c r="G229" s="118">
        <f>Таблица1345691314[Кол-во по Счету]*Таблица1345691314[Цена за единицу]</f>
        <v>2500</v>
      </c>
      <c r="H229" s="251">
        <v>38901.32</v>
      </c>
      <c r="I229" s="119"/>
      <c r="J229" s="119"/>
      <c r="K229" s="119"/>
      <c r="L229" s="149">
        <v>43759</v>
      </c>
      <c r="M229" s="250" t="s">
        <v>210</v>
      </c>
      <c r="N229" s="149">
        <v>43759</v>
      </c>
      <c r="O229" s="120"/>
      <c r="P229" s="116">
        <v>43760</v>
      </c>
      <c r="Q229" s="149">
        <v>43761</v>
      </c>
      <c r="R229" s="168" t="s">
        <v>362</v>
      </c>
      <c r="S229" s="143"/>
      <c r="T229" s="143"/>
    </row>
    <row r="230" spans="1:20" x14ac:dyDescent="0.25">
      <c r="A230" s="168">
        <v>228</v>
      </c>
      <c r="B230" s="117">
        <v>1</v>
      </c>
      <c r="C230" s="117" t="s">
        <v>499</v>
      </c>
      <c r="D230" s="117">
        <v>4.2510000000000003</v>
      </c>
      <c r="E230" s="117" t="s">
        <v>359</v>
      </c>
      <c r="F230" s="118" t="s">
        <v>500</v>
      </c>
      <c r="G230" s="118">
        <f>Таблица1345691314[Кол-во по Счету]*Таблица1345691314[Цена за единицу]</f>
        <v>7320.2220000000007</v>
      </c>
      <c r="H230" s="171"/>
      <c r="I230" s="119"/>
      <c r="J230" s="119"/>
      <c r="K230" s="119"/>
      <c r="L230" s="149">
        <v>43759</v>
      </c>
      <c r="M230" s="250" t="s">
        <v>210</v>
      </c>
      <c r="N230" s="149">
        <v>43759</v>
      </c>
      <c r="O230" s="120"/>
      <c r="P230" s="116">
        <v>43760</v>
      </c>
      <c r="Q230" s="149">
        <v>43760</v>
      </c>
      <c r="R230" s="168" t="s">
        <v>362</v>
      </c>
      <c r="S230" s="143"/>
      <c r="T230" s="143"/>
    </row>
    <row r="231" spans="1:20" x14ac:dyDescent="0.25">
      <c r="A231" s="168">
        <v>229</v>
      </c>
      <c r="B231" s="117">
        <v>2</v>
      </c>
      <c r="C231" s="117" t="s">
        <v>561</v>
      </c>
      <c r="D231" s="117">
        <v>3.24</v>
      </c>
      <c r="E231" s="117" t="s">
        <v>359</v>
      </c>
      <c r="F231" s="118" t="s">
        <v>593</v>
      </c>
      <c r="G231" s="118">
        <f>Таблица1345691314[Кол-во по Счету]*Таблица1345691314[Цена за единицу]</f>
        <v>5072.9652000000006</v>
      </c>
      <c r="H231" s="171"/>
      <c r="I231" s="119"/>
      <c r="J231" s="119"/>
      <c r="K231" s="119"/>
      <c r="L231" s="149">
        <v>43759</v>
      </c>
      <c r="M231" s="250" t="s">
        <v>210</v>
      </c>
      <c r="N231" s="149">
        <v>43759</v>
      </c>
      <c r="O231" s="120"/>
      <c r="P231" s="116">
        <v>43760</v>
      </c>
      <c r="Q231" s="149">
        <v>43760</v>
      </c>
      <c r="R231" s="168" t="s">
        <v>362</v>
      </c>
      <c r="S231" s="143"/>
      <c r="T231" s="143"/>
    </row>
    <row r="232" spans="1:20" x14ac:dyDescent="0.25">
      <c r="A232" s="168">
        <v>230</v>
      </c>
      <c r="B232" s="117">
        <v>3</v>
      </c>
      <c r="C232" s="117" t="s">
        <v>594</v>
      </c>
      <c r="D232" s="117">
        <v>4.59</v>
      </c>
      <c r="E232" s="117" t="s">
        <v>359</v>
      </c>
      <c r="F232" s="118">
        <v>707.2</v>
      </c>
      <c r="G232" s="118">
        <f>Таблица1345691314[Кол-во по Счету]*Таблица1345691314[Цена за единицу]</f>
        <v>3246.0480000000002</v>
      </c>
      <c r="H232" s="171"/>
      <c r="I232" s="119"/>
      <c r="J232" s="119"/>
      <c r="K232" s="119"/>
      <c r="L232" s="149">
        <v>43759</v>
      </c>
      <c r="M232" s="250" t="s">
        <v>210</v>
      </c>
      <c r="N232" s="149">
        <v>43759</v>
      </c>
      <c r="O232" s="120"/>
      <c r="P232" s="116">
        <v>43760</v>
      </c>
      <c r="Q232" s="149">
        <v>43760</v>
      </c>
      <c r="R232" s="168" t="s">
        <v>362</v>
      </c>
      <c r="S232" s="143"/>
      <c r="T232" s="143"/>
    </row>
    <row r="233" spans="1:20" x14ac:dyDescent="0.25">
      <c r="A233" s="168">
        <v>231</v>
      </c>
      <c r="B233" s="117">
        <v>4</v>
      </c>
      <c r="C233" s="117" t="s">
        <v>362</v>
      </c>
      <c r="D233" s="117">
        <v>2</v>
      </c>
      <c r="E233" s="117" t="s">
        <v>245</v>
      </c>
      <c r="F233" s="118" t="s">
        <v>501</v>
      </c>
      <c r="G233" s="118">
        <f>Таблица1345691314[Кол-во по Счету]*Таблица1345691314[Цена за единицу]</f>
        <v>8100</v>
      </c>
      <c r="H233" s="251">
        <v>23739.24</v>
      </c>
      <c r="I233" s="119"/>
      <c r="J233" s="119"/>
      <c r="K233" s="119"/>
      <c r="L233" s="149">
        <v>43759</v>
      </c>
      <c r="M233" s="250" t="s">
        <v>210</v>
      </c>
      <c r="N233" s="149">
        <v>43759</v>
      </c>
      <c r="O233" s="120"/>
      <c r="P233" s="116">
        <v>43760</v>
      </c>
      <c r="Q233" s="149">
        <v>43760</v>
      </c>
      <c r="R233" s="168" t="s">
        <v>362</v>
      </c>
      <c r="S233" s="143"/>
      <c r="T233" s="143"/>
    </row>
    <row r="234" spans="1:20" x14ac:dyDescent="0.25">
      <c r="A234" s="168">
        <v>232</v>
      </c>
      <c r="B234" s="117">
        <v>1</v>
      </c>
      <c r="C234" s="117" t="s">
        <v>595</v>
      </c>
      <c r="D234" s="117">
        <v>20.16</v>
      </c>
      <c r="E234" s="117" t="s">
        <v>359</v>
      </c>
      <c r="F234" s="118">
        <v>280</v>
      </c>
      <c r="G234" s="118">
        <f>Таблица1345691314[Кол-во по Счету]*Таблица1345691314[Цена за единицу]</f>
        <v>5644.8</v>
      </c>
      <c r="H234" s="251">
        <v>5644.8</v>
      </c>
      <c r="I234" s="119"/>
      <c r="J234" s="119"/>
      <c r="K234" s="119"/>
      <c r="L234" s="149">
        <v>43761</v>
      </c>
      <c r="M234" s="250" t="s">
        <v>210</v>
      </c>
      <c r="N234" s="149">
        <v>43761</v>
      </c>
      <c r="O234" s="120"/>
      <c r="P234" s="116">
        <v>43762</v>
      </c>
      <c r="Q234" s="149">
        <v>43763</v>
      </c>
      <c r="R234" s="168" t="s">
        <v>369</v>
      </c>
      <c r="S234" s="143"/>
      <c r="T234" s="143"/>
    </row>
    <row r="235" spans="1:20" ht="25.5" x14ac:dyDescent="0.25">
      <c r="A235" s="168">
        <v>233</v>
      </c>
      <c r="B235" s="117">
        <v>1</v>
      </c>
      <c r="C235" s="117" t="s">
        <v>596</v>
      </c>
      <c r="D235" s="117">
        <v>1</v>
      </c>
      <c r="E235" s="117" t="s">
        <v>40</v>
      </c>
      <c r="F235" s="118" t="s">
        <v>597</v>
      </c>
      <c r="G235" s="118">
        <f>Таблица1345691314[Кол-во по Счету]*Таблица1345691314[Цена за единицу]</f>
        <v>3526</v>
      </c>
      <c r="H235" s="171"/>
      <c r="I235" s="119"/>
      <c r="J235" s="119"/>
      <c r="K235" s="119"/>
      <c r="L235" s="149">
        <v>43761</v>
      </c>
      <c r="M235" s="250" t="s">
        <v>210</v>
      </c>
      <c r="N235" s="149">
        <v>43763</v>
      </c>
      <c r="O235" s="120"/>
      <c r="P235" s="116">
        <v>43764</v>
      </c>
      <c r="Q235" s="149"/>
      <c r="R235" s="168" t="s">
        <v>362</v>
      </c>
      <c r="S235" s="143"/>
      <c r="T235" s="143"/>
    </row>
    <row r="236" spans="1:20" x14ac:dyDescent="0.25">
      <c r="A236" s="168">
        <v>234</v>
      </c>
      <c r="B236" s="117">
        <v>2</v>
      </c>
      <c r="C236" s="117" t="s">
        <v>598</v>
      </c>
      <c r="D236" s="117">
        <v>9</v>
      </c>
      <c r="E236" s="117" t="s">
        <v>599</v>
      </c>
      <c r="F236" s="118">
        <v>30</v>
      </c>
      <c r="G236" s="118">
        <f>Таблица1345691314[Кол-во по Счету]*Таблица1345691314[Цена за единицу]</f>
        <v>270</v>
      </c>
      <c r="H236" s="171"/>
      <c r="I236" s="119"/>
      <c r="J236" s="119"/>
      <c r="K236" s="119"/>
      <c r="L236" s="149">
        <v>43761</v>
      </c>
      <c r="M236" s="250" t="s">
        <v>210</v>
      </c>
      <c r="N236" s="149">
        <v>43763</v>
      </c>
      <c r="O236" s="120"/>
      <c r="P236" s="116">
        <v>43764</v>
      </c>
      <c r="Q236" s="149"/>
      <c r="R236" s="168" t="s">
        <v>362</v>
      </c>
      <c r="S236" s="143"/>
      <c r="T236" s="143"/>
    </row>
    <row r="237" spans="1:20" ht="25.5" x14ac:dyDescent="0.25">
      <c r="A237" s="168">
        <v>235</v>
      </c>
      <c r="B237" s="117">
        <v>3</v>
      </c>
      <c r="C237" s="117" t="s">
        <v>596</v>
      </c>
      <c r="D237" s="117">
        <v>6</v>
      </c>
      <c r="E237" s="117" t="s">
        <v>40</v>
      </c>
      <c r="F237" s="118" t="s">
        <v>597</v>
      </c>
      <c r="G237" s="118">
        <f>Таблица1345691314[Кол-во по Счету]*Таблица1345691314[Цена за единицу]</f>
        <v>21156</v>
      </c>
      <c r="H237" s="171"/>
      <c r="I237" s="119"/>
      <c r="J237" s="119"/>
      <c r="K237" s="119"/>
      <c r="L237" s="149">
        <v>43761</v>
      </c>
      <c r="M237" s="250" t="s">
        <v>210</v>
      </c>
      <c r="N237" s="149">
        <v>43763</v>
      </c>
      <c r="O237" s="120"/>
      <c r="P237" s="116">
        <v>43764</v>
      </c>
      <c r="Q237" s="149"/>
      <c r="R237" s="168" t="s">
        <v>362</v>
      </c>
      <c r="S237" s="143"/>
      <c r="T237" s="143"/>
    </row>
    <row r="238" spans="1:20" x14ac:dyDescent="0.25">
      <c r="A238" s="168">
        <v>236</v>
      </c>
      <c r="B238" s="117">
        <v>4</v>
      </c>
      <c r="C238" s="117" t="s">
        <v>598</v>
      </c>
      <c r="D238" s="117">
        <v>54</v>
      </c>
      <c r="E238" s="117" t="s">
        <v>599</v>
      </c>
      <c r="F238" s="118">
        <v>12</v>
      </c>
      <c r="G238" s="118">
        <f>Таблица1345691314[Кол-во по Счету]*Таблица1345691314[Цена за единицу]</f>
        <v>648</v>
      </c>
      <c r="H238" s="171"/>
      <c r="I238" s="119"/>
      <c r="J238" s="119"/>
      <c r="K238" s="119"/>
      <c r="L238" s="149">
        <v>43761</v>
      </c>
      <c r="M238" s="250" t="s">
        <v>210</v>
      </c>
      <c r="N238" s="149">
        <v>43763</v>
      </c>
      <c r="O238" s="120"/>
      <c r="P238" s="116">
        <v>43764</v>
      </c>
      <c r="Q238" s="149"/>
      <c r="R238" s="168" t="s">
        <v>362</v>
      </c>
      <c r="S238" s="143"/>
      <c r="T238" s="143"/>
    </row>
    <row r="239" spans="1:20" x14ac:dyDescent="0.25">
      <c r="A239" s="168">
        <v>237</v>
      </c>
      <c r="B239" s="117">
        <v>5</v>
      </c>
      <c r="C239" s="117" t="s">
        <v>385</v>
      </c>
      <c r="D239" s="117">
        <v>1</v>
      </c>
      <c r="E239" s="117"/>
      <c r="F239" s="118">
        <v>600</v>
      </c>
      <c r="G239" s="118">
        <f>Таблица1345691314[Кол-во по Счету]*Таблица1345691314[Цена за единицу]</f>
        <v>600</v>
      </c>
      <c r="H239" s="251">
        <v>26200</v>
      </c>
      <c r="I239" s="119"/>
      <c r="J239" s="119"/>
      <c r="K239" s="119"/>
      <c r="L239" s="149">
        <v>43761</v>
      </c>
      <c r="M239" s="250" t="s">
        <v>210</v>
      </c>
      <c r="N239" s="149">
        <v>43763</v>
      </c>
      <c r="O239" s="120"/>
      <c r="P239" s="116">
        <v>43764</v>
      </c>
      <c r="Q239" s="149"/>
      <c r="R239" s="168" t="s">
        <v>362</v>
      </c>
      <c r="S239" s="143"/>
      <c r="T239" s="143"/>
    </row>
    <row r="240" spans="1:20" ht="38.25" x14ac:dyDescent="0.25">
      <c r="A240" s="168">
        <v>238</v>
      </c>
      <c r="B240" s="117">
        <v>1</v>
      </c>
      <c r="C240" s="117" t="s">
        <v>600</v>
      </c>
      <c r="D240" s="117">
        <v>1</v>
      </c>
      <c r="E240" s="117" t="s">
        <v>245</v>
      </c>
      <c r="F240" s="118">
        <v>3250</v>
      </c>
      <c r="G240" s="118">
        <f>Таблица1345691314[Кол-во по Счету]*Таблица1345691314[Цена за единицу]</f>
        <v>3250</v>
      </c>
      <c r="H240" s="251">
        <v>3250</v>
      </c>
      <c r="I240" s="119"/>
      <c r="J240" s="119"/>
      <c r="K240" s="119"/>
      <c r="L240" s="149">
        <v>43761</v>
      </c>
      <c r="M240" s="250" t="s">
        <v>210</v>
      </c>
      <c r="N240" s="149">
        <v>43761</v>
      </c>
      <c r="O240" s="120"/>
      <c r="P240" s="116">
        <v>43762</v>
      </c>
      <c r="Q240" s="149"/>
      <c r="R240" s="168" t="s">
        <v>369</v>
      </c>
      <c r="S240" s="143"/>
      <c r="T240" s="143"/>
    </row>
    <row r="241" spans="1:20" x14ac:dyDescent="0.25">
      <c r="A241" s="168">
        <v>239</v>
      </c>
      <c r="B241" s="117">
        <v>1</v>
      </c>
      <c r="C241" s="117" t="s">
        <v>601</v>
      </c>
      <c r="D241" s="117">
        <v>36</v>
      </c>
      <c r="E241" s="117" t="s">
        <v>359</v>
      </c>
      <c r="F241" s="118">
        <v>93</v>
      </c>
      <c r="G241" s="118">
        <f>Таблица1345691314[Кол-во по Счету]*Таблица1345691314[Цена за единицу]</f>
        <v>3348</v>
      </c>
      <c r="H241" s="171"/>
      <c r="I241" s="119"/>
      <c r="J241" s="119"/>
      <c r="K241" s="119"/>
      <c r="L241" s="149">
        <v>43762</v>
      </c>
      <c r="M241" s="250" t="s">
        <v>210</v>
      </c>
      <c r="N241" s="149">
        <v>43763</v>
      </c>
      <c r="O241" s="120"/>
      <c r="P241" s="116">
        <v>43764</v>
      </c>
      <c r="Q241" s="149"/>
      <c r="R241" s="168" t="s">
        <v>362</v>
      </c>
      <c r="S241" s="143"/>
      <c r="T241" s="143"/>
    </row>
    <row r="242" spans="1:20" x14ac:dyDescent="0.25">
      <c r="A242" s="168">
        <v>240</v>
      </c>
      <c r="B242" s="117">
        <v>2</v>
      </c>
      <c r="C242" s="117" t="s">
        <v>469</v>
      </c>
      <c r="D242" s="117">
        <v>90</v>
      </c>
      <c r="E242" s="117" t="s">
        <v>72</v>
      </c>
      <c r="F242" s="118">
        <v>69</v>
      </c>
      <c r="G242" s="118">
        <f>Таблица1345691314[Кол-во по Счету]*Таблица1345691314[Цена за единицу]</f>
        <v>6210</v>
      </c>
      <c r="H242" s="171"/>
      <c r="I242" s="119"/>
      <c r="J242" s="119"/>
      <c r="K242" s="119"/>
      <c r="L242" s="149">
        <v>43762</v>
      </c>
      <c r="M242" s="250" t="s">
        <v>210</v>
      </c>
      <c r="N242" s="149">
        <v>43763</v>
      </c>
      <c r="O242" s="120"/>
      <c r="P242" s="116">
        <v>43764</v>
      </c>
      <c r="Q242" s="149"/>
      <c r="R242" s="168" t="s">
        <v>362</v>
      </c>
      <c r="S242" s="143"/>
      <c r="T242" s="143"/>
    </row>
    <row r="243" spans="1:20" x14ac:dyDescent="0.25">
      <c r="A243" s="168">
        <v>241</v>
      </c>
      <c r="B243" s="117">
        <v>3</v>
      </c>
      <c r="C243" s="117" t="s">
        <v>470</v>
      </c>
      <c r="D243" s="117">
        <v>30</v>
      </c>
      <c r="E243" s="117" t="s">
        <v>72</v>
      </c>
      <c r="F243" s="118">
        <v>49</v>
      </c>
      <c r="G243" s="118">
        <f>Таблица1345691314[Кол-во по Счету]*Таблица1345691314[Цена за единицу]</f>
        <v>1470</v>
      </c>
      <c r="H243" s="171"/>
      <c r="I243" s="119"/>
      <c r="J243" s="119"/>
      <c r="K243" s="119"/>
      <c r="L243" s="149">
        <v>43762</v>
      </c>
      <c r="M243" s="250" t="s">
        <v>210</v>
      </c>
      <c r="N243" s="149">
        <v>43763</v>
      </c>
      <c r="O243" s="120"/>
      <c r="P243" s="116">
        <v>43764</v>
      </c>
      <c r="Q243" s="149"/>
      <c r="R243" s="168" t="s">
        <v>362</v>
      </c>
      <c r="S243" s="143"/>
      <c r="T243" s="143"/>
    </row>
    <row r="244" spans="1:20" x14ac:dyDescent="0.25">
      <c r="A244" s="168">
        <v>242</v>
      </c>
      <c r="B244" s="117">
        <v>4</v>
      </c>
      <c r="C244" s="117" t="s">
        <v>473</v>
      </c>
      <c r="D244" s="117">
        <v>12</v>
      </c>
      <c r="E244" s="117" t="s">
        <v>359</v>
      </c>
      <c r="F244" s="118">
        <v>135</v>
      </c>
      <c r="G244" s="118">
        <f>Таблица1345691314[Кол-во по Счету]*Таблица1345691314[Цена за единицу]</f>
        <v>1620</v>
      </c>
      <c r="H244" s="171"/>
      <c r="I244" s="119"/>
      <c r="J244" s="119"/>
      <c r="K244" s="119"/>
      <c r="L244" s="149">
        <v>43762</v>
      </c>
      <c r="M244" s="250" t="s">
        <v>210</v>
      </c>
      <c r="N244" s="149">
        <v>43763</v>
      </c>
      <c r="O244" s="120"/>
      <c r="P244" s="116">
        <v>43764</v>
      </c>
      <c r="Q244" s="149"/>
      <c r="R244" s="168" t="s">
        <v>362</v>
      </c>
      <c r="S244" s="143"/>
      <c r="T244" s="143"/>
    </row>
    <row r="245" spans="1:20" x14ac:dyDescent="0.25">
      <c r="A245" s="168">
        <v>243</v>
      </c>
      <c r="B245" s="117">
        <v>5</v>
      </c>
      <c r="C245" s="117" t="s">
        <v>385</v>
      </c>
      <c r="D245" s="117">
        <v>1</v>
      </c>
      <c r="E245" s="117"/>
      <c r="F245" s="118">
        <v>850</v>
      </c>
      <c r="G245" s="118">
        <f>Таблица1345691314[Кол-во по Счету]*Таблица1345691314[Цена за единицу]</f>
        <v>850</v>
      </c>
      <c r="H245" s="251">
        <v>13498</v>
      </c>
      <c r="I245" s="119"/>
      <c r="J245" s="119"/>
      <c r="K245" s="119"/>
      <c r="L245" s="149">
        <v>43762</v>
      </c>
      <c r="M245" s="250" t="s">
        <v>210</v>
      </c>
      <c r="N245" s="149">
        <v>43763</v>
      </c>
      <c r="O245" s="120"/>
      <c r="P245" s="116">
        <v>43764</v>
      </c>
      <c r="Q245" s="149"/>
      <c r="R245" s="168" t="s">
        <v>362</v>
      </c>
      <c r="S245" s="143"/>
      <c r="T245" s="143"/>
    </row>
    <row r="246" spans="1:20" ht="25.5" x14ac:dyDescent="0.25">
      <c r="A246" s="168">
        <v>244</v>
      </c>
      <c r="B246" s="117">
        <v>1</v>
      </c>
      <c r="C246" s="117" t="s">
        <v>562</v>
      </c>
      <c r="D246" s="117">
        <v>1.53</v>
      </c>
      <c r="E246" s="117" t="s">
        <v>359</v>
      </c>
      <c r="F246" s="118">
        <v>710.2</v>
      </c>
      <c r="G246" s="118">
        <f>Таблица1345691314[Кол-во по Счету]*Таблица1345691314[Цена за единицу]</f>
        <v>1086.606</v>
      </c>
      <c r="H246" s="251">
        <v>1086.6099999999999</v>
      </c>
      <c r="I246" s="119"/>
      <c r="J246" s="119"/>
      <c r="K246" s="119"/>
      <c r="L246" s="149">
        <v>43762</v>
      </c>
      <c r="M246" s="250" t="s">
        <v>210</v>
      </c>
      <c r="N246" s="149">
        <v>43761</v>
      </c>
      <c r="O246" s="120"/>
      <c r="P246" s="116">
        <v>43762</v>
      </c>
      <c r="Q246" s="149">
        <v>43766</v>
      </c>
      <c r="R246" s="168" t="s">
        <v>369</v>
      </c>
      <c r="S246" s="143"/>
      <c r="T246" s="143"/>
    </row>
    <row r="247" spans="1:20" ht="25.5" x14ac:dyDescent="0.25">
      <c r="A247" s="168">
        <v>245</v>
      </c>
      <c r="B247" s="117" t="s">
        <v>536</v>
      </c>
      <c r="C247" s="117" t="s">
        <v>602</v>
      </c>
      <c r="D247" s="117" t="s">
        <v>603</v>
      </c>
      <c r="E247" s="117" t="s">
        <v>40</v>
      </c>
      <c r="F247" s="118" t="s">
        <v>604</v>
      </c>
      <c r="G247" s="118" t="e">
        <f>Таблица1345691314[Кол-во по Счету]*Таблица1345691314[Цена за единицу]</f>
        <v>#VALUE!</v>
      </c>
      <c r="H247" s="171"/>
      <c r="I247" s="119"/>
      <c r="J247" s="119"/>
      <c r="K247" s="119"/>
      <c r="L247" s="149">
        <v>43761</v>
      </c>
      <c r="M247" s="250" t="s">
        <v>210</v>
      </c>
      <c r="N247" s="149">
        <v>43761</v>
      </c>
      <c r="O247" s="120"/>
      <c r="P247" s="116">
        <v>43762</v>
      </c>
      <c r="Q247" s="149">
        <v>43776</v>
      </c>
      <c r="R247" s="168" t="s">
        <v>369</v>
      </c>
      <c r="S247" s="143"/>
      <c r="T247" s="143"/>
    </row>
    <row r="248" spans="1:20" x14ac:dyDescent="0.25">
      <c r="A248" s="168">
        <v>246</v>
      </c>
      <c r="B248" s="117" t="s">
        <v>538</v>
      </c>
      <c r="C248" s="117" t="s">
        <v>605</v>
      </c>
      <c r="D248" s="117" t="s">
        <v>606</v>
      </c>
      <c r="E248" s="117" t="s">
        <v>40</v>
      </c>
      <c r="F248" s="118" t="s">
        <v>607</v>
      </c>
      <c r="G248" s="118">
        <f>Таблица1345691314[Кол-во по Счету]*Таблица1345691314[Цена за единицу]</f>
        <v>4179</v>
      </c>
      <c r="H248" s="171"/>
      <c r="I248" s="119"/>
      <c r="J248" s="119"/>
      <c r="K248" s="119"/>
      <c r="L248" s="149">
        <v>43761</v>
      </c>
      <c r="M248" s="250" t="s">
        <v>210</v>
      </c>
      <c r="N248" s="149">
        <v>43761</v>
      </c>
      <c r="O248" s="120"/>
      <c r="P248" s="116">
        <v>43762</v>
      </c>
      <c r="Q248" s="149">
        <v>43776</v>
      </c>
      <c r="R248" s="168" t="s">
        <v>369</v>
      </c>
      <c r="S248" s="143"/>
      <c r="T248" s="143"/>
    </row>
    <row r="249" spans="1:20" x14ac:dyDescent="0.25">
      <c r="A249" s="168">
        <v>247</v>
      </c>
      <c r="B249" s="117" t="s">
        <v>540</v>
      </c>
      <c r="C249" s="117" t="s">
        <v>608</v>
      </c>
      <c r="D249" s="117" t="s">
        <v>609</v>
      </c>
      <c r="E249" s="117" t="s">
        <v>40</v>
      </c>
      <c r="F249" s="118" t="s">
        <v>607</v>
      </c>
      <c r="G249" s="118">
        <f>Таблица1345691314[Кол-во по Счету]*Таблица1345691314[Цена за единицу]</f>
        <v>1791</v>
      </c>
      <c r="H249" s="171"/>
      <c r="I249" s="119"/>
      <c r="J249" s="119"/>
      <c r="K249" s="119"/>
      <c r="L249" s="149">
        <v>43761</v>
      </c>
      <c r="M249" s="250" t="s">
        <v>210</v>
      </c>
      <c r="N249" s="149">
        <v>43761</v>
      </c>
      <c r="O249" s="120"/>
      <c r="P249" s="116">
        <v>43762</v>
      </c>
      <c r="Q249" s="149">
        <v>43776</v>
      </c>
      <c r="R249" s="168" t="s">
        <v>369</v>
      </c>
      <c r="S249" s="143"/>
      <c r="T249" s="143"/>
    </row>
    <row r="250" spans="1:20" x14ac:dyDescent="0.25">
      <c r="A250" s="168">
        <v>248</v>
      </c>
      <c r="B250" s="117" t="s">
        <v>542</v>
      </c>
      <c r="C250" s="117" t="s">
        <v>610</v>
      </c>
      <c r="D250" s="117" t="s">
        <v>609</v>
      </c>
      <c r="E250" s="117" t="s">
        <v>40</v>
      </c>
      <c r="F250" s="118" t="s">
        <v>607</v>
      </c>
      <c r="G250" s="118">
        <f>Таблица1345691314[Кол-во по Счету]*Таблица1345691314[Цена за единицу]</f>
        <v>1791</v>
      </c>
      <c r="H250" s="171"/>
      <c r="I250" s="119"/>
      <c r="J250" s="119"/>
      <c r="K250" s="119"/>
      <c r="L250" s="149">
        <v>43761</v>
      </c>
      <c r="M250" s="250" t="s">
        <v>210</v>
      </c>
      <c r="N250" s="149">
        <v>43761</v>
      </c>
      <c r="O250" s="120"/>
      <c r="P250" s="116">
        <v>43762</v>
      </c>
      <c r="Q250" s="149">
        <v>43776</v>
      </c>
      <c r="R250" s="168" t="s">
        <v>369</v>
      </c>
      <c r="S250" s="143"/>
      <c r="T250" s="143"/>
    </row>
    <row r="251" spans="1:20" x14ac:dyDescent="0.25">
      <c r="A251" s="168">
        <v>249</v>
      </c>
      <c r="B251" s="117" t="s">
        <v>611</v>
      </c>
      <c r="C251" s="117" t="s">
        <v>612</v>
      </c>
      <c r="D251" s="117" t="s">
        <v>542</v>
      </c>
      <c r="E251" s="117" t="s">
        <v>40</v>
      </c>
      <c r="F251" s="118" t="s">
        <v>607</v>
      </c>
      <c r="G251" s="118">
        <f>Таблица1345691314[Кол-во по Счету]*Таблица1345691314[Цена за единицу]</f>
        <v>1194</v>
      </c>
      <c r="H251" s="171"/>
      <c r="I251" s="119"/>
      <c r="J251" s="119"/>
      <c r="K251" s="119"/>
      <c r="L251" s="149">
        <v>43761</v>
      </c>
      <c r="M251" s="250" t="s">
        <v>210</v>
      </c>
      <c r="N251" s="149">
        <v>43761</v>
      </c>
      <c r="O251" s="120"/>
      <c r="P251" s="116">
        <v>43762</v>
      </c>
      <c r="Q251" s="149">
        <v>43776</v>
      </c>
      <c r="R251" s="168" t="s">
        <v>369</v>
      </c>
      <c r="S251" s="143"/>
      <c r="T251" s="143"/>
    </row>
    <row r="252" spans="1:20" x14ac:dyDescent="0.25">
      <c r="A252" s="168">
        <v>250</v>
      </c>
      <c r="B252" s="117" t="s">
        <v>609</v>
      </c>
      <c r="C252" s="117" t="s">
        <v>613</v>
      </c>
      <c r="D252" s="117" t="s">
        <v>542</v>
      </c>
      <c r="E252" s="117" t="s">
        <v>40</v>
      </c>
      <c r="F252" s="118" t="s">
        <v>607</v>
      </c>
      <c r="G252" s="118">
        <f>Таблица1345691314[Кол-во по Счету]*Таблица1345691314[Цена за единицу]</f>
        <v>1194</v>
      </c>
      <c r="H252" s="251">
        <v>32443.4</v>
      </c>
      <c r="I252" s="119"/>
      <c r="J252" s="119"/>
      <c r="K252" s="119"/>
      <c r="L252" s="149">
        <v>43761</v>
      </c>
      <c r="M252" s="250" t="s">
        <v>210</v>
      </c>
      <c r="N252" s="149">
        <v>43761</v>
      </c>
      <c r="O252" s="120"/>
      <c r="P252" s="116">
        <v>43762</v>
      </c>
      <c r="Q252" s="149">
        <v>43776</v>
      </c>
      <c r="R252" s="168" t="s">
        <v>369</v>
      </c>
      <c r="S252" s="143"/>
      <c r="T252" s="143"/>
    </row>
    <row r="253" spans="1:20" x14ac:dyDescent="0.25">
      <c r="A253" s="168">
        <v>251</v>
      </c>
      <c r="B253" s="117">
        <v>1</v>
      </c>
      <c r="C253" s="117" t="s">
        <v>614</v>
      </c>
      <c r="D253" s="117">
        <v>10.025</v>
      </c>
      <c r="E253" s="117" t="s">
        <v>359</v>
      </c>
      <c r="F253" s="118">
        <v>700</v>
      </c>
      <c r="G253" s="118">
        <f>Таблица1345691314[Кол-во по Счету]*Таблица1345691314[Цена за единицу]</f>
        <v>7017.5</v>
      </c>
      <c r="H253" s="171"/>
      <c r="I253" s="119"/>
      <c r="J253" s="119"/>
      <c r="K253" s="119"/>
      <c r="L253" s="149">
        <v>43761</v>
      </c>
      <c r="M253" s="250" t="s">
        <v>210</v>
      </c>
      <c r="N253" s="149">
        <v>43763</v>
      </c>
      <c r="O253" s="120"/>
      <c r="P253" s="116">
        <v>43764</v>
      </c>
      <c r="Q253" s="149"/>
      <c r="R253" s="168" t="s">
        <v>369</v>
      </c>
      <c r="S253" s="143"/>
      <c r="T253" s="143"/>
    </row>
    <row r="254" spans="1:20" x14ac:dyDescent="0.25">
      <c r="A254" s="168">
        <v>252</v>
      </c>
      <c r="B254" s="117">
        <v>2</v>
      </c>
      <c r="C254" s="117" t="s">
        <v>615</v>
      </c>
      <c r="D254" s="117">
        <v>10</v>
      </c>
      <c r="E254" s="117" t="s">
        <v>359</v>
      </c>
      <c r="F254" s="118">
        <v>70</v>
      </c>
      <c r="G254" s="118">
        <f>Таблица1345691314[Кол-во по Счету]*Таблица1345691314[Цена за единицу]</f>
        <v>700</v>
      </c>
      <c r="H254" s="251">
        <v>7717.5</v>
      </c>
      <c r="I254" s="119"/>
      <c r="J254" s="119"/>
      <c r="K254" s="119"/>
      <c r="L254" s="149">
        <v>43761</v>
      </c>
      <c r="M254" s="250" t="s">
        <v>210</v>
      </c>
      <c r="N254" s="149">
        <v>43763</v>
      </c>
      <c r="O254" s="120"/>
      <c r="P254" s="116">
        <v>43764</v>
      </c>
      <c r="Q254" s="149"/>
      <c r="R254" s="168" t="s">
        <v>369</v>
      </c>
      <c r="S254" s="143"/>
      <c r="T254" s="143"/>
    </row>
    <row r="255" spans="1:20" x14ac:dyDescent="0.25">
      <c r="A255" s="168">
        <v>253</v>
      </c>
      <c r="B255" s="117">
        <v>1</v>
      </c>
      <c r="C255" s="117" t="s">
        <v>616</v>
      </c>
      <c r="D255" s="117">
        <v>4</v>
      </c>
      <c r="E255" s="117" t="s">
        <v>41</v>
      </c>
      <c r="F255" s="118">
        <v>13750</v>
      </c>
      <c r="G255" s="118">
        <f>Таблица1345691314[Кол-во по Счету]*Таблица1345691314[Цена за единицу]</f>
        <v>55000</v>
      </c>
      <c r="H255" s="251">
        <v>55000</v>
      </c>
      <c r="I255" s="119"/>
      <c r="J255" s="119"/>
      <c r="K255" s="119"/>
      <c r="L255" s="149">
        <v>43747</v>
      </c>
      <c r="M255" s="250" t="s">
        <v>210</v>
      </c>
      <c r="N255" s="149">
        <v>43775</v>
      </c>
      <c r="O255" s="120"/>
      <c r="P255" s="116">
        <v>43776</v>
      </c>
      <c r="Q255" s="149">
        <v>43776</v>
      </c>
      <c r="R255" s="168" t="s">
        <v>369</v>
      </c>
      <c r="S255" s="143"/>
      <c r="T255" s="143"/>
    </row>
    <row r="256" spans="1:20" x14ac:dyDescent="0.25">
      <c r="A256" s="168">
        <v>254</v>
      </c>
      <c r="B256" s="117" t="s">
        <v>536</v>
      </c>
      <c r="C256" s="117" t="s">
        <v>617</v>
      </c>
      <c r="D256" s="117">
        <v>2.0049999999999999</v>
      </c>
      <c r="E256" s="117" t="s">
        <v>359</v>
      </c>
      <c r="F256" s="118">
        <v>700</v>
      </c>
      <c r="G256" s="118">
        <f>Таблица1345691314[Кол-во по Счету]*Таблица1345691314[Цена за единицу]</f>
        <v>1403.5</v>
      </c>
      <c r="H256" s="171"/>
      <c r="I256" s="119"/>
      <c r="J256" s="119"/>
      <c r="K256" s="119"/>
      <c r="L256" s="149">
        <v>43774</v>
      </c>
      <c r="M256" s="250" t="s">
        <v>210</v>
      </c>
      <c r="N256" s="149">
        <v>43774</v>
      </c>
      <c r="O256" s="120"/>
      <c r="P256" s="116">
        <v>43775</v>
      </c>
      <c r="Q256" s="149"/>
      <c r="R256" s="168" t="s">
        <v>369</v>
      </c>
      <c r="S256" s="143"/>
      <c r="T256" s="143"/>
    </row>
    <row r="257" spans="1:20" x14ac:dyDescent="0.25">
      <c r="A257" s="168">
        <v>255</v>
      </c>
      <c r="B257" s="117" t="s">
        <v>538</v>
      </c>
      <c r="C257" s="117" t="s">
        <v>618</v>
      </c>
      <c r="D257" s="117">
        <v>1.05</v>
      </c>
      <c r="E257" s="117" t="s">
        <v>359</v>
      </c>
      <c r="F257" s="118">
        <v>70</v>
      </c>
      <c r="G257" s="118">
        <f>Таблица1345691314[Кол-во по Счету]*Таблица1345691314[Цена за единицу]</f>
        <v>73.5</v>
      </c>
      <c r="H257" s="251">
        <v>1477</v>
      </c>
      <c r="I257" s="119"/>
      <c r="J257" s="119"/>
      <c r="K257" s="119"/>
      <c r="L257" s="149">
        <v>43774</v>
      </c>
      <c r="M257" s="250" t="s">
        <v>210</v>
      </c>
      <c r="N257" s="149">
        <v>43774</v>
      </c>
      <c r="O257" s="120"/>
      <c r="P257" s="116">
        <v>43775</v>
      </c>
      <c r="Q257" s="149"/>
      <c r="R257" s="168" t="s">
        <v>369</v>
      </c>
      <c r="S257" s="143"/>
      <c r="T257" s="143"/>
    </row>
    <row r="258" spans="1:20" ht="25.5" x14ac:dyDescent="0.25">
      <c r="A258" s="168">
        <v>256</v>
      </c>
      <c r="B258" s="117">
        <v>1</v>
      </c>
      <c r="C258" s="117" t="s">
        <v>619</v>
      </c>
      <c r="D258" s="117">
        <v>1</v>
      </c>
      <c r="E258" s="117" t="s">
        <v>40</v>
      </c>
      <c r="F258" s="118">
        <v>7250</v>
      </c>
      <c r="G258" s="118">
        <f>Таблица1345691314[Кол-во по Счету]*Таблица1345691314[Цена за единицу]</f>
        <v>7250</v>
      </c>
      <c r="H258" s="171"/>
      <c r="I258" s="119"/>
      <c r="J258" s="119"/>
      <c r="K258" s="119"/>
      <c r="L258" s="149">
        <v>43774</v>
      </c>
      <c r="M258" s="250" t="s">
        <v>210</v>
      </c>
      <c r="N258" s="149">
        <v>43775</v>
      </c>
      <c r="O258" s="120"/>
      <c r="P258" s="116">
        <v>43776</v>
      </c>
      <c r="Q258" s="149"/>
      <c r="R258" s="168" t="s">
        <v>362</v>
      </c>
      <c r="S258" s="143"/>
      <c r="T258" s="143"/>
    </row>
    <row r="259" spans="1:20" x14ac:dyDescent="0.25">
      <c r="A259" s="168">
        <v>257</v>
      </c>
      <c r="B259" s="117">
        <v>2</v>
      </c>
      <c r="C259" s="117" t="s">
        <v>560</v>
      </c>
      <c r="D259" s="117">
        <v>1</v>
      </c>
      <c r="E259" s="117" t="s">
        <v>40</v>
      </c>
      <c r="F259" s="118">
        <v>3000</v>
      </c>
      <c r="G259" s="118">
        <f>Таблица1345691314[Кол-во по Счету]*Таблица1345691314[Цена за единицу]</f>
        <v>3000</v>
      </c>
      <c r="H259" s="251">
        <v>10250</v>
      </c>
      <c r="I259" s="119"/>
      <c r="J259" s="119"/>
      <c r="K259" s="119"/>
      <c r="L259" s="149">
        <v>43774</v>
      </c>
      <c r="M259" s="250" t="s">
        <v>210</v>
      </c>
      <c r="N259" s="149">
        <v>43775</v>
      </c>
      <c r="O259" s="120"/>
      <c r="P259" s="116">
        <v>43776</v>
      </c>
      <c r="Q259" s="149"/>
      <c r="R259" s="168" t="s">
        <v>362</v>
      </c>
      <c r="S259" s="143"/>
      <c r="T259" s="143"/>
    </row>
    <row r="260" spans="1:20" x14ac:dyDescent="0.25">
      <c r="A260" s="168">
        <v>258</v>
      </c>
      <c r="B260" s="117">
        <v>1</v>
      </c>
      <c r="C260" s="117" t="s">
        <v>620</v>
      </c>
      <c r="D260" s="117">
        <v>6</v>
      </c>
      <c r="E260" s="117" t="s">
        <v>41</v>
      </c>
      <c r="F260" s="118">
        <v>10000</v>
      </c>
      <c r="G260" s="118">
        <f>Таблица1345691314[Кол-во по Счету]*Таблица1345691314[Цена за единицу]</f>
        <v>60000</v>
      </c>
      <c r="H260" s="251">
        <v>60000</v>
      </c>
      <c r="I260" s="119"/>
      <c r="J260" s="119"/>
      <c r="K260" s="119"/>
      <c r="L260" s="149">
        <v>43775</v>
      </c>
      <c r="M260" s="250" t="s">
        <v>210</v>
      </c>
      <c r="N260" s="149">
        <v>43776</v>
      </c>
      <c r="O260" s="120"/>
      <c r="P260" s="116">
        <v>43777</v>
      </c>
      <c r="Q260" s="149"/>
      <c r="R260" s="168"/>
      <c r="S260" s="143"/>
      <c r="T260" s="143"/>
    </row>
    <row r="261" spans="1:20" ht="25.5" x14ac:dyDescent="0.25">
      <c r="A261" s="168">
        <v>259</v>
      </c>
      <c r="B261" s="117">
        <v>1</v>
      </c>
      <c r="C261" s="117" t="s">
        <v>621</v>
      </c>
      <c r="D261" s="117">
        <v>1</v>
      </c>
      <c r="E261" s="117" t="s">
        <v>599</v>
      </c>
      <c r="F261" s="118">
        <v>5904.8</v>
      </c>
      <c r="G261" s="118">
        <f>Таблица1345691314[Кол-во по Счету]*Таблица1345691314[Цена за единицу]</f>
        <v>5904.8</v>
      </c>
      <c r="H261" s="171"/>
      <c r="I261" s="119"/>
      <c r="J261" s="119"/>
      <c r="K261" s="119"/>
      <c r="L261" s="149">
        <v>43780</v>
      </c>
      <c r="M261" s="250" t="s">
        <v>210</v>
      </c>
      <c r="N261" s="149">
        <v>43780</v>
      </c>
      <c r="O261" s="120"/>
      <c r="P261" s="116">
        <v>43781</v>
      </c>
      <c r="Q261" s="149">
        <v>43781</v>
      </c>
      <c r="R261" s="168" t="s">
        <v>369</v>
      </c>
      <c r="S261" s="143"/>
      <c r="T261" s="143"/>
    </row>
    <row r="262" spans="1:20" x14ac:dyDescent="0.25">
      <c r="A262" s="168">
        <v>260</v>
      </c>
      <c r="B262" s="117">
        <v>2</v>
      </c>
      <c r="C262" s="117" t="s">
        <v>622</v>
      </c>
      <c r="D262" s="117">
        <v>1</v>
      </c>
      <c r="E262" s="117" t="s">
        <v>623</v>
      </c>
      <c r="F262" s="118">
        <v>1500</v>
      </c>
      <c r="G262" s="118">
        <f>Таблица1345691314[Кол-во по Счету]*Таблица1345691314[Цена за единицу]</f>
        <v>1500</v>
      </c>
      <c r="H262" s="251">
        <v>7404.8</v>
      </c>
      <c r="I262" s="119"/>
      <c r="J262" s="119"/>
      <c r="K262" s="119"/>
      <c r="L262" s="149">
        <v>43780</v>
      </c>
      <c r="M262" s="250" t="s">
        <v>210</v>
      </c>
      <c r="N262" s="149">
        <v>43780</v>
      </c>
      <c r="O262" s="120"/>
      <c r="P262" s="116">
        <v>43781</v>
      </c>
      <c r="Q262" s="149">
        <v>43781</v>
      </c>
      <c r="R262" s="168" t="s">
        <v>369</v>
      </c>
      <c r="S262" s="143"/>
      <c r="T262" s="143"/>
    </row>
    <row r="263" spans="1:20" x14ac:dyDescent="0.25">
      <c r="A263" s="168">
        <v>261</v>
      </c>
      <c r="B263" s="117">
        <v>1</v>
      </c>
      <c r="C263" s="117" t="s">
        <v>624</v>
      </c>
      <c r="D263" s="117">
        <v>1.53</v>
      </c>
      <c r="E263" s="117" t="s">
        <v>359</v>
      </c>
      <c r="F263" s="118">
        <v>707</v>
      </c>
      <c r="G263" s="118">
        <f>Таблица1345691314[Кол-во по Счету]*Таблица1345691314[Цена за единицу]</f>
        <v>1081.71</v>
      </c>
      <c r="H263" s="251">
        <v>1081.71</v>
      </c>
      <c r="I263" s="119"/>
      <c r="J263" s="119"/>
      <c r="K263" s="119"/>
      <c r="L263" s="149">
        <v>43782</v>
      </c>
      <c r="M263" s="250" t="s">
        <v>210</v>
      </c>
      <c r="N263" s="149">
        <v>43798</v>
      </c>
      <c r="O263" s="120"/>
      <c r="P263" s="116">
        <v>43799</v>
      </c>
      <c r="Q263" s="149"/>
      <c r="R263" s="168" t="s">
        <v>369</v>
      </c>
      <c r="S263" s="143"/>
      <c r="T263" s="143"/>
    </row>
    <row r="264" spans="1:20" x14ac:dyDescent="0.25">
      <c r="A264" s="168">
        <v>262</v>
      </c>
      <c r="B264" s="117"/>
      <c r="C264" s="117"/>
      <c r="D264" s="117"/>
      <c r="E264" s="117"/>
      <c r="F264" s="118"/>
      <c r="G264" s="118">
        <f>Таблица1345691314[Кол-во по Счету]*Таблица1345691314[Цена за единицу]</f>
        <v>0</v>
      </c>
      <c r="H264" s="118"/>
      <c r="I264" s="119"/>
      <c r="J264" s="119"/>
      <c r="K264" s="119"/>
      <c r="L264" s="149"/>
      <c r="M264" s="117"/>
      <c r="N264" s="149"/>
      <c r="O264" s="120"/>
      <c r="P264" s="116">
        <f>Таблица1345691314[Дата оплаты]+Таблица1345691314[Срок поставки дней]+1</f>
        <v>1</v>
      </c>
      <c r="Q264" s="149"/>
      <c r="R264" s="117"/>
      <c r="S264" s="143"/>
      <c r="T264" s="143"/>
    </row>
    <row r="265" spans="1:20" x14ac:dyDescent="0.25">
      <c r="A265" s="168">
        <v>263</v>
      </c>
      <c r="B265" s="117"/>
      <c r="C265" s="117"/>
      <c r="D265" s="117"/>
      <c r="E265" s="117"/>
      <c r="F265" s="118"/>
      <c r="G265" s="118">
        <f>Таблица1345691314[Кол-во по Счету]*Таблица1345691314[Цена за единицу]</f>
        <v>0</v>
      </c>
      <c r="H265" s="118"/>
      <c r="I265" s="119"/>
      <c r="J265" s="119"/>
      <c r="K265" s="119"/>
      <c r="L265" s="149"/>
      <c r="M265" s="117"/>
      <c r="N265" s="149"/>
      <c r="O265" s="120"/>
      <c r="P265" s="116">
        <f>Таблица1345691314[Дата оплаты]+Таблица1345691314[Срок поставки дней]+1</f>
        <v>1</v>
      </c>
      <c r="Q265" s="149"/>
      <c r="R265" s="117"/>
      <c r="S265" s="143"/>
      <c r="T265" s="143"/>
    </row>
    <row r="266" spans="1:20" x14ac:dyDescent="0.25">
      <c r="A266" s="168">
        <v>264</v>
      </c>
      <c r="B266" s="117"/>
      <c r="C266" s="117"/>
      <c r="D266" s="117"/>
      <c r="E266" s="117"/>
      <c r="F266" s="118"/>
      <c r="G266" s="118">
        <f>Таблица1345691314[Кол-во по Счету]*Таблица1345691314[Цена за единицу]</f>
        <v>0</v>
      </c>
      <c r="H266" s="118"/>
      <c r="I266" s="119"/>
      <c r="J266" s="119"/>
      <c r="K266" s="119"/>
      <c r="L266" s="149"/>
      <c r="M266" s="117"/>
      <c r="N266" s="149"/>
      <c r="O266" s="120"/>
      <c r="P266" s="116">
        <f>Таблица1345691314[Дата оплаты]+Таблица1345691314[Срок поставки дней]+1</f>
        <v>1</v>
      </c>
      <c r="Q266" s="149"/>
      <c r="R266" s="117"/>
      <c r="S266" s="143"/>
      <c r="T266" s="143"/>
    </row>
    <row r="267" spans="1:20" x14ac:dyDescent="0.25">
      <c r="A267" s="168">
        <v>265</v>
      </c>
      <c r="B267" s="117"/>
      <c r="C267" s="117"/>
      <c r="D267" s="117"/>
      <c r="E267" s="117"/>
      <c r="F267" s="118"/>
      <c r="G267" s="118">
        <f>Таблица1345691314[Кол-во по Счету]*Таблица1345691314[Цена за единицу]</f>
        <v>0</v>
      </c>
      <c r="H267" s="118"/>
      <c r="I267" s="119"/>
      <c r="J267" s="119"/>
      <c r="K267" s="119"/>
      <c r="L267" s="149"/>
      <c r="M267" s="117"/>
      <c r="N267" s="149"/>
      <c r="O267" s="120"/>
      <c r="P267" s="116">
        <f>Таблица1345691314[Дата оплаты]+Таблица1345691314[Срок поставки дней]+1</f>
        <v>1</v>
      </c>
      <c r="Q267" s="149"/>
      <c r="R267" s="117"/>
      <c r="S267" s="143"/>
      <c r="T267" s="143"/>
    </row>
    <row r="268" spans="1:20" x14ac:dyDescent="0.25">
      <c r="A268" s="168">
        <v>266</v>
      </c>
      <c r="B268" s="117"/>
      <c r="C268" s="117"/>
      <c r="D268" s="117"/>
      <c r="E268" s="117"/>
      <c r="F268" s="118"/>
      <c r="G268" s="118">
        <f>Таблица1345691314[Кол-во по Счету]*Таблица1345691314[Цена за единицу]</f>
        <v>0</v>
      </c>
      <c r="H268" s="118"/>
      <c r="I268" s="119"/>
      <c r="J268" s="119"/>
      <c r="K268" s="119"/>
      <c r="L268" s="149"/>
      <c r="M268" s="117"/>
      <c r="N268" s="149"/>
      <c r="O268" s="120"/>
      <c r="P268" s="116">
        <f>Таблица1345691314[Дата оплаты]+Таблица1345691314[Срок поставки дней]+1</f>
        <v>1</v>
      </c>
      <c r="Q268" s="149"/>
      <c r="R268" s="117"/>
      <c r="S268" s="143"/>
      <c r="T268" s="143"/>
    </row>
    <row r="269" spans="1:20" x14ac:dyDescent="0.25">
      <c r="A269" s="168">
        <v>267</v>
      </c>
      <c r="B269" s="117"/>
      <c r="C269" s="117"/>
      <c r="D269" s="117"/>
      <c r="E269" s="117"/>
      <c r="F269" s="118"/>
      <c r="G269" s="118">
        <f>Таблица1345691314[Кол-во по Счету]*Таблица1345691314[Цена за единицу]</f>
        <v>0</v>
      </c>
      <c r="H269" s="118"/>
      <c r="I269" s="119"/>
      <c r="J269" s="119"/>
      <c r="K269" s="119"/>
      <c r="L269" s="149"/>
      <c r="M269" s="117"/>
      <c r="N269" s="149"/>
      <c r="O269" s="120"/>
      <c r="P269" s="116">
        <f>Таблица1345691314[Дата оплаты]+Таблица1345691314[Срок поставки дней]+1</f>
        <v>1</v>
      </c>
      <c r="Q269" s="149"/>
      <c r="R269" s="117"/>
      <c r="S269" s="143"/>
      <c r="T269" s="143"/>
    </row>
    <row r="270" spans="1:20" x14ac:dyDescent="0.25">
      <c r="A270" s="168">
        <v>268</v>
      </c>
      <c r="B270" s="117"/>
      <c r="C270" s="117"/>
      <c r="D270" s="117"/>
      <c r="E270" s="117"/>
      <c r="F270" s="118"/>
      <c r="G270" s="118">
        <f>Таблица1345691314[Кол-во по Счету]*Таблица1345691314[Цена за единицу]</f>
        <v>0</v>
      </c>
      <c r="H270" s="118"/>
      <c r="I270" s="119"/>
      <c r="J270" s="119"/>
      <c r="K270" s="119"/>
      <c r="L270" s="149"/>
      <c r="M270" s="117"/>
      <c r="N270" s="149"/>
      <c r="O270" s="120"/>
      <c r="P270" s="116">
        <f>Таблица1345691314[Дата оплаты]+Таблица1345691314[Срок поставки дней]+1</f>
        <v>1</v>
      </c>
      <c r="Q270" s="149"/>
      <c r="R270" s="117"/>
      <c r="S270" s="143"/>
      <c r="T270" s="143"/>
    </row>
    <row r="271" spans="1:20" x14ac:dyDescent="0.25">
      <c r="A271" s="168">
        <v>269</v>
      </c>
      <c r="B271" s="117"/>
      <c r="C271" s="117"/>
      <c r="D271" s="117"/>
      <c r="E271" s="117"/>
      <c r="F271" s="118"/>
      <c r="G271" s="118">
        <f>Таблица1345691314[Кол-во по Счету]*Таблица1345691314[Цена за единицу]</f>
        <v>0</v>
      </c>
      <c r="H271" s="118"/>
      <c r="I271" s="119"/>
      <c r="J271" s="119"/>
      <c r="K271" s="119"/>
      <c r="L271" s="149"/>
      <c r="M271" s="117"/>
      <c r="N271" s="149"/>
      <c r="O271" s="120"/>
      <c r="P271" s="116">
        <f>Таблица1345691314[Дата оплаты]+Таблица1345691314[Срок поставки дней]+1</f>
        <v>1</v>
      </c>
      <c r="Q271" s="149"/>
      <c r="R271" s="117"/>
      <c r="S271" s="143"/>
      <c r="T271" s="143"/>
    </row>
    <row r="272" spans="1:20" x14ac:dyDescent="0.25">
      <c r="A272" s="168">
        <v>270</v>
      </c>
      <c r="B272" s="117"/>
      <c r="C272" s="117"/>
      <c r="D272" s="117"/>
      <c r="E272" s="117"/>
      <c r="F272" s="118"/>
      <c r="G272" s="118">
        <f>Таблица1345691314[Кол-во по Счету]*Таблица1345691314[Цена за единицу]</f>
        <v>0</v>
      </c>
      <c r="H272" s="118"/>
      <c r="I272" s="119"/>
      <c r="J272" s="119"/>
      <c r="K272" s="119"/>
      <c r="L272" s="149"/>
      <c r="M272" s="117"/>
      <c r="N272" s="149"/>
      <c r="O272" s="120"/>
      <c r="P272" s="116">
        <f>Таблица1345691314[Дата оплаты]+Таблица1345691314[Срок поставки дней]+1</f>
        <v>1</v>
      </c>
      <c r="Q272" s="149"/>
      <c r="R272" s="117"/>
      <c r="S272" s="143"/>
      <c r="T272" s="143"/>
    </row>
    <row r="273" spans="1:20" x14ac:dyDescent="0.25">
      <c r="A273" s="168">
        <v>271</v>
      </c>
      <c r="B273" s="117"/>
      <c r="C273" s="117"/>
      <c r="D273" s="117"/>
      <c r="E273" s="117"/>
      <c r="F273" s="118"/>
      <c r="G273" s="118">
        <f>Таблица1345691314[Кол-во по Счету]*Таблица1345691314[Цена за единицу]</f>
        <v>0</v>
      </c>
      <c r="H273" s="118"/>
      <c r="I273" s="119"/>
      <c r="J273" s="119"/>
      <c r="K273" s="119"/>
      <c r="L273" s="149"/>
      <c r="M273" s="117"/>
      <c r="N273" s="149"/>
      <c r="O273" s="120"/>
      <c r="P273" s="116">
        <f>Таблица1345691314[Дата оплаты]+Таблица1345691314[Срок поставки дней]+1</f>
        <v>1</v>
      </c>
      <c r="Q273" s="149"/>
      <c r="R273" s="117"/>
      <c r="S273" s="143"/>
      <c r="T273" s="143"/>
    </row>
    <row r="274" spans="1:20" x14ac:dyDescent="0.25">
      <c r="A274" s="168">
        <v>272</v>
      </c>
      <c r="B274" s="117"/>
      <c r="C274" s="117"/>
      <c r="D274" s="117"/>
      <c r="E274" s="117"/>
      <c r="F274" s="118"/>
      <c r="G274" s="118">
        <f>Таблица1345691314[Кол-во по Счету]*Таблица1345691314[Цена за единицу]</f>
        <v>0</v>
      </c>
      <c r="H274" s="118"/>
      <c r="I274" s="119"/>
      <c r="J274" s="119"/>
      <c r="K274" s="119"/>
      <c r="L274" s="149"/>
      <c r="M274" s="117"/>
      <c r="N274" s="149"/>
      <c r="O274" s="120"/>
      <c r="P274" s="116">
        <f>Таблица1345691314[Дата оплаты]+Таблица1345691314[Срок поставки дней]+1</f>
        <v>1</v>
      </c>
      <c r="Q274" s="149"/>
      <c r="R274" s="117"/>
      <c r="S274" s="143"/>
      <c r="T274" s="143"/>
    </row>
    <row r="275" spans="1:20" x14ac:dyDescent="0.25">
      <c r="A275" s="168">
        <v>273</v>
      </c>
      <c r="B275" s="117"/>
      <c r="C275" s="117"/>
      <c r="D275" s="117"/>
      <c r="E275" s="117"/>
      <c r="F275" s="118"/>
      <c r="G275" s="118">
        <f>Таблица1345691314[Кол-во по Счету]*Таблица1345691314[Цена за единицу]</f>
        <v>0</v>
      </c>
      <c r="H275" s="118"/>
      <c r="I275" s="119"/>
      <c r="J275" s="119"/>
      <c r="K275" s="119"/>
      <c r="L275" s="149"/>
      <c r="M275" s="117"/>
      <c r="N275" s="149"/>
      <c r="O275" s="120"/>
      <c r="P275" s="116">
        <f>Таблица1345691314[Дата оплаты]+Таблица1345691314[Срок поставки дней]+1</f>
        <v>1</v>
      </c>
      <c r="Q275" s="149"/>
      <c r="R275" s="117"/>
      <c r="S275" s="143"/>
      <c r="T275" s="143"/>
    </row>
    <row r="276" spans="1:20" x14ac:dyDescent="0.25">
      <c r="A276" s="168">
        <v>274</v>
      </c>
      <c r="B276" s="117"/>
      <c r="C276" s="117"/>
      <c r="D276" s="117"/>
      <c r="E276" s="117"/>
      <c r="F276" s="118"/>
      <c r="G276" s="118">
        <f>Таблица1345691314[Кол-во по Счету]*Таблица1345691314[Цена за единицу]</f>
        <v>0</v>
      </c>
      <c r="H276" s="118"/>
      <c r="I276" s="119"/>
      <c r="J276" s="119"/>
      <c r="K276" s="119"/>
      <c r="L276" s="149"/>
      <c r="M276" s="117"/>
      <c r="N276" s="149"/>
      <c r="O276" s="120"/>
      <c r="P276" s="116">
        <f>Таблица1345691314[Дата оплаты]+Таблица1345691314[Срок поставки дней]+1</f>
        <v>1</v>
      </c>
      <c r="Q276" s="149"/>
      <c r="R276" s="117"/>
      <c r="S276" s="143"/>
      <c r="T276" s="143"/>
    </row>
    <row r="277" spans="1:20" x14ac:dyDescent="0.25">
      <c r="A277" s="168">
        <v>275</v>
      </c>
      <c r="B277" s="117"/>
      <c r="C277" s="117"/>
      <c r="D277" s="117"/>
      <c r="E277" s="117"/>
      <c r="F277" s="118"/>
      <c r="G277" s="118">
        <f>Таблица1345691314[Кол-во по Счету]*Таблица1345691314[Цена за единицу]</f>
        <v>0</v>
      </c>
      <c r="H277" s="118"/>
      <c r="I277" s="119"/>
      <c r="J277" s="119"/>
      <c r="K277" s="119"/>
      <c r="L277" s="149"/>
      <c r="M277" s="117"/>
      <c r="N277" s="149"/>
      <c r="O277" s="120"/>
      <c r="P277" s="116">
        <f>Таблица1345691314[Дата оплаты]+Таблица1345691314[Срок поставки дней]+1</f>
        <v>1</v>
      </c>
      <c r="Q277" s="149"/>
      <c r="R277" s="117"/>
      <c r="S277" s="143"/>
      <c r="T277" s="143"/>
    </row>
    <row r="278" spans="1:20" x14ac:dyDescent="0.25">
      <c r="A278" s="168">
        <v>276</v>
      </c>
      <c r="B278" s="117"/>
      <c r="C278" s="117"/>
      <c r="D278" s="117"/>
      <c r="E278" s="117"/>
      <c r="F278" s="118"/>
      <c r="G278" s="118">
        <f>Таблица1345691314[Кол-во по Счету]*Таблица1345691314[Цена за единицу]</f>
        <v>0</v>
      </c>
      <c r="H278" s="118"/>
      <c r="I278" s="119"/>
      <c r="J278" s="119"/>
      <c r="K278" s="119"/>
      <c r="L278" s="149"/>
      <c r="M278" s="117"/>
      <c r="N278" s="149"/>
      <c r="O278" s="120"/>
      <c r="P278" s="116">
        <f>Таблица1345691314[Дата оплаты]+Таблица1345691314[Срок поставки дней]+1</f>
        <v>1</v>
      </c>
      <c r="Q278" s="149"/>
      <c r="R278" s="117"/>
      <c r="S278" s="143"/>
      <c r="T278" s="143"/>
    </row>
    <row r="279" spans="1:20" x14ac:dyDescent="0.25">
      <c r="A279" s="168">
        <v>277</v>
      </c>
      <c r="B279" s="117"/>
      <c r="C279" s="117"/>
      <c r="D279" s="117"/>
      <c r="E279" s="117"/>
      <c r="F279" s="118"/>
      <c r="G279" s="118">
        <f>Таблица1345691314[Кол-во по Счету]*Таблица1345691314[Цена за единицу]</f>
        <v>0</v>
      </c>
      <c r="H279" s="118"/>
      <c r="I279" s="119"/>
      <c r="J279" s="119"/>
      <c r="K279" s="119"/>
      <c r="L279" s="149"/>
      <c r="M279" s="117"/>
      <c r="N279" s="149"/>
      <c r="O279" s="120"/>
      <c r="P279" s="116">
        <f>Таблица1345691314[Дата оплаты]+Таблица1345691314[Срок поставки дней]+1</f>
        <v>1</v>
      </c>
      <c r="Q279" s="149"/>
      <c r="R279" s="117"/>
      <c r="S279" s="143"/>
      <c r="T279" s="143"/>
    </row>
    <row r="280" spans="1:20" x14ac:dyDescent="0.25">
      <c r="A280" s="168">
        <v>278</v>
      </c>
      <c r="B280" s="117"/>
      <c r="C280" s="117"/>
      <c r="D280" s="117"/>
      <c r="E280" s="117"/>
      <c r="F280" s="118"/>
      <c r="G280" s="118">
        <f>Таблица1345691314[Кол-во по Счету]*Таблица1345691314[Цена за единицу]</f>
        <v>0</v>
      </c>
      <c r="H280" s="118"/>
      <c r="I280" s="119"/>
      <c r="J280" s="119"/>
      <c r="K280" s="119"/>
      <c r="L280" s="149"/>
      <c r="M280" s="117"/>
      <c r="N280" s="149"/>
      <c r="O280" s="120"/>
      <c r="P280" s="116">
        <f>Таблица1345691314[Дата оплаты]+Таблица1345691314[Срок поставки дней]+1</f>
        <v>1</v>
      </c>
      <c r="Q280" s="149"/>
      <c r="R280" s="117"/>
      <c r="S280" s="143"/>
      <c r="T280" s="143"/>
    </row>
    <row r="281" spans="1:20" x14ac:dyDescent="0.25">
      <c r="A281" s="168">
        <v>279</v>
      </c>
      <c r="B281" s="117"/>
      <c r="C281" s="117"/>
      <c r="D281" s="117"/>
      <c r="E281" s="117"/>
      <c r="F281" s="118"/>
      <c r="G281" s="118">
        <f>Таблица1345691314[Кол-во по Счету]*Таблица1345691314[Цена за единицу]</f>
        <v>0</v>
      </c>
      <c r="H281" s="118"/>
      <c r="I281" s="119"/>
      <c r="J281" s="119"/>
      <c r="K281" s="119"/>
      <c r="L281" s="149"/>
      <c r="M281" s="117"/>
      <c r="N281" s="149"/>
      <c r="O281" s="120"/>
      <c r="P281" s="116">
        <f>Таблица1345691314[Дата оплаты]+Таблица1345691314[Срок поставки дней]+1</f>
        <v>1</v>
      </c>
      <c r="Q281" s="149"/>
      <c r="R281" s="117"/>
      <c r="S281" s="143"/>
      <c r="T281" s="143"/>
    </row>
    <row r="282" spans="1:20" x14ac:dyDescent="0.25">
      <c r="A282" s="168">
        <v>280</v>
      </c>
      <c r="B282" s="117"/>
      <c r="C282" s="117"/>
      <c r="D282" s="117"/>
      <c r="E282" s="117"/>
      <c r="F282" s="118"/>
      <c r="G282" s="118">
        <f>Таблица1345691314[Кол-во по Счету]*Таблица1345691314[Цена за единицу]</f>
        <v>0</v>
      </c>
      <c r="H282" s="118"/>
      <c r="I282" s="119"/>
      <c r="J282" s="119"/>
      <c r="K282" s="119"/>
      <c r="L282" s="149"/>
      <c r="M282" s="117"/>
      <c r="N282" s="149"/>
      <c r="O282" s="120"/>
      <c r="P282" s="116">
        <f>Таблица1345691314[Дата оплаты]+Таблица1345691314[Срок поставки дней]+1</f>
        <v>1</v>
      </c>
      <c r="Q282" s="149"/>
      <c r="R282" s="117"/>
      <c r="S282" s="143"/>
      <c r="T282" s="143"/>
    </row>
    <row r="283" spans="1:20" x14ac:dyDescent="0.25">
      <c r="A283" s="168">
        <v>281</v>
      </c>
      <c r="B283" s="117"/>
      <c r="C283" s="117"/>
      <c r="D283" s="117"/>
      <c r="E283" s="117"/>
      <c r="F283" s="118"/>
      <c r="G283" s="118">
        <f>Таблица1345691314[Кол-во по Счету]*Таблица1345691314[Цена за единицу]</f>
        <v>0</v>
      </c>
      <c r="H283" s="118"/>
      <c r="I283" s="119"/>
      <c r="J283" s="119"/>
      <c r="K283" s="119"/>
      <c r="L283" s="149"/>
      <c r="M283" s="117"/>
      <c r="N283" s="149"/>
      <c r="O283" s="120"/>
      <c r="P283" s="116">
        <f>Таблица1345691314[Дата оплаты]+Таблица1345691314[Срок поставки дней]+1</f>
        <v>1</v>
      </c>
      <c r="Q283" s="149"/>
      <c r="R283" s="117"/>
      <c r="S283" s="143"/>
      <c r="T283" s="143"/>
    </row>
    <row r="284" spans="1:20" x14ac:dyDescent="0.25">
      <c r="A284" s="168">
        <v>282</v>
      </c>
      <c r="B284" s="117"/>
      <c r="C284" s="117"/>
      <c r="D284" s="117"/>
      <c r="E284" s="117"/>
      <c r="F284" s="118"/>
      <c r="G284" s="118">
        <f>Таблица1345691314[Кол-во по Счету]*Таблица1345691314[Цена за единицу]</f>
        <v>0</v>
      </c>
      <c r="H284" s="118"/>
      <c r="I284" s="119"/>
      <c r="J284" s="119"/>
      <c r="K284" s="119"/>
      <c r="L284" s="149"/>
      <c r="M284" s="117"/>
      <c r="N284" s="149"/>
      <c r="O284" s="120"/>
      <c r="P284" s="116">
        <f>Таблица1345691314[Дата оплаты]+Таблица1345691314[Срок поставки дней]+1</f>
        <v>1</v>
      </c>
      <c r="Q284" s="149"/>
      <c r="R284" s="117"/>
      <c r="S284" s="143"/>
      <c r="T284" s="143"/>
    </row>
    <row r="285" spans="1:20" x14ac:dyDescent="0.25">
      <c r="A285" s="168">
        <v>283</v>
      </c>
      <c r="B285" s="117"/>
      <c r="C285" s="117"/>
      <c r="D285" s="117"/>
      <c r="E285" s="117"/>
      <c r="F285" s="118"/>
      <c r="G285" s="118">
        <f>Таблица1345691314[Кол-во по Счету]*Таблица1345691314[Цена за единицу]</f>
        <v>0</v>
      </c>
      <c r="H285" s="118"/>
      <c r="I285" s="119"/>
      <c r="J285" s="119"/>
      <c r="K285" s="119"/>
      <c r="L285" s="149"/>
      <c r="M285" s="117"/>
      <c r="N285" s="149"/>
      <c r="O285" s="120"/>
      <c r="P285" s="116">
        <f>Таблица1345691314[Дата оплаты]+Таблица1345691314[Срок поставки дней]+1</f>
        <v>1</v>
      </c>
      <c r="Q285" s="149"/>
      <c r="R285" s="117"/>
      <c r="S285" s="143"/>
      <c r="T285" s="143"/>
    </row>
    <row r="286" spans="1:20" x14ac:dyDescent="0.25">
      <c r="A286" s="168">
        <v>284</v>
      </c>
      <c r="B286" s="117"/>
      <c r="C286" s="117"/>
      <c r="D286" s="117"/>
      <c r="E286" s="117"/>
      <c r="F286" s="118"/>
      <c r="G286" s="118">
        <f>Таблица1345691314[Кол-во по Счету]*Таблица1345691314[Цена за единицу]</f>
        <v>0</v>
      </c>
      <c r="H286" s="118"/>
      <c r="I286" s="119"/>
      <c r="J286" s="119"/>
      <c r="K286" s="119"/>
      <c r="L286" s="149"/>
      <c r="M286" s="117"/>
      <c r="N286" s="149"/>
      <c r="O286" s="120"/>
      <c r="P286" s="116">
        <f>Таблица1345691314[Дата оплаты]+Таблица1345691314[Срок поставки дней]+1</f>
        <v>1</v>
      </c>
      <c r="Q286" s="149"/>
      <c r="R286" s="117"/>
      <c r="S286" s="143"/>
      <c r="T286" s="143"/>
    </row>
    <row r="287" spans="1:20" x14ac:dyDescent="0.25">
      <c r="A287" s="168">
        <v>285</v>
      </c>
      <c r="B287" s="117"/>
      <c r="C287" s="117"/>
      <c r="D287" s="117"/>
      <c r="E287" s="117"/>
      <c r="F287" s="118"/>
      <c r="G287" s="118">
        <f>Таблица1345691314[Кол-во по Счету]*Таблица1345691314[Цена за единицу]</f>
        <v>0</v>
      </c>
      <c r="H287" s="118"/>
      <c r="I287" s="119"/>
      <c r="J287" s="119"/>
      <c r="K287" s="119"/>
      <c r="L287" s="149"/>
      <c r="M287" s="117"/>
      <c r="N287" s="149"/>
      <c r="O287" s="120"/>
      <c r="P287" s="116">
        <f>Таблица1345691314[Дата оплаты]+Таблица1345691314[Срок поставки дней]+1</f>
        <v>1</v>
      </c>
      <c r="Q287" s="149"/>
      <c r="R287" s="117"/>
      <c r="S287" s="143"/>
      <c r="T287" s="143"/>
    </row>
    <row r="288" spans="1:20" x14ac:dyDescent="0.25">
      <c r="A288" s="168">
        <v>286</v>
      </c>
      <c r="B288" s="117"/>
      <c r="C288" s="117"/>
      <c r="D288" s="117"/>
      <c r="E288" s="117"/>
      <c r="F288" s="118"/>
      <c r="G288" s="118">
        <f>Таблица1345691314[Кол-во по Счету]*Таблица1345691314[Цена за единицу]</f>
        <v>0</v>
      </c>
      <c r="H288" s="118"/>
      <c r="I288" s="119"/>
      <c r="J288" s="119"/>
      <c r="K288" s="119"/>
      <c r="L288" s="149"/>
      <c r="M288" s="117"/>
      <c r="N288" s="149"/>
      <c r="O288" s="120"/>
      <c r="P288" s="116">
        <f>Таблица1345691314[Дата оплаты]+Таблица1345691314[Срок поставки дней]+1</f>
        <v>1</v>
      </c>
      <c r="Q288" s="149"/>
      <c r="R288" s="117"/>
      <c r="S288" s="143"/>
      <c r="T288" s="143"/>
    </row>
    <row r="289" spans="1:20" x14ac:dyDescent="0.25">
      <c r="A289" s="168">
        <v>287</v>
      </c>
      <c r="B289" s="117"/>
      <c r="C289" s="117"/>
      <c r="D289" s="117"/>
      <c r="E289" s="117"/>
      <c r="F289" s="118"/>
      <c r="G289" s="118">
        <f>Таблица1345691314[Кол-во по Счету]*Таблица1345691314[Цена за единицу]</f>
        <v>0</v>
      </c>
      <c r="H289" s="118"/>
      <c r="I289" s="119"/>
      <c r="J289" s="119"/>
      <c r="K289" s="119"/>
      <c r="L289" s="149"/>
      <c r="M289" s="117"/>
      <c r="N289" s="149"/>
      <c r="O289" s="120"/>
      <c r="P289" s="116">
        <f>Таблица1345691314[Дата оплаты]+Таблица1345691314[Срок поставки дней]+1</f>
        <v>1</v>
      </c>
      <c r="Q289" s="149"/>
      <c r="R289" s="117"/>
      <c r="S289" s="143"/>
      <c r="T289" s="143"/>
    </row>
    <row r="290" spans="1:20" x14ac:dyDescent="0.25">
      <c r="A290" s="168">
        <v>288</v>
      </c>
      <c r="B290" s="117"/>
      <c r="C290" s="117"/>
      <c r="D290" s="117"/>
      <c r="E290" s="117"/>
      <c r="F290" s="118"/>
      <c r="G290" s="118">
        <f>Таблица1345691314[Кол-во по Счету]*Таблица1345691314[Цена за единицу]</f>
        <v>0</v>
      </c>
      <c r="H290" s="118"/>
      <c r="I290" s="119"/>
      <c r="J290" s="119"/>
      <c r="K290" s="119"/>
      <c r="L290" s="149"/>
      <c r="M290" s="117"/>
      <c r="N290" s="149"/>
      <c r="O290" s="120"/>
      <c r="P290" s="116">
        <f>Таблица1345691314[Дата оплаты]+Таблица1345691314[Срок поставки дней]+1</f>
        <v>1</v>
      </c>
      <c r="Q290" s="149"/>
      <c r="R290" s="117"/>
      <c r="S290" s="143"/>
      <c r="T290" s="143"/>
    </row>
    <row r="291" spans="1:20" x14ac:dyDescent="0.25">
      <c r="A291" s="168">
        <v>289</v>
      </c>
      <c r="B291" s="117"/>
      <c r="C291" s="117"/>
      <c r="D291" s="117"/>
      <c r="E291" s="117"/>
      <c r="F291" s="118"/>
      <c r="G291" s="118">
        <f>Таблица1345691314[Кол-во по Счету]*Таблица1345691314[Цена за единицу]</f>
        <v>0</v>
      </c>
      <c r="H291" s="118"/>
      <c r="I291" s="119"/>
      <c r="J291" s="119"/>
      <c r="K291" s="119"/>
      <c r="L291" s="149"/>
      <c r="M291" s="117"/>
      <c r="N291" s="149"/>
      <c r="O291" s="120"/>
      <c r="P291" s="116">
        <f>Таблица1345691314[Дата оплаты]+Таблица1345691314[Срок поставки дней]+1</f>
        <v>1</v>
      </c>
      <c r="Q291" s="149"/>
      <c r="R291" s="117"/>
      <c r="S291" s="143"/>
      <c r="T291" s="143"/>
    </row>
    <row r="292" spans="1:20" x14ac:dyDescent="0.25">
      <c r="A292" s="168">
        <v>290</v>
      </c>
      <c r="B292" s="117"/>
      <c r="C292" s="117"/>
      <c r="D292" s="117"/>
      <c r="E292" s="117"/>
      <c r="F292" s="118"/>
      <c r="G292" s="118">
        <f>Таблица1345691314[Кол-во по Счету]*Таблица1345691314[Цена за единицу]</f>
        <v>0</v>
      </c>
      <c r="H292" s="118"/>
      <c r="I292" s="119"/>
      <c r="J292" s="119"/>
      <c r="K292" s="119"/>
      <c r="L292" s="149"/>
      <c r="M292" s="117"/>
      <c r="N292" s="149"/>
      <c r="O292" s="120"/>
      <c r="P292" s="116">
        <f>Таблица1345691314[Дата оплаты]+Таблица1345691314[Срок поставки дней]+1</f>
        <v>1</v>
      </c>
      <c r="Q292" s="149"/>
      <c r="R292" s="117"/>
      <c r="S292" s="143"/>
      <c r="T292" s="143"/>
    </row>
    <row r="293" spans="1:20" x14ac:dyDescent="0.25">
      <c r="A293" s="168">
        <v>291</v>
      </c>
      <c r="B293" s="117"/>
      <c r="C293" s="117"/>
      <c r="D293" s="117"/>
      <c r="E293" s="117"/>
      <c r="F293" s="118"/>
      <c r="G293" s="118">
        <f>Таблица1345691314[Кол-во по Счету]*Таблица1345691314[Цена за единицу]</f>
        <v>0</v>
      </c>
      <c r="H293" s="118"/>
      <c r="I293" s="119"/>
      <c r="J293" s="119"/>
      <c r="K293" s="119"/>
      <c r="L293" s="149"/>
      <c r="M293" s="117"/>
      <c r="N293" s="149"/>
      <c r="O293" s="120"/>
      <c r="P293" s="116">
        <f>Таблица1345691314[Дата оплаты]+Таблица1345691314[Срок поставки дней]+1</f>
        <v>1</v>
      </c>
      <c r="Q293" s="149"/>
      <c r="R293" s="117"/>
      <c r="S293" s="143"/>
      <c r="T293" s="143"/>
    </row>
    <row r="294" spans="1:20" x14ac:dyDescent="0.25">
      <c r="A294" s="168">
        <v>292</v>
      </c>
      <c r="B294" s="117"/>
      <c r="C294" s="117"/>
      <c r="D294" s="117"/>
      <c r="E294" s="117"/>
      <c r="F294" s="118"/>
      <c r="G294" s="118">
        <f>Таблица1345691314[Кол-во по Счету]*Таблица1345691314[Цена за единицу]</f>
        <v>0</v>
      </c>
      <c r="H294" s="118"/>
      <c r="I294" s="119"/>
      <c r="J294" s="119"/>
      <c r="K294" s="119"/>
      <c r="L294" s="149"/>
      <c r="M294" s="117"/>
      <c r="N294" s="149"/>
      <c r="O294" s="120"/>
      <c r="P294" s="116">
        <f>Таблица1345691314[Дата оплаты]+Таблица1345691314[Срок поставки дней]+1</f>
        <v>1</v>
      </c>
      <c r="Q294" s="149"/>
      <c r="R294" s="117"/>
      <c r="S294" s="143"/>
      <c r="T294" s="143"/>
    </row>
    <row r="295" spans="1:20" x14ac:dyDescent="0.25">
      <c r="A295" s="168">
        <v>293</v>
      </c>
      <c r="B295" s="117"/>
      <c r="C295" s="117"/>
      <c r="D295" s="117"/>
      <c r="E295" s="117"/>
      <c r="F295" s="118"/>
      <c r="G295" s="118">
        <f>Таблица1345691314[Кол-во по Счету]*Таблица1345691314[Цена за единицу]</f>
        <v>0</v>
      </c>
      <c r="H295" s="118"/>
      <c r="I295" s="119"/>
      <c r="J295" s="119"/>
      <c r="K295" s="119"/>
      <c r="L295" s="149"/>
      <c r="M295" s="117"/>
      <c r="N295" s="149"/>
      <c r="O295" s="120"/>
      <c r="P295" s="116">
        <f>Таблица1345691314[Дата оплаты]+Таблица1345691314[Срок поставки дней]+1</f>
        <v>1</v>
      </c>
      <c r="Q295" s="149"/>
      <c r="R295" s="117"/>
      <c r="S295" s="143"/>
      <c r="T295" s="143"/>
    </row>
    <row r="296" spans="1:20" x14ac:dyDescent="0.25">
      <c r="A296" s="168">
        <v>294</v>
      </c>
      <c r="B296" s="117"/>
      <c r="C296" s="117"/>
      <c r="D296" s="117"/>
      <c r="E296" s="117"/>
      <c r="F296" s="118"/>
      <c r="G296" s="118">
        <f>Таблица1345691314[Кол-во по Счету]*Таблица1345691314[Цена за единицу]</f>
        <v>0</v>
      </c>
      <c r="H296" s="118"/>
      <c r="I296" s="119"/>
      <c r="J296" s="119"/>
      <c r="K296" s="119"/>
      <c r="L296" s="149"/>
      <c r="M296" s="117"/>
      <c r="N296" s="149"/>
      <c r="O296" s="120"/>
      <c r="P296" s="116">
        <f>Таблица1345691314[Дата оплаты]+Таблица1345691314[Срок поставки дней]+1</f>
        <v>1</v>
      </c>
      <c r="Q296" s="149"/>
      <c r="R296" s="117"/>
      <c r="S296" s="143"/>
      <c r="T296" s="143"/>
    </row>
    <row r="297" spans="1:20" x14ac:dyDescent="0.25">
      <c r="A297" s="168">
        <v>295</v>
      </c>
      <c r="B297" s="117"/>
      <c r="C297" s="117"/>
      <c r="D297" s="117"/>
      <c r="E297" s="117"/>
      <c r="F297" s="118"/>
      <c r="G297" s="118">
        <f>Таблица1345691314[Кол-во по Счету]*Таблица1345691314[Цена за единицу]</f>
        <v>0</v>
      </c>
      <c r="H297" s="118"/>
      <c r="I297" s="119"/>
      <c r="J297" s="119"/>
      <c r="K297" s="119"/>
      <c r="L297" s="149"/>
      <c r="M297" s="117"/>
      <c r="N297" s="149"/>
      <c r="O297" s="120"/>
      <c r="P297" s="116">
        <f>Таблица1345691314[Дата оплаты]+Таблица1345691314[Срок поставки дней]+1</f>
        <v>1</v>
      </c>
      <c r="Q297" s="149"/>
      <c r="R297" s="117"/>
      <c r="S297" s="143"/>
      <c r="T297" s="143"/>
    </row>
    <row r="298" spans="1:20" x14ac:dyDescent="0.25">
      <c r="A298" s="168">
        <v>296</v>
      </c>
      <c r="B298" s="117"/>
      <c r="C298" s="117"/>
      <c r="D298" s="117"/>
      <c r="E298" s="117"/>
      <c r="F298" s="118"/>
      <c r="G298" s="118">
        <f>Таблица1345691314[Кол-во по Счету]*Таблица1345691314[Цена за единицу]</f>
        <v>0</v>
      </c>
      <c r="H298" s="118"/>
      <c r="I298" s="119"/>
      <c r="J298" s="119"/>
      <c r="K298" s="119"/>
      <c r="L298" s="149"/>
      <c r="M298" s="117"/>
      <c r="N298" s="149"/>
      <c r="O298" s="120"/>
      <c r="P298" s="116">
        <f>Таблица1345691314[Дата оплаты]+Таблица1345691314[Срок поставки дней]+1</f>
        <v>1</v>
      </c>
      <c r="Q298" s="149"/>
      <c r="R298" s="117"/>
      <c r="S298" s="143"/>
      <c r="T298" s="143"/>
    </row>
    <row r="299" spans="1:20" x14ac:dyDescent="0.25">
      <c r="A299" s="168">
        <v>297</v>
      </c>
      <c r="B299" s="117"/>
      <c r="C299" s="117"/>
      <c r="D299" s="117"/>
      <c r="E299" s="117"/>
      <c r="F299" s="118"/>
      <c r="G299" s="118">
        <f>Таблица1345691314[Кол-во по Счету]*Таблица1345691314[Цена за единицу]</f>
        <v>0</v>
      </c>
      <c r="H299" s="118"/>
      <c r="I299" s="119"/>
      <c r="J299" s="119"/>
      <c r="K299" s="119"/>
      <c r="L299" s="149"/>
      <c r="M299" s="117"/>
      <c r="N299" s="149"/>
      <c r="O299" s="120"/>
      <c r="P299" s="116">
        <f>Таблица1345691314[Дата оплаты]+Таблица1345691314[Срок поставки дней]+1</f>
        <v>1</v>
      </c>
      <c r="Q299" s="149"/>
      <c r="R299" s="117"/>
      <c r="S299" s="143"/>
      <c r="T299" s="143"/>
    </row>
    <row r="300" spans="1:20" x14ac:dyDescent="0.25">
      <c r="A300" s="168">
        <v>298</v>
      </c>
      <c r="B300" s="117"/>
      <c r="C300" s="117"/>
      <c r="D300" s="117"/>
      <c r="E300" s="117"/>
      <c r="F300" s="118"/>
      <c r="G300" s="118">
        <f>Таблица1345691314[Кол-во по Счету]*Таблица1345691314[Цена за единицу]</f>
        <v>0</v>
      </c>
      <c r="H300" s="118"/>
      <c r="I300" s="119"/>
      <c r="J300" s="119"/>
      <c r="K300" s="119"/>
      <c r="L300" s="149"/>
      <c r="M300" s="117"/>
      <c r="N300" s="149"/>
      <c r="O300" s="120"/>
      <c r="P300" s="116">
        <f>Таблица1345691314[Дата оплаты]+Таблица1345691314[Срок поставки дней]+1</f>
        <v>1</v>
      </c>
      <c r="Q300" s="149"/>
      <c r="R300" s="117"/>
      <c r="S300" s="143"/>
      <c r="T300" s="143"/>
    </row>
    <row r="301" spans="1:20" x14ac:dyDescent="0.25">
      <c r="A301" s="168">
        <v>299</v>
      </c>
      <c r="B301" s="117"/>
      <c r="C301" s="117"/>
      <c r="D301" s="117"/>
      <c r="E301" s="117"/>
      <c r="F301" s="118"/>
      <c r="G301" s="118">
        <f>Таблица1345691314[Кол-во по Счету]*Таблица1345691314[Цена за единицу]</f>
        <v>0</v>
      </c>
      <c r="H301" s="118"/>
      <c r="I301" s="119"/>
      <c r="J301" s="119"/>
      <c r="K301" s="119"/>
      <c r="L301" s="149"/>
      <c r="M301" s="117"/>
      <c r="N301" s="149"/>
      <c r="O301" s="120"/>
      <c r="P301" s="116">
        <f>Таблица1345691314[Дата оплаты]+Таблица1345691314[Срок поставки дней]+1</f>
        <v>1</v>
      </c>
      <c r="Q301" s="149"/>
      <c r="R301" s="117"/>
      <c r="S301" s="143"/>
      <c r="T301" s="143"/>
    </row>
    <row r="302" spans="1:20" x14ac:dyDescent="0.25">
      <c r="A302" s="168">
        <v>300</v>
      </c>
      <c r="B302" s="117"/>
      <c r="C302" s="117"/>
      <c r="D302" s="117"/>
      <c r="E302" s="117"/>
      <c r="F302" s="118"/>
      <c r="G302" s="118">
        <f>Таблица1345691314[Кол-во по Счету]*Таблица1345691314[Цена за единицу]</f>
        <v>0</v>
      </c>
      <c r="H302" s="118"/>
      <c r="I302" s="119"/>
      <c r="J302" s="119"/>
      <c r="K302" s="119"/>
      <c r="L302" s="149"/>
      <c r="M302" s="117"/>
      <c r="N302" s="149"/>
      <c r="O302" s="120"/>
      <c r="P302" s="116">
        <f>Таблица1345691314[Дата оплаты]+Таблица1345691314[Срок поставки дней]+1</f>
        <v>1</v>
      </c>
      <c r="Q302" s="149"/>
      <c r="R302" s="117"/>
      <c r="S302" s="143"/>
      <c r="T302" s="143"/>
    </row>
    <row r="303" spans="1:20" x14ac:dyDescent="0.25">
      <c r="A303" s="168">
        <v>301</v>
      </c>
      <c r="B303" s="117"/>
      <c r="C303" s="117"/>
      <c r="D303" s="117"/>
      <c r="E303" s="117"/>
      <c r="F303" s="118"/>
      <c r="G303" s="118">
        <f>Таблица1345691314[Кол-во по Счету]*Таблица1345691314[Цена за единицу]</f>
        <v>0</v>
      </c>
      <c r="H303" s="118"/>
      <c r="I303" s="119"/>
      <c r="J303" s="119"/>
      <c r="K303" s="119"/>
      <c r="L303" s="149"/>
      <c r="M303" s="117"/>
      <c r="N303" s="149"/>
      <c r="O303" s="120"/>
      <c r="P303" s="116">
        <f>Таблица1345691314[Дата оплаты]+Таблица1345691314[Срок поставки дней]+1</f>
        <v>1</v>
      </c>
      <c r="Q303" s="149"/>
      <c r="R303" s="117"/>
      <c r="S303" s="143"/>
      <c r="T303" s="143"/>
    </row>
    <row r="304" spans="1:20" x14ac:dyDescent="0.25">
      <c r="A304" s="168">
        <v>302</v>
      </c>
      <c r="B304" s="117"/>
      <c r="C304" s="117"/>
      <c r="D304" s="117"/>
      <c r="E304" s="117"/>
      <c r="F304" s="118"/>
      <c r="G304" s="118">
        <f>Таблица1345691314[Кол-во по Счету]*Таблица1345691314[Цена за единицу]</f>
        <v>0</v>
      </c>
      <c r="H304" s="118"/>
      <c r="I304" s="119"/>
      <c r="J304" s="119"/>
      <c r="K304" s="119"/>
      <c r="L304" s="149"/>
      <c r="M304" s="117"/>
      <c r="N304" s="149"/>
      <c r="O304" s="120"/>
      <c r="P304" s="116">
        <f>Таблица1345691314[Дата оплаты]+Таблица1345691314[Срок поставки дней]+1</f>
        <v>1</v>
      </c>
      <c r="Q304" s="149"/>
      <c r="R304" s="117"/>
      <c r="S304" s="143"/>
      <c r="T304" s="143"/>
    </row>
    <row r="305" spans="1:20" x14ac:dyDescent="0.25">
      <c r="A305" s="168">
        <v>303</v>
      </c>
      <c r="B305" s="117"/>
      <c r="C305" s="117"/>
      <c r="D305" s="117"/>
      <c r="E305" s="117"/>
      <c r="F305" s="118"/>
      <c r="G305" s="118">
        <f>Таблица1345691314[Кол-во по Счету]*Таблица1345691314[Цена за единицу]</f>
        <v>0</v>
      </c>
      <c r="H305" s="118"/>
      <c r="I305" s="119"/>
      <c r="J305" s="119"/>
      <c r="K305" s="119"/>
      <c r="L305" s="149"/>
      <c r="M305" s="117"/>
      <c r="N305" s="149"/>
      <c r="O305" s="120"/>
      <c r="P305" s="116">
        <f>Таблица1345691314[Дата оплаты]+Таблица1345691314[Срок поставки дней]+1</f>
        <v>1</v>
      </c>
      <c r="Q305" s="149"/>
      <c r="R305" s="117"/>
      <c r="S305" s="143"/>
      <c r="T305" s="143"/>
    </row>
    <row r="306" spans="1:20" x14ac:dyDescent="0.25">
      <c r="A306" s="168">
        <v>304</v>
      </c>
      <c r="B306" s="117"/>
      <c r="C306" s="117"/>
      <c r="D306" s="117"/>
      <c r="E306" s="117"/>
      <c r="F306" s="118"/>
      <c r="G306" s="118">
        <f>Таблица1345691314[Кол-во по Счету]*Таблица1345691314[Цена за единицу]</f>
        <v>0</v>
      </c>
      <c r="H306" s="118"/>
      <c r="I306" s="119"/>
      <c r="J306" s="119"/>
      <c r="K306" s="119"/>
      <c r="L306" s="149"/>
      <c r="M306" s="117"/>
      <c r="N306" s="149"/>
      <c r="O306" s="120"/>
      <c r="P306" s="116">
        <f>Таблица1345691314[Дата оплаты]+Таблица1345691314[Срок поставки дней]+1</f>
        <v>1</v>
      </c>
      <c r="Q306" s="149"/>
      <c r="R306" s="117"/>
      <c r="S306" s="143"/>
      <c r="T306" s="143"/>
    </row>
    <row r="307" spans="1:20" x14ac:dyDescent="0.25">
      <c r="A307" s="168">
        <v>305</v>
      </c>
      <c r="B307" s="117"/>
      <c r="C307" s="117"/>
      <c r="D307" s="117"/>
      <c r="E307" s="117"/>
      <c r="F307" s="118"/>
      <c r="G307" s="118">
        <f>Таблица1345691314[Кол-во по Счету]*Таблица1345691314[Цена за единицу]</f>
        <v>0</v>
      </c>
      <c r="H307" s="118"/>
      <c r="I307" s="119"/>
      <c r="J307" s="119"/>
      <c r="K307" s="119"/>
      <c r="L307" s="149"/>
      <c r="M307" s="117"/>
      <c r="N307" s="149"/>
      <c r="O307" s="120"/>
      <c r="P307" s="116">
        <f>Таблица1345691314[Дата оплаты]+Таблица1345691314[Срок поставки дней]+1</f>
        <v>1</v>
      </c>
      <c r="Q307" s="149"/>
      <c r="R307" s="117"/>
      <c r="S307" s="143"/>
      <c r="T307" s="143"/>
    </row>
    <row r="308" spans="1:20" x14ac:dyDescent="0.25">
      <c r="A308" s="168">
        <v>306</v>
      </c>
      <c r="B308" s="117"/>
      <c r="C308" s="117"/>
      <c r="D308" s="117"/>
      <c r="E308" s="117"/>
      <c r="F308" s="118"/>
      <c r="G308" s="118">
        <f>Таблица1345691314[Кол-во по Счету]*Таблица1345691314[Цена за единицу]</f>
        <v>0</v>
      </c>
      <c r="H308" s="118"/>
      <c r="I308" s="119"/>
      <c r="J308" s="119"/>
      <c r="K308" s="119"/>
      <c r="L308" s="149"/>
      <c r="M308" s="117"/>
      <c r="N308" s="149"/>
      <c r="O308" s="120"/>
      <c r="P308" s="116">
        <f>Таблица1345691314[Дата оплаты]+Таблица1345691314[Срок поставки дней]+1</f>
        <v>1</v>
      </c>
      <c r="Q308" s="149"/>
      <c r="R308" s="117"/>
      <c r="S308" s="143"/>
      <c r="T308" s="143"/>
    </row>
    <row r="309" spans="1:20" x14ac:dyDescent="0.25">
      <c r="A309" s="168">
        <v>307</v>
      </c>
      <c r="B309" s="117"/>
      <c r="C309" s="117"/>
      <c r="D309" s="117"/>
      <c r="E309" s="117"/>
      <c r="F309" s="118"/>
      <c r="G309" s="118">
        <f>Таблица1345691314[Кол-во по Счету]*Таблица1345691314[Цена за единицу]</f>
        <v>0</v>
      </c>
      <c r="H309" s="118"/>
      <c r="I309" s="119"/>
      <c r="J309" s="119"/>
      <c r="K309" s="119"/>
      <c r="L309" s="149"/>
      <c r="M309" s="117"/>
      <c r="N309" s="149"/>
      <c r="O309" s="120"/>
      <c r="P309" s="116">
        <f>Таблица1345691314[Дата оплаты]+Таблица1345691314[Срок поставки дней]+1</f>
        <v>1</v>
      </c>
      <c r="Q309" s="149"/>
      <c r="R309" s="117"/>
      <c r="S309" s="143"/>
      <c r="T309" s="143"/>
    </row>
    <row r="310" spans="1:20" x14ac:dyDescent="0.25">
      <c r="A310" s="168">
        <v>308</v>
      </c>
      <c r="B310" s="117"/>
      <c r="C310" s="117"/>
      <c r="D310" s="117"/>
      <c r="E310" s="117"/>
      <c r="F310" s="118"/>
      <c r="G310" s="118">
        <f>Таблица1345691314[Кол-во по Счету]*Таблица1345691314[Цена за единицу]</f>
        <v>0</v>
      </c>
      <c r="H310" s="118"/>
      <c r="I310" s="119"/>
      <c r="J310" s="119"/>
      <c r="K310" s="119"/>
      <c r="L310" s="149"/>
      <c r="M310" s="117"/>
      <c r="N310" s="149"/>
      <c r="O310" s="120"/>
      <c r="P310" s="116">
        <f>Таблица1345691314[Дата оплаты]+Таблица1345691314[Срок поставки дней]+1</f>
        <v>1</v>
      </c>
      <c r="Q310" s="149"/>
      <c r="R310" s="117"/>
      <c r="S310" s="143"/>
      <c r="T310" s="143"/>
    </row>
    <row r="311" spans="1:20" x14ac:dyDescent="0.25">
      <c r="A311" s="168">
        <v>309</v>
      </c>
      <c r="B311" s="117"/>
      <c r="C311" s="117"/>
      <c r="D311" s="117"/>
      <c r="E311" s="117"/>
      <c r="F311" s="118"/>
      <c r="G311" s="118">
        <f>Таблица1345691314[Кол-во по Счету]*Таблица1345691314[Цена за единицу]</f>
        <v>0</v>
      </c>
      <c r="H311" s="118"/>
      <c r="I311" s="119"/>
      <c r="J311" s="119"/>
      <c r="K311" s="119"/>
      <c r="L311" s="149"/>
      <c r="M311" s="117"/>
      <c r="N311" s="149"/>
      <c r="O311" s="120"/>
      <c r="P311" s="116">
        <f>Таблица1345691314[Дата оплаты]+Таблица1345691314[Срок поставки дней]+1</f>
        <v>1</v>
      </c>
      <c r="Q311" s="149"/>
      <c r="R311" s="117"/>
      <c r="S311" s="143"/>
      <c r="T311" s="143"/>
    </row>
    <row r="312" spans="1:20" x14ac:dyDescent="0.25">
      <c r="A312" s="168">
        <v>310</v>
      </c>
      <c r="B312" s="117"/>
      <c r="C312" s="117"/>
      <c r="D312" s="117"/>
      <c r="E312" s="117"/>
      <c r="F312" s="118"/>
      <c r="G312" s="118">
        <f>Таблица1345691314[Кол-во по Счету]*Таблица1345691314[Цена за единицу]</f>
        <v>0</v>
      </c>
      <c r="H312" s="118"/>
      <c r="I312" s="119"/>
      <c r="J312" s="119"/>
      <c r="K312" s="119"/>
      <c r="L312" s="149"/>
      <c r="M312" s="117"/>
      <c r="N312" s="149"/>
      <c r="O312" s="120"/>
      <c r="P312" s="116">
        <f>Таблица1345691314[Дата оплаты]+Таблица1345691314[Срок поставки дней]+1</f>
        <v>1</v>
      </c>
      <c r="Q312" s="149"/>
      <c r="R312" s="117"/>
      <c r="S312" s="143"/>
      <c r="T312" s="143"/>
    </row>
    <row r="313" spans="1:20" x14ac:dyDescent="0.25">
      <c r="A313" s="168">
        <v>311</v>
      </c>
      <c r="B313" s="117"/>
      <c r="C313" s="117"/>
      <c r="D313" s="117"/>
      <c r="E313" s="117"/>
      <c r="F313" s="118"/>
      <c r="G313" s="118">
        <f>Таблица1345691314[Кол-во по Счету]*Таблица1345691314[Цена за единицу]</f>
        <v>0</v>
      </c>
      <c r="H313" s="118"/>
      <c r="I313" s="119"/>
      <c r="J313" s="119"/>
      <c r="K313" s="119"/>
      <c r="L313" s="149"/>
      <c r="M313" s="117"/>
      <c r="N313" s="149"/>
      <c r="O313" s="120"/>
      <c r="P313" s="116">
        <f>Таблица1345691314[Дата оплаты]+Таблица1345691314[Срок поставки дней]+1</f>
        <v>1</v>
      </c>
      <c r="Q313" s="149"/>
      <c r="R313" s="117"/>
      <c r="S313" s="143"/>
      <c r="T313" s="143"/>
    </row>
    <row r="314" spans="1:20" x14ac:dyDescent="0.25">
      <c r="A314" s="168">
        <v>312</v>
      </c>
      <c r="B314" s="117"/>
      <c r="C314" s="117"/>
      <c r="D314" s="117"/>
      <c r="E314" s="117"/>
      <c r="F314" s="118"/>
      <c r="G314" s="118">
        <f>Таблица1345691314[Кол-во по Счету]*Таблица1345691314[Цена за единицу]</f>
        <v>0</v>
      </c>
      <c r="H314" s="118"/>
      <c r="I314" s="119"/>
      <c r="J314" s="119"/>
      <c r="K314" s="119"/>
      <c r="L314" s="149"/>
      <c r="M314" s="117"/>
      <c r="N314" s="149"/>
      <c r="O314" s="120"/>
      <c r="P314" s="116">
        <f>Таблица1345691314[Дата оплаты]+Таблица1345691314[Срок поставки дней]+1</f>
        <v>1</v>
      </c>
      <c r="Q314" s="149"/>
      <c r="R314" s="117"/>
      <c r="S314" s="143"/>
      <c r="T314" s="143"/>
    </row>
    <row r="315" spans="1:20" x14ac:dyDescent="0.25">
      <c r="A315" s="168">
        <v>313</v>
      </c>
      <c r="B315" s="117"/>
      <c r="C315" s="117"/>
      <c r="D315" s="117"/>
      <c r="E315" s="117"/>
      <c r="F315" s="118"/>
      <c r="G315" s="118">
        <f>Таблица1345691314[Кол-во по Счету]*Таблица1345691314[Цена за единицу]</f>
        <v>0</v>
      </c>
      <c r="H315" s="118"/>
      <c r="I315" s="119"/>
      <c r="J315" s="119"/>
      <c r="K315" s="119"/>
      <c r="L315" s="149"/>
      <c r="M315" s="117"/>
      <c r="N315" s="149"/>
      <c r="O315" s="120"/>
      <c r="P315" s="116">
        <f>Таблица1345691314[Дата оплаты]+Таблица1345691314[Срок поставки дней]+1</f>
        <v>1</v>
      </c>
      <c r="Q315" s="149"/>
      <c r="R315" s="117"/>
      <c r="S315" s="143"/>
      <c r="T315" s="143"/>
    </row>
    <row r="316" spans="1:20" x14ac:dyDescent="0.25">
      <c r="A316" s="168">
        <v>314</v>
      </c>
      <c r="B316" s="117"/>
      <c r="C316" s="117"/>
      <c r="D316" s="117"/>
      <c r="E316" s="117"/>
      <c r="F316" s="118"/>
      <c r="G316" s="118">
        <f>Таблица1345691314[Кол-во по Счету]*Таблица1345691314[Цена за единицу]</f>
        <v>0</v>
      </c>
      <c r="H316" s="118"/>
      <c r="I316" s="119"/>
      <c r="J316" s="119"/>
      <c r="K316" s="119"/>
      <c r="L316" s="149"/>
      <c r="M316" s="117"/>
      <c r="N316" s="149"/>
      <c r="O316" s="120"/>
      <c r="P316" s="116">
        <f>Таблица1345691314[Дата оплаты]+Таблица1345691314[Срок поставки дней]+1</f>
        <v>1</v>
      </c>
      <c r="Q316" s="149"/>
      <c r="R316" s="117"/>
      <c r="S316" s="143"/>
      <c r="T316" s="143"/>
    </row>
    <row r="317" spans="1:20" x14ac:dyDescent="0.25">
      <c r="A317" s="168">
        <v>315</v>
      </c>
      <c r="B317" s="117"/>
      <c r="C317" s="117"/>
      <c r="D317" s="117"/>
      <c r="E317" s="117"/>
      <c r="F317" s="118"/>
      <c r="G317" s="118">
        <f>Таблица1345691314[Кол-во по Счету]*Таблица1345691314[Цена за единицу]</f>
        <v>0</v>
      </c>
      <c r="H317" s="118"/>
      <c r="I317" s="119"/>
      <c r="J317" s="119"/>
      <c r="K317" s="119"/>
      <c r="L317" s="149"/>
      <c r="M317" s="117"/>
      <c r="N317" s="149"/>
      <c r="O317" s="120"/>
      <c r="P317" s="116">
        <f>Таблица1345691314[Дата оплаты]+Таблица1345691314[Срок поставки дней]+1</f>
        <v>1</v>
      </c>
      <c r="Q317" s="149"/>
      <c r="R317" s="117"/>
      <c r="S317" s="143"/>
      <c r="T317" s="143"/>
    </row>
    <row r="318" spans="1:20" x14ac:dyDescent="0.25">
      <c r="A318" s="168">
        <v>316</v>
      </c>
      <c r="B318" s="117"/>
      <c r="C318" s="117"/>
      <c r="D318" s="117"/>
      <c r="E318" s="117"/>
      <c r="F318" s="118"/>
      <c r="G318" s="118">
        <f>Таблица1345691314[Кол-во по Счету]*Таблица1345691314[Цена за единицу]</f>
        <v>0</v>
      </c>
      <c r="H318" s="118"/>
      <c r="I318" s="119"/>
      <c r="J318" s="119"/>
      <c r="K318" s="119"/>
      <c r="L318" s="149"/>
      <c r="M318" s="117"/>
      <c r="N318" s="149"/>
      <c r="O318" s="120"/>
      <c r="P318" s="116">
        <f>Таблица1345691314[Дата оплаты]+Таблица1345691314[Срок поставки дней]+1</f>
        <v>1</v>
      </c>
      <c r="Q318" s="149"/>
      <c r="R318" s="117"/>
      <c r="S318" s="143"/>
      <c r="T318" s="143"/>
    </row>
    <row r="319" spans="1:20" x14ac:dyDescent="0.25">
      <c r="A319" s="168">
        <v>317</v>
      </c>
      <c r="B319" s="117"/>
      <c r="C319" s="117"/>
      <c r="D319" s="117"/>
      <c r="E319" s="117"/>
      <c r="F319" s="118"/>
      <c r="G319" s="118">
        <f>Таблица1345691314[Кол-во по Счету]*Таблица1345691314[Цена за единицу]</f>
        <v>0</v>
      </c>
      <c r="H319" s="118"/>
      <c r="I319" s="119"/>
      <c r="J319" s="119"/>
      <c r="K319" s="119"/>
      <c r="L319" s="149"/>
      <c r="M319" s="117"/>
      <c r="N319" s="149"/>
      <c r="O319" s="120"/>
      <c r="P319" s="116">
        <f>Таблица1345691314[Дата оплаты]+Таблица1345691314[Срок поставки дней]+1</f>
        <v>1</v>
      </c>
      <c r="Q319" s="149"/>
      <c r="R319" s="117"/>
      <c r="S319" s="143"/>
      <c r="T319" s="143"/>
    </row>
    <row r="320" spans="1:20" x14ac:dyDescent="0.25">
      <c r="A320" s="168">
        <v>318</v>
      </c>
      <c r="B320" s="117"/>
      <c r="C320" s="117"/>
      <c r="D320" s="117"/>
      <c r="E320" s="117"/>
      <c r="F320" s="118"/>
      <c r="G320" s="118">
        <f>Таблица1345691314[Кол-во по Счету]*Таблица1345691314[Цена за единицу]</f>
        <v>0</v>
      </c>
      <c r="H320" s="118"/>
      <c r="I320" s="119"/>
      <c r="J320" s="119"/>
      <c r="K320" s="119"/>
      <c r="L320" s="149"/>
      <c r="M320" s="117"/>
      <c r="N320" s="149"/>
      <c r="O320" s="120"/>
      <c r="P320" s="116">
        <f>Таблица1345691314[Дата оплаты]+Таблица1345691314[Срок поставки дней]+1</f>
        <v>1</v>
      </c>
      <c r="Q320" s="149"/>
      <c r="R320" s="117"/>
      <c r="S320" s="143"/>
      <c r="T320" s="143"/>
    </row>
    <row r="321" spans="1:20" x14ac:dyDescent="0.25">
      <c r="A321" s="168">
        <v>319</v>
      </c>
      <c r="B321" s="117"/>
      <c r="C321" s="117"/>
      <c r="D321" s="117"/>
      <c r="E321" s="117"/>
      <c r="F321" s="118"/>
      <c r="G321" s="118">
        <f>Таблица1345691314[Кол-во по Счету]*Таблица1345691314[Цена за единицу]</f>
        <v>0</v>
      </c>
      <c r="H321" s="118"/>
      <c r="I321" s="119"/>
      <c r="J321" s="119"/>
      <c r="K321" s="119"/>
      <c r="L321" s="149"/>
      <c r="M321" s="117"/>
      <c r="N321" s="149"/>
      <c r="O321" s="120"/>
      <c r="P321" s="116">
        <f>Таблица1345691314[Дата оплаты]+Таблица1345691314[Срок поставки дней]+1</f>
        <v>1</v>
      </c>
      <c r="Q321" s="149"/>
      <c r="R321" s="117"/>
      <c r="S321" s="143"/>
      <c r="T321" s="143"/>
    </row>
    <row r="322" spans="1:20" x14ac:dyDescent="0.25">
      <c r="A322" s="168">
        <v>320</v>
      </c>
      <c r="B322" s="117"/>
      <c r="C322" s="117"/>
      <c r="D322" s="117"/>
      <c r="E322" s="117"/>
      <c r="F322" s="118"/>
      <c r="G322" s="118">
        <f>Таблица1345691314[Кол-во по Счету]*Таблица1345691314[Цена за единицу]</f>
        <v>0</v>
      </c>
      <c r="H322" s="118"/>
      <c r="I322" s="119"/>
      <c r="J322" s="119"/>
      <c r="K322" s="119"/>
      <c r="L322" s="149"/>
      <c r="M322" s="117"/>
      <c r="N322" s="149"/>
      <c r="O322" s="120"/>
      <c r="P322" s="116">
        <f>Таблица1345691314[Дата оплаты]+Таблица1345691314[Срок поставки дней]+1</f>
        <v>1</v>
      </c>
      <c r="Q322" s="149"/>
      <c r="R322" s="117"/>
      <c r="S322" s="143"/>
      <c r="T322" s="143"/>
    </row>
    <row r="323" spans="1:20" x14ac:dyDescent="0.25">
      <c r="A323" s="168">
        <v>321</v>
      </c>
      <c r="B323" s="117"/>
      <c r="C323" s="117"/>
      <c r="D323" s="117"/>
      <c r="E323" s="117"/>
      <c r="F323" s="118"/>
      <c r="G323" s="118">
        <f>Таблица1345691314[Кол-во по Счету]*Таблица1345691314[Цена за единицу]</f>
        <v>0</v>
      </c>
      <c r="H323" s="118"/>
      <c r="I323" s="119"/>
      <c r="J323" s="119"/>
      <c r="K323" s="119"/>
      <c r="L323" s="149"/>
      <c r="M323" s="117"/>
      <c r="N323" s="149"/>
      <c r="O323" s="120"/>
      <c r="P323" s="116">
        <f>Таблица1345691314[Дата оплаты]+Таблица1345691314[Срок поставки дней]+1</f>
        <v>1</v>
      </c>
      <c r="Q323" s="149"/>
      <c r="R323" s="117"/>
      <c r="S323" s="143"/>
      <c r="T323" s="143"/>
    </row>
    <row r="324" spans="1:20" x14ac:dyDescent="0.25">
      <c r="A324" s="168">
        <v>322</v>
      </c>
      <c r="B324" s="117"/>
      <c r="C324" s="117"/>
      <c r="D324" s="117"/>
      <c r="E324" s="117"/>
      <c r="F324" s="118"/>
      <c r="G324" s="118">
        <f>Таблица1345691314[Кол-во по Счету]*Таблица1345691314[Цена за единицу]</f>
        <v>0</v>
      </c>
      <c r="H324" s="118"/>
      <c r="I324" s="119"/>
      <c r="J324" s="119"/>
      <c r="K324" s="119"/>
      <c r="L324" s="149"/>
      <c r="M324" s="117"/>
      <c r="N324" s="149"/>
      <c r="O324" s="120"/>
      <c r="P324" s="116">
        <f>Таблица1345691314[Дата оплаты]+Таблица1345691314[Срок поставки дней]+1</f>
        <v>1</v>
      </c>
      <c r="Q324" s="149"/>
      <c r="R324" s="117"/>
      <c r="S324" s="143"/>
      <c r="T324" s="143"/>
    </row>
    <row r="325" spans="1:20" x14ac:dyDescent="0.25">
      <c r="A325" s="168">
        <v>323</v>
      </c>
      <c r="B325" s="117"/>
      <c r="C325" s="117"/>
      <c r="D325" s="117"/>
      <c r="E325" s="117"/>
      <c r="F325" s="118"/>
      <c r="G325" s="118">
        <f>Таблица1345691314[Кол-во по Счету]*Таблица1345691314[Цена за единицу]</f>
        <v>0</v>
      </c>
      <c r="H325" s="118"/>
      <c r="I325" s="119"/>
      <c r="J325" s="119"/>
      <c r="K325" s="119"/>
      <c r="L325" s="149"/>
      <c r="M325" s="117"/>
      <c r="N325" s="149"/>
      <c r="O325" s="120"/>
      <c r="P325" s="116">
        <f>Таблица1345691314[Дата оплаты]+Таблица1345691314[Срок поставки дней]+1</f>
        <v>1</v>
      </c>
      <c r="Q325" s="149"/>
      <c r="R325" s="117"/>
      <c r="S325" s="143"/>
      <c r="T325" s="143"/>
    </row>
    <row r="326" spans="1:20" x14ac:dyDescent="0.25">
      <c r="A326" s="168">
        <v>324</v>
      </c>
      <c r="B326" s="117"/>
      <c r="C326" s="117"/>
      <c r="D326" s="117"/>
      <c r="E326" s="117"/>
      <c r="F326" s="118"/>
      <c r="G326" s="118">
        <f>Таблица1345691314[Кол-во по Счету]*Таблица1345691314[Цена за единицу]</f>
        <v>0</v>
      </c>
      <c r="H326" s="118"/>
      <c r="I326" s="119"/>
      <c r="J326" s="119"/>
      <c r="K326" s="119"/>
      <c r="L326" s="149"/>
      <c r="M326" s="117"/>
      <c r="N326" s="149"/>
      <c r="O326" s="120"/>
      <c r="P326" s="116">
        <f>Таблица1345691314[Дата оплаты]+Таблица1345691314[Срок поставки дней]+1</f>
        <v>1</v>
      </c>
      <c r="Q326" s="149"/>
      <c r="R326" s="117"/>
      <c r="S326" s="143"/>
      <c r="T326" s="143"/>
    </row>
    <row r="327" spans="1:20" x14ac:dyDescent="0.25">
      <c r="A327" s="168">
        <v>325</v>
      </c>
      <c r="B327" s="117"/>
      <c r="C327" s="117"/>
      <c r="D327" s="117"/>
      <c r="E327" s="117"/>
      <c r="F327" s="118"/>
      <c r="G327" s="118">
        <f>Таблица1345691314[Кол-во по Счету]*Таблица1345691314[Цена за единицу]</f>
        <v>0</v>
      </c>
      <c r="H327" s="118"/>
      <c r="I327" s="119"/>
      <c r="J327" s="119"/>
      <c r="K327" s="119"/>
      <c r="L327" s="149"/>
      <c r="M327" s="117"/>
      <c r="N327" s="149"/>
      <c r="O327" s="120"/>
      <c r="P327" s="116">
        <f>Таблица1345691314[Дата оплаты]+Таблица1345691314[Срок поставки дней]+1</f>
        <v>1</v>
      </c>
      <c r="Q327" s="149"/>
      <c r="R327" s="117"/>
      <c r="S327" s="143"/>
      <c r="T327" s="143"/>
    </row>
    <row r="328" spans="1:20" x14ac:dyDescent="0.25">
      <c r="A328" s="168">
        <v>326</v>
      </c>
      <c r="B328" s="117"/>
      <c r="C328" s="117"/>
      <c r="D328" s="117"/>
      <c r="E328" s="117"/>
      <c r="F328" s="118"/>
      <c r="G328" s="118">
        <f>Таблица1345691314[Кол-во по Счету]*Таблица1345691314[Цена за единицу]</f>
        <v>0</v>
      </c>
      <c r="H328" s="118"/>
      <c r="I328" s="119"/>
      <c r="J328" s="119"/>
      <c r="K328" s="119"/>
      <c r="L328" s="149"/>
      <c r="M328" s="117"/>
      <c r="N328" s="149"/>
      <c r="O328" s="120"/>
      <c r="P328" s="116">
        <f>Таблица1345691314[Дата оплаты]+Таблица1345691314[Срок поставки дней]+1</f>
        <v>1</v>
      </c>
      <c r="Q328" s="149"/>
      <c r="R328" s="117"/>
      <c r="S328" s="143"/>
      <c r="T328" s="143"/>
    </row>
    <row r="329" spans="1:20" x14ac:dyDescent="0.25">
      <c r="A329" s="168">
        <v>327</v>
      </c>
      <c r="B329" s="117"/>
      <c r="C329" s="117"/>
      <c r="D329" s="117"/>
      <c r="E329" s="117"/>
      <c r="F329" s="118"/>
      <c r="G329" s="118">
        <f>Таблица1345691314[Кол-во по Счету]*Таблица1345691314[Цена за единицу]</f>
        <v>0</v>
      </c>
      <c r="H329" s="118"/>
      <c r="I329" s="119"/>
      <c r="J329" s="119"/>
      <c r="K329" s="119"/>
      <c r="L329" s="149"/>
      <c r="M329" s="117"/>
      <c r="N329" s="149"/>
      <c r="O329" s="120"/>
      <c r="P329" s="116">
        <f>Таблица1345691314[Дата оплаты]+Таблица1345691314[Срок поставки дней]+1</f>
        <v>1</v>
      </c>
      <c r="Q329" s="149"/>
      <c r="R329" s="117"/>
      <c r="S329" s="143"/>
      <c r="T329" s="143"/>
    </row>
    <row r="330" spans="1:20" x14ac:dyDescent="0.25">
      <c r="A330" s="168">
        <v>328</v>
      </c>
      <c r="B330" s="117"/>
      <c r="C330" s="117"/>
      <c r="D330" s="117"/>
      <c r="E330" s="117"/>
      <c r="F330" s="118"/>
      <c r="G330" s="118">
        <f>Таблица1345691314[Кол-во по Счету]*Таблица1345691314[Цена за единицу]</f>
        <v>0</v>
      </c>
      <c r="H330" s="118"/>
      <c r="I330" s="119"/>
      <c r="J330" s="119"/>
      <c r="K330" s="119"/>
      <c r="L330" s="149"/>
      <c r="M330" s="117"/>
      <c r="N330" s="149"/>
      <c r="O330" s="120"/>
      <c r="P330" s="116">
        <f>Таблица1345691314[Дата оплаты]+Таблица1345691314[Срок поставки дней]+1</f>
        <v>1</v>
      </c>
      <c r="Q330" s="149"/>
      <c r="R330" s="117"/>
      <c r="S330" s="143"/>
      <c r="T330" s="143"/>
    </row>
    <row r="331" spans="1:20" x14ac:dyDescent="0.25">
      <c r="A331" s="168">
        <v>329</v>
      </c>
      <c r="B331" s="117"/>
      <c r="C331" s="117"/>
      <c r="D331" s="117"/>
      <c r="E331" s="117"/>
      <c r="F331" s="118"/>
      <c r="G331" s="118">
        <f>Таблица1345691314[Кол-во по Счету]*Таблица1345691314[Цена за единицу]</f>
        <v>0</v>
      </c>
      <c r="H331" s="118"/>
      <c r="I331" s="119"/>
      <c r="J331" s="119"/>
      <c r="K331" s="119"/>
      <c r="L331" s="149"/>
      <c r="M331" s="117"/>
      <c r="N331" s="149"/>
      <c r="O331" s="120"/>
      <c r="P331" s="116">
        <f>Таблица1345691314[Дата оплаты]+Таблица1345691314[Срок поставки дней]+1</f>
        <v>1</v>
      </c>
      <c r="Q331" s="149"/>
      <c r="R331" s="117"/>
      <c r="S331" s="143"/>
      <c r="T331" s="143"/>
    </row>
    <row r="332" spans="1:20" x14ac:dyDescent="0.25">
      <c r="A332" s="168">
        <v>330</v>
      </c>
      <c r="B332" s="117"/>
      <c r="C332" s="117"/>
      <c r="D332" s="117"/>
      <c r="E332" s="117"/>
      <c r="F332" s="118"/>
      <c r="G332" s="118">
        <f>Таблица1345691314[Кол-во по Счету]*Таблица1345691314[Цена за единицу]</f>
        <v>0</v>
      </c>
      <c r="H332" s="118"/>
      <c r="I332" s="119"/>
      <c r="J332" s="119"/>
      <c r="K332" s="119"/>
      <c r="L332" s="149"/>
      <c r="M332" s="117"/>
      <c r="N332" s="149"/>
      <c r="O332" s="120"/>
      <c r="P332" s="116">
        <f>Таблица1345691314[Дата оплаты]+Таблица1345691314[Срок поставки дней]+1</f>
        <v>1</v>
      </c>
      <c r="Q332" s="149"/>
      <c r="R332" s="117"/>
      <c r="S332" s="143"/>
      <c r="T332" s="143"/>
    </row>
    <row r="333" spans="1:20" x14ac:dyDescent="0.25">
      <c r="A333" s="168">
        <v>331</v>
      </c>
      <c r="B333" s="117"/>
      <c r="C333" s="117"/>
      <c r="D333" s="117"/>
      <c r="E333" s="117"/>
      <c r="F333" s="118"/>
      <c r="G333" s="118">
        <f>Таблица1345691314[Кол-во по Счету]*Таблица1345691314[Цена за единицу]</f>
        <v>0</v>
      </c>
      <c r="H333" s="118"/>
      <c r="I333" s="119"/>
      <c r="J333" s="119"/>
      <c r="K333" s="119"/>
      <c r="L333" s="149"/>
      <c r="M333" s="117"/>
      <c r="N333" s="149"/>
      <c r="O333" s="120"/>
      <c r="P333" s="116">
        <f>Таблица1345691314[Дата оплаты]+Таблица1345691314[Срок поставки дней]+1</f>
        <v>1</v>
      </c>
      <c r="Q333" s="149"/>
      <c r="R333" s="117"/>
      <c r="S333" s="143"/>
      <c r="T333" s="143"/>
    </row>
    <row r="334" spans="1:20" x14ac:dyDescent="0.25">
      <c r="A334" s="168">
        <v>332</v>
      </c>
      <c r="B334" s="117"/>
      <c r="C334" s="117"/>
      <c r="D334" s="117"/>
      <c r="E334" s="117"/>
      <c r="F334" s="118"/>
      <c r="G334" s="118">
        <f>Таблица1345691314[Кол-во по Счету]*Таблица1345691314[Цена за единицу]</f>
        <v>0</v>
      </c>
      <c r="H334" s="118"/>
      <c r="I334" s="119"/>
      <c r="J334" s="119"/>
      <c r="K334" s="119"/>
      <c r="L334" s="149"/>
      <c r="M334" s="117"/>
      <c r="N334" s="149"/>
      <c r="O334" s="120"/>
      <c r="P334" s="116">
        <f>Таблица1345691314[Дата оплаты]+Таблица1345691314[Срок поставки дней]+1</f>
        <v>1</v>
      </c>
      <c r="Q334" s="149"/>
      <c r="R334" s="117"/>
      <c r="S334" s="143"/>
      <c r="T334" s="143"/>
    </row>
    <row r="335" spans="1:20" x14ac:dyDescent="0.25">
      <c r="A335" s="168">
        <v>333</v>
      </c>
      <c r="B335" s="117"/>
      <c r="C335" s="117"/>
      <c r="D335" s="117"/>
      <c r="E335" s="117"/>
      <c r="F335" s="118"/>
      <c r="G335" s="118">
        <f>Таблица1345691314[Кол-во по Счету]*Таблица1345691314[Цена за единицу]</f>
        <v>0</v>
      </c>
      <c r="H335" s="118"/>
      <c r="I335" s="119"/>
      <c r="J335" s="119"/>
      <c r="K335" s="119"/>
      <c r="L335" s="149"/>
      <c r="M335" s="117"/>
      <c r="N335" s="149"/>
      <c r="O335" s="120"/>
      <c r="P335" s="116">
        <f>Таблица1345691314[Дата оплаты]+Таблица1345691314[Срок поставки дней]+1</f>
        <v>1</v>
      </c>
      <c r="Q335" s="149"/>
      <c r="R335" s="117"/>
      <c r="S335" s="143"/>
      <c r="T335" s="143"/>
    </row>
    <row r="336" spans="1:20" x14ac:dyDescent="0.25">
      <c r="A336" s="168">
        <v>334</v>
      </c>
      <c r="B336" s="117"/>
      <c r="C336" s="117"/>
      <c r="D336" s="117"/>
      <c r="E336" s="117"/>
      <c r="F336" s="118"/>
      <c r="G336" s="118">
        <f>Таблица1345691314[Кол-во по Счету]*Таблица1345691314[Цена за единицу]</f>
        <v>0</v>
      </c>
      <c r="H336" s="118"/>
      <c r="I336" s="119"/>
      <c r="J336" s="119"/>
      <c r="K336" s="119"/>
      <c r="L336" s="149"/>
      <c r="M336" s="117"/>
      <c r="N336" s="149"/>
      <c r="O336" s="120"/>
      <c r="P336" s="116">
        <f>Таблица1345691314[Дата оплаты]+Таблица1345691314[Срок поставки дней]+1</f>
        <v>1</v>
      </c>
      <c r="Q336" s="149"/>
      <c r="R336" s="117"/>
      <c r="S336" s="143"/>
      <c r="T336" s="143"/>
    </row>
    <row r="337" spans="1:20" x14ac:dyDescent="0.25">
      <c r="A337" s="168">
        <v>335</v>
      </c>
      <c r="B337" s="117"/>
      <c r="C337" s="117"/>
      <c r="D337" s="117"/>
      <c r="E337" s="117"/>
      <c r="F337" s="118"/>
      <c r="G337" s="118">
        <f>Таблица1345691314[Кол-во по Счету]*Таблица1345691314[Цена за единицу]</f>
        <v>0</v>
      </c>
      <c r="H337" s="118"/>
      <c r="I337" s="119"/>
      <c r="J337" s="119"/>
      <c r="K337" s="119"/>
      <c r="L337" s="149"/>
      <c r="M337" s="117"/>
      <c r="N337" s="149"/>
      <c r="O337" s="120"/>
      <c r="P337" s="116">
        <f>Таблица1345691314[Дата оплаты]+Таблица1345691314[Срок поставки дней]+1</f>
        <v>1</v>
      </c>
      <c r="Q337" s="149"/>
      <c r="R337" s="117"/>
      <c r="S337" s="143"/>
      <c r="T337" s="143"/>
    </row>
    <row r="338" spans="1:20" x14ac:dyDescent="0.25">
      <c r="A338" s="168">
        <v>336</v>
      </c>
      <c r="B338" s="117"/>
      <c r="C338" s="117"/>
      <c r="D338" s="117"/>
      <c r="E338" s="117"/>
      <c r="F338" s="118"/>
      <c r="G338" s="118">
        <f>Таблица1345691314[Кол-во по Счету]*Таблица1345691314[Цена за единицу]</f>
        <v>0</v>
      </c>
      <c r="H338" s="118"/>
      <c r="I338" s="119"/>
      <c r="J338" s="119"/>
      <c r="K338" s="119"/>
      <c r="L338" s="149"/>
      <c r="M338" s="117"/>
      <c r="N338" s="149"/>
      <c r="O338" s="120"/>
      <c r="P338" s="116">
        <f>Таблица1345691314[Дата оплаты]+Таблица1345691314[Срок поставки дней]+1</f>
        <v>1</v>
      </c>
      <c r="Q338" s="149"/>
      <c r="R338" s="117"/>
      <c r="S338" s="143"/>
      <c r="T338" s="143"/>
    </row>
    <row r="339" spans="1:20" x14ac:dyDescent="0.25">
      <c r="A339" s="168">
        <v>337</v>
      </c>
      <c r="B339" s="117"/>
      <c r="C339" s="117"/>
      <c r="D339" s="117"/>
      <c r="E339" s="117"/>
      <c r="F339" s="118"/>
      <c r="G339" s="118">
        <f>Таблица1345691314[Кол-во по Счету]*Таблица1345691314[Цена за единицу]</f>
        <v>0</v>
      </c>
      <c r="H339" s="118"/>
      <c r="I339" s="119"/>
      <c r="J339" s="119"/>
      <c r="K339" s="119"/>
      <c r="L339" s="149"/>
      <c r="M339" s="117"/>
      <c r="N339" s="149"/>
      <c r="O339" s="120"/>
      <c r="P339" s="116">
        <f>Таблица1345691314[Дата оплаты]+Таблица1345691314[Срок поставки дней]+1</f>
        <v>1</v>
      </c>
      <c r="Q339" s="149"/>
      <c r="R339" s="117"/>
      <c r="S339" s="143"/>
      <c r="T339" s="143"/>
    </row>
    <row r="340" spans="1:20" x14ac:dyDescent="0.25">
      <c r="A340" s="168">
        <v>338</v>
      </c>
      <c r="B340" s="117"/>
      <c r="C340" s="117"/>
      <c r="D340" s="117"/>
      <c r="E340" s="117"/>
      <c r="F340" s="118"/>
      <c r="G340" s="118">
        <f>Таблица1345691314[Кол-во по Счету]*Таблица1345691314[Цена за единицу]</f>
        <v>0</v>
      </c>
      <c r="H340" s="118"/>
      <c r="I340" s="119"/>
      <c r="J340" s="119"/>
      <c r="K340" s="119"/>
      <c r="L340" s="149"/>
      <c r="M340" s="117"/>
      <c r="N340" s="149"/>
      <c r="O340" s="120"/>
      <c r="P340" s="116">
        <f>Таблица1345691314[Дата оплаты]+Таблица1345691314[Срок поставки дней]+1</f>
        <v>1</v>
      </c>
      <c r="Q340" s="149"/>
      <c r="R340" s="117"/>
      <c r="S340" s="143"/>
      <c r="T340" s="143"/>
    </row>
    <row r="341" spans="1:20" x14ac:dyDescent="0.25">
      <c r="A341" s="168">
        <v>339</v>
      </c>
      <c r="B341" s="117"/>
      <c r="C341" s="117"/>
      <c r="D341" s="117"/>
      <c r="E341" s="117"/>
      <c r="F341" s="118"/>
      <c r="G341" s="118">
        <f>Таблица1345691314[Кол-во по Счету]*Таблица1345691314[Цена за единицу]</f>
        <v>0</v>
      </c>
      <c r="H341" s="118"/>
      <c r="I341" s="119"/>
      <c r="J341" s="119"/>
      <c r="K341" s="119"/>
      <c r="L341" s="149"/>
      <c r="M341" s="117"/>
      <c r="N341" s="149"/>
      <c r="O341" s="120"/>
      <c r="P341" s="116">
        <f>Таблица1345691314[Дата оплаты]+Таблица1345691314[Срок поставки дней]+1</f>
        <v>1</v>
      </c>
      <c r="Q341" s="149"/>
      <c r="R341" s="117"/>
      <c r="S341" s="143"/>
      <c r="T341" s="143"/>
    </row>
    <row r="342" spans="1:20" x14ac:dyDescent="0.25">
      <c r="A342" s="168">
        <v>340</v>
      </c>
      <c r="B342" s="117"/>
      <c r="C342" s="117"/>
      <c r="D342" s="117"/>
      <c r="E342" s="117"/>
      <c r="F342" s="118"/>
      <c r="G342" s="118">
        <f>Таблица1345691314[Кол-во по Счету]*Таблица1345691314[Цена за единицу]</f>
        <v>0</v>
      </c>
      <c r="H342" s="118"/>
      <c r="I342" s="119"/>
      <c r="J342" s="119"/>
      <c r="K342" s="119"/>
      <c r="L342" s="149"/>
      <c r="M342" s="117"/>
      <c r="N342" s="149"/>
      <c r="O342" s="120"/>
      <c r="P342" s="116">
        <f>Таблица1345691314[Дата оплаты]+Таблица1345691314[Срок поставки дней]+1</f>
        <v>1</v>
      </c>
      <c r="Q342" s="149"/>
      <c r="R342" s="117"/>
      <c r="S342" s="143"/>
      <c r="T342" s="143"/>
    </row>
    <row r="343" spans="1:20" x14ac:dyDescent="0.25">
      <c r="A343" s="168">
        <v>341</v>
      </c>
      <c r="B343" s="117"/>
      <c r="C343" s="117"/>
      <c r="D343" s="117"/>
      <c r="E343" s="117"/>
      <c r="F343" s="118"/>
      <c r="G343" s="118">
        <f>Таблица1345691314[Кол-во по Счету]*Таблица1345691314[Цена за единицу]</f>
        <v>0</v>
      </c>
      <c r="H343" s="118"/>
      <c r="I343" s="119"/>
      <c r="J343" s="119"/>
      <c r="K343" s="119"/>
      <c r="L343" s="149"/>
      <c r="M343" s="117"/>
      <c r="N343" s="149"/>
      <c r="O343" s="120"/>
      <c r="P343" s="116">
        <f>Таблица1345691314[Дата оплаты]+Таблица1345691314[Срок поставки дней]+1</f>
        <v>1</v>
      </c>
      <c r="Q343" s="149"/>
      <c r="R343" s="117"/>
      <c r="S343" s="143"/>
      <c r="T343" s="143"/>
    </row>
    <row r="344" spans="1:20" x14ac:dyDescent="0.25">
      <c r="A344" s="168">
        <v>342</v>
      </c>
      <c r="B344" s="117"/>
      <c r="C344" s="117"/>
      <c r="D344" s="117"/>
      <c r="E344" s="117"/>
      <c r="F344" s="118"/>
      <c r="G344" s="118">
        <f>Таблица1345691314[Кол-во по Счету]*Таблица1345691314[Цена за единицу]</f>
        <v>0</v>
      </c>
      <c r="H344" s="118"/>
      <c r="I344" s="119"/>
      <c r="J344" s="119"/>
      <c r="K344" s="119"/>
      <c r="L344" s="149"/>
      <c r="M344" s="117"/>
      <c r="N344" s="149"/>
      <c r="O344" s="120"/>
      <c r="P344" s="116">
        <f>Таблица1345691314[Дата оплаты]+Таблица1345691314[Срок поставки дней]+1</f>
        <v>1</v>
      </c>
      <c r="Q344" s="149"/>
      <c r="R344" s="117"/>
    </row>
    <row r="345" spans="1:20" x14ac:dyDescent="0.25">
      <c r="A345" s="168">
        <v>343</v>
      </c>
      <c r="B345" s="117"/>
      <c r="C345" s="117"/>
      <c r="D345" s="117"/>
      <c r="E345" s="117"/>
      <c r="F345" s="118"/>
      <c r="G345" s="118">
        <f>Таблица1345691314[Кол-во по Счету]*Таблица1345691314[Цена за единицу]</f>
        <v>0</v>
      </c>
      <c r="H345" s="118"/>
      <c r="I345" s="119"/>
      <c r="J345" s="119"/>
      <c r="K345" s="119"/>
      <c r="L345" s="149"/>
      <c r="M345" s="117"/>
      <c r="N345" s="149"/>
      <c r="O345" s="120"/>
      <c r="P345" s="116">
        <f>Таблица1345691314[Дата оплаты]+Таблица1345691314[Срок поставки дней]+1</f>
        <v>1</v>
      </c>
      <c r="Q345" s="149"/>
      <c r="R345" s="117"/>
    </row>
    <row r="346" spans="1:20" x14ac:dyDescent="0.25">
      <c r="A346" s="168">
        <v>344</v>
      </c>
      <c r="B346" s="117"/>
      <c r="C346" s="117"/>
      <c r="D346" s="117"/>
      <c r="E346" s="117"/>
      <c r="F346" s="118"/>
      <c r="G346" s="118">
        <f>Таблица1345691314[Кол-во по Счету]*Таблица1345691314[Цена за единицу]</f>
        <v>0</v>
      </c>
      <c r="H346" s="118"/>
      <c r="I346" s="119"/>
      <c r="J346" s="119"/>
      <c r="K346" s="119"/>
      <c r="L346" s="149"/>
      <c r="M346" s="117"/>
      <c r="N346" s="149"/>
      <c r="O346" s="120"/>
      <c r="P346" s="116">
        <f>Таблица1345691314[Дата оплаты]+Таблица1345691314[Срок поставки дней]+1</f>
        <v>1</v>
      </c>
      <c r="Q346" s="149"/>
      <c r="R346" s="117"/>
    </row>
    <row r="347" spans="1:20" x14ac:dyDescent="0.25">
      <c r="A347" s="168">
        <v>345</v>
      </c>
      <c r="B347" s="117"/>
      <c r="C347" s="117"/>
      <c r="D347" s="117"/>
      <c r="E347" s="117"/>
      <c r="F347" s="118"/>
      <c r="G347" s="118">
        <f>Таблица1345691314[Кол-во по Счету]*Таблица1345691314[Цена за единицу]</f>
        <v>0</v>
      </c>
      <c r="H347" s="118"/>
      <c r="I347" s="119"/>
      <c r="J347" s="119"/>
      <c r="K347" s="119"/>
      <c r="L347" s="149"/>
      <c r="M347" s="117"/>
      <c r="N347" s="149"/>
      <c r="O347" s="120"/>
      <c r="P347" s="116">
        <f>Таблица1345691314[Дата оплаты]+Таблица1345691314[Срок поставки дней]+1</f>
        <v>1</v>
      </c>
      <c r="Q347" s="149"/>
      <c r="R347" s="117"/>
    </row>
    <row r="348" spans="1:20" x14ac:dyDescent="0.25">
      <c r="A348" s="168">
        <v>346</v>
      </c>
      <c r="B348" s="117"/>
      <c r="C348" s="117"/>
      <c r="D348" s="117"/>
      <c r="E348" s="117"/>
      <c r="F348" s="118"/>
      <c r="G348" s="118">
        <f>Таблица1345691314[Кол-во по Счету]*Таблица1345691314[Цена за единицу]</f>
        <v>0</v>
      </c>
      <c r="H348" s="118"/>
      <c r="I348" s="119"/>
      <c r="J348" s="119"/>
      <c r="K348" s="119"/>
      <c r="L348" s="149"/>
      <c r="M348" s="117"/>
      <c r="N348" s="149"/>
      <c r="O348" s="120"/>
      <c r="P348" s="116">
        <f>Таблица1345691314[Дата оплаты]+Таблица1345691314[Срок поставки дней]+1</f>
        <v>1</v>
      </c>
      <c r="Q348" s="149"/>
      <c r="R348" s="117"/>
    </row>
    <row r="349" spans="1:20" x14ac:dyDescent="0.25">
      <c r="A349" s="168">
        <v>347</v>
      </c>
      <c r="B349" s="117"/>
      <c r="C349" s="117"/>
      <c r="D349" s="117"/>
      <c r="E349" s="117"/>
      <c r="F349" s="118"/>
      <c r="G349" s="118">
        <f>Таблица1345691314[Кол-во по Счету]*Таблица1345691314[Цена за единицу]</f>
        <v>0</v>
      </c>
      <c r="H349" s="118"/>
      <c r="I349" s="119"/>
      <c r="J349" s="119"/>
      <c r="K349" s="119"/>
      <c r="L349" s="149"/>
      <c r="M349" s="117"/>
      <c r="N349" s="149"/>
      <c r="O349" s="120"/>
      <c r="P349" s="116">
        <f>Таблица1345691314[Дата оплаты]+Таблица1345691314[Срок поставки дней]+1</f>
        <v>1</v>
      </c>
      <c r="Q349" s="149"/>
      <c r="R349" s="117"/>
    </row>
    <row r="350" spans="1:20" x14ac:dyDescent="0.25">
      <c r="A350" s="168">
        <v>348</v>
      </c>
      <c r="B350" s="117"/>
      <c r="C350" s="117"/>
      <c r="D350" s="117"/>
      <c r="E350" s="117"/>
      <c r="F350" s="118"/>
      <c r="G350" s="118">
        <f>Таблица1345691314[Кол-во по Счету]*Таблица1345691314[Цена за единицу]</f>
        <v>0</v>
      </c>
      <c r="H350" s="118"/>
      <c r="I350" s="119"/>
      <c r="J350" s="119"/>
      <c r="K350" s="119"/>
      <c r="L350" s="149"/>
      <c r="M350" s="117"/>
      <c r="N350" s="149"/>
      <c r="O350" s="120"/>
      <c r="P350" s="116">
        <f>Таблица1345691314[Дата оплаты]+Таблица1345691314[Срок поставки дней]+1</f>
        <v>1</v>
      </c>
      <c r="Q350" s="149"/>
      <c r="R350" s="117"/>
    </row>
    <row r="351" spans="1:20" x14ac:dyDescent="0.25">
      <c r="A351" s="168">
        <v>349</v>
      </c>
      <c r="B351" s="117"/>
      <c r="C351" s="117"/>
      <c r="D351" s="117"/>
      <c r="E351" s="117"/>
      <c r="F351" s="118"/>
      <c r="G351" s="118">
        <f>Таблица1345691314[Кол-во по Счету]*Таблица1345691314[Цена за единицу]</f>
        <v>0</v>
      </c>
      <c r="H351" s="118"/>
      <c r="I351" s="119"/>
      <c r="J351" s="119"/>
      <c r="K351" s="119"/>
      <c r="L351" s="149"/>
      <c r="M351" s="117"/>
      <c r="N351" s="149"/>
      <c r="O351" s="120"/>
      <c r="P351" s="116">
        <f>Таблица1345691314[Дата оплаты]+Таблица1345691314[Срок поставки дней]+1</f>
        <v>1</v>
      </c>
      <c r="Q351" s="149"/>
      <c r="R351" s="117"/>
    </row>
    <row r="352" spans="1:20" x14ac:dyDescent="0.25">
      <c r="A352" s="168">
        <v>350</v>
      </c>
      <c r="B352" s="117"/>
      <c r="C352" s="117"/>
      <c r="D352" s="117"/>
      <c r="E352" s="117"/>
      <c r="F352" s="118"/>
      <c r="G352" s="118">
        <f>Таблица1345691314[Кол-во по Счету]*Таблица1345691314[Цена за единицу]</f>
        <v>0</v>
      </c>
      <c r="H352" s="118"/>
      <c r="I352" s="119"/>
      <c r="J352" s="119"/>
      <c r="K352" s="119"/>
      <c r="L352" s="149"/>
      <c r="M352" s="117"/>
      <c r="N352" s="149"/>
      <c r="O352" s="120"/>
      <c r="P352" s="116">
        <f>Таблица1345691314[Дата оплаты]+Таблица1345691314[Срок поставки дней]+1</f>
        <v>1</v>
      </c>
      <c r="Q352" s="149"/>
      <c r="R352" s="117"/>
    </row>
    <row r="353" spans="1:18" x14ac:dyDescent="0.25">
      <c r="A353" s="168">
        <v>351</v>
      </c>
      <c r="B353" s="117"/>
      <c r="C353" s="117"/>
      <c r="D353" s="117"/>
      <c r="E353" s="117"/>
      <c r="F353" s="118"/>
      <c r="G353" s="118">
        <f>Таблица1345691314[Кол-во по Счету]*Таблица1345691314[Цена за единицу]</f>
        <v>0</v>
      </c>
      <c r="H353" s="118"/>
      <c r="I353" s="119"/>
      <c r="J353" s="119"/>
      <c r="K353" s="119"/>
      <c r="L353" s="149"/>
      <c r="M353" s="117"/>
      <c r="N353" s="149"/>
      <c r="O353" s="120"/>
      <c r="P353" s="116">
        <f>Таблица1345691314[Дата оплаты]+Таблица1345691314[Срок поставки дней]+1</f>
        <v>1</v>
      </c>
      <c r="Q353" s="149"/>
      <c r="R353" s="117"/>
    </row>
    <row r="354" spans="1:18" x14ac:dyDescent="0.25">
      <c r="A354" s="168">
        <v>352</v>
      </c>
      <c r="B354" s="117"/>
      <c r="C354" s="117"/>
      <c r="D354" s="117"/>
      <c r="E354" s="117"/>
      <c r="F354" s="118"/>
      <c r="G354" s="118">
        <f>Таблица1345691314[Кол-во по Счету]*Таблица1345691314[Цена за единицу]</f>
        <v>0</v>
      </c>
      <c r="H354" s="118"/>
      <c r="I354" s="119"/>
      <c r="J354" s="119"/>
      <c r="K354" s="119"/>
      <c r="L354" s="149"/>
      <c r="M354" s="117"/>
      <c r="N354" s="149"/>
      <c r="O354" s="120"/>
      <c r="P354" s="116">
        <f>Таблица1345691314[Дата оплаты]+Таблица1345691314[Срок поставки дней]+1</f>
        <v>1</v>
      </c>
      <c r="Q354" s="149"/>
      <c r="R354" s="117"/>
    </row>
    <row r="355" spans="1:18" x14ac:dyDescent="0.25">
      <c r="A355" s="168">
        <v>353</v>
      </c>
      <c r="B355" s="117"/>
      <c r="C355" s="117"/>
      <c r="D355" s="117"/>
      <c r="E355" s="117"/>
      <c r="F355" s="118"/>
      <c r="G355" s="118">
        <f>Таблица1345691314[Кол-во по Счету]*Таблица1345691314[Цена за единицу]</f>
        <v>0</v>
      </c>
      <c r="H355" s="118"/>
      <c r="I355" s="119"/>
      <c r="J355" s="119"/>
      <c r="K355" s="119"/>
      <c r="L355" s="149"/>
      <c r="M355" s="117"/>
      <c r="N355" s="149"/>
      <c r="O355" s="120"/>
      <c r="P355" s="116">
        <f>Таблица1345691314[Дата оплаты]+Таблица1345691314[Срок поставки дней]+1</f>
        <v>1</v>
      </c>
      <c r="Q355" s="149"/>
      <c r="R355" s="117"/>
    </row>
    <row r="356" spans="1:18" x14ac:dyDescent="0.25">
      <c r="A356" s="168">
        <v>354</v>
      </c>
      <c r="B356" s="117"/>
      <c r="C356" s="117"/>
      <c r="D356" s="117"/>
      <c r="E356" s="117"/>
      <c r="F356" s="118"/>
      <c r="G356" s="118">
        <f>Таблица1345691314[Кол-во по Счету]*Таблица1345691314[Цена за единицу]</f>
        <v>0</v>
      </c>
      <c r="H356" s="118"/>
      <c r="I356" s="119"/>
      <c r="J356" s="119"/>
      <c r="K356" s="119"/>
      <c r="L356" s="149"/>
      <c r="M356" s="117"/>
      <c r="N356" s="149"/>
      <c r="O356" s="120"/>
      <c r="P356" s="116">
        <f>Таблица1345691314[Дата оплаты]+Таблица1345691314[Срок поставки дней]+1</f>
        <v>1</v>
      </c>
      <c r="Q356" s="149"/>
      <c r="R356" s="117"/>
    </row>
    <row r="357" spans="1:18" x14ac:dyDescent="0.25">
      <c r="A357" s="168">
        <v>355</v>
      </c>
      <c r="B357" s="117"/>
      <c r="C357" s="117"/>
      <c r="D357" s="117"/>
      <c r="E357" s="117"/>
      <c r="F357" s="118"/>
      <c r="G357" s="118">
        <f>Таблица1345691314[Кол-во по Счету]*Таблица1345691314[Цена за единицу]</f>
        <v>0</v>
      </c>
      <c r="H357" s="118"/>
      <c r="I357" s="119"/>
      <c r="J357" s="119"/>
      <c r="K357" s="119"/>
      <c r="L357" s="149"/>
      <c r="M357" s="117"/>
      <c r="N357" s="149"/>
      <c r="O357" s="120"/>
      <c r="P357" s="116">
        <f>Таблица1345691314[Дата оплаты]+Таблица1345691314[Срок поставки дней]+1</f>
        <v>1</v>
      </c>
      <c r="Q357" s="149"/>
      <c r="R357" s="117"/>
    </row>
    <row r="358" spans="1:18" x14ac:dyDescent="0.25">
      <c r="A358" s="168">
        <v>356</v>
      </c>
      <c r="B358" s="117"/>
      <c r="C358" s="117"/>
      <c r="D358" s="117"/>
      <c r="E358" s="117"/>
      <c r="F358" s="118"/>
      <c r="G358" s="118">
        <f>Таблица1345691314[Кол-во по Счету]*Таблица1345691314[Цена за единицу]</f>
        <v>0</v>
      </c>
      <c r="H358" s="118"/>
      <c r="I358" s="119"/>
      <c r="J358" s="119"/>
      <c r="K358" s="119"/>
      <c r="L358" s="149"/>
      <c r="M358" s="117"/>
      <c r="N358" s="149"/>
      <c r="O358" s="120"/>
      <c r="P358" s="116">
        <f>Таблица1345691314[Дата оплаты]+Таблица1345691314[Срок поставки дней]+1</f>
        <v>1</v>
      </c>
      <c r="Q358" s="149"/>
      <c r="R358" s="117"/>
    </row>
    <row r="359" spans="1:18" x14ac:dyDescent="0.25">
      <c r="A359" s="168">
        <v>357</v>
      </c>
      <c r="B359" s="117"/>
      <c r="C359" s="117"/>
      <c r="D359" s="117"/>
      <c r="E359" s="117"/>
      <c r="F359" s="118"/>
      <c r="G359" s="118">
        <f>Таблица1345691314[Кол-во по Счету]*Таблица1345691314[Цена за единицу]</f>
        <v>0</v>
      </c>
      <c r="H359" s="118"/>
      <c r="I359" s="119"/>
      <c r="J359" s="119"/>
      <c r="K359" s="119"/>
      <c r="L359" s="149"/>
      <c r="M359" s="117"/>
      <c r="N359" s="149"/>
      <c r="O359" s="120"/>
      <c r="P359" s="116">
        <f>Таблица1345691314[Дата оплаты]+Таблица1345691314[Срок поставки дней]+1</f>
        <v>1</v>
      </c>
      <c r="Q359" s="149"/>
      <c r="R359" s="117"/>
    </row>
    <row r="360" spans="1:18" x14ac:dyDescent="0.25">
      <c r="A360" s="168">
        <v>358</v>
      </c>
      <c r="B360" s="117"/>
      <c r="C360" s="117"/>
      <c r="D360" s="117"/>
      <c r="E360" s="117"/>
      <c r="F360" s="118"/>
      <c r="G360" s="118">
        <f>Таблица1345691314[Кол-во по Счету]*Таблица1345691314[Цена за единицу]</f>
        <v>0</v>
      </c>
      <c r="H360" s="118"/>
      <c r="I360" s="119"/>
      <c r="J360" s="119"/>
      <c r="K360" s="119"/>
      <c r="L360" s="149"/>
      <c r="M360" s="117"/>
      <c r="N360" s="149"/>
      <c r="O360" s="120"/>
      <c r="P360" s="116">
        <f>Таблица1345691314[Дата оплаты]+Таблица1345691314[Срок поставки дней]+1</f>
        <v>1</v>
      </c>
      <c r="Q360" s="149"/>
      <c r="R360" s="117"/>
    </row>
    <row r="361" spans="1:18" x14ac:dyDescent="0.25">
      <c r="A361" s="168">
        <v>359</v>
      </c>
      <c r="B361" s="117"/>
      <c r="C361" s="117"/>
      <c r="D361" s="117"/>
      <c r="E361" s="117"/>
      <c r="F361" s="118"/>
      <c r="G361" s="118">
        <f>Таблица1345691314[Кол-во по Счету]*Таблица1345691314[Цена за единицу]</f>
        <v>0</v>
      </c>
      <c r="H361" s="118"/>
      <c r="I361" s="119"/>
      <c r="J361" s="119"/>
      <c r="K361" s="119"/>
      <c r="L361" s="149"/>
      <c r="M361" s="117"/>
      <c r="N361" s="149"/>
      <c r="O361" s="120"/>
      <c r="P361" s="116">
        <f>Таблица1345691314[Дата оплаты]+Таблица1345691314[Срок поставки дней]+1</f>
        <v>1</v>
      </c>
      <c r="Q361" s="149"/>
      <c r="R361" s="117"/>
    </row>
    <row r="362" spans="1:18" x14ac:dyDescent="0.25">
      <c r="A362" s="168">
        <v>360</v>
      </c>
      <c r="B362" s="117"/>
      <c r="C362" s="117"/>
      <c r="D362" s="117"/>
      <c r="E362" s="117"/>
      <c r="F362" s="118"/>
      <c r="G362" s="118">
        <f>Таблица1345691314[Кол-во по Счету]*Таблица1345691314[Цена за единицу]</f>
        <v>0</v>
      </c>
      <c r="H362" s="118"/>
      <c r="I362" s="119"/>
      <c r="J362" s="119"/>
      <c r="K362" s="119"/>
      <c r="L362" s="149"/>
      <c r="M362" s="117"/>
      <c r="N362" s="149"/>
      <c r="O362" s="120"/>
      <c r="P362" s="116">
        <f>Таблица1345691314[Дата оплаты]+Таблица1345691314[Срок поставки дней]+1</f>
        <v>1</v>
      </c>
      <c r="Q362" s="149"/>
      <c r="R362" s="117"/>
    </row>
    <row r="363" spans="1:18" x14ac:dyDescent="0.25">
      <c r="A363" s="168">
        <v>361</v>
      </c>
      <c r="B363" s="117"/>
      <c r="C363" s="117"/>
      <c r="D363" s="117"/>
      <c r="E363" s="117"/>
      <c r="F363" s="118"/>
      <c r="G363" s="118">
        <f>Таблица1345691314[Кол-во по Счету]*Таблица1345691314[Цена за единицу]</f>
        <v>0</v>
      </c>
      <c r="H363" s="118"/>
      <c r="I363" s="119"/>
      <c r="J363" s="119"/>
      <c r="K363" s="119"/>
      <c r="L363" s="149"/>
      <c r="M363" s="117"/>
      <c r="N363" s="149"/>
      <c r="O363" s="120"/>
      <c r="P363" s="116">
        <f>Таблица1345691314[Дата оплаты]+Таблица1345691314[Срок поставки дней]+1</f>
        <v>1</v>
      </c>
      <c r="Q363" s="149"/>
      <c r="R363" s="117"/>
    </row>
    <row r="364" spans="1:18" x14ac:dyDescent="0.25">
      <c r="A364" s="168">
        <v>362</v>
      </c>
      <c r="B364" s="117"/>
      <c r="C364" s="117"/>
      <c r="D364" s="117"/>
      <c r="E364" s="117"/>
      <c r="F364" s="118"/>
      <c r="G364" s="118">
        <f>Таблица1345691314[Кол-во по Счету]*Таблица1345691314[Цена за единицу]</f>
        <v>0</v>
      </c>
      <c r="H364" s="118"/>
      <c r="I364" s="119"/>
      <c r="J364" s="119"/>
      <c r="K364" s="119"/>
      <c r="L364" s="149"/>
      <c r="M364" s="117"/>
      <c r="N364" s="149"/>
      <c r="O364" s="120"/>
      <c r="P364" s="116">
        <f>Таблица1345691314[Дата оплаты]+Таблица1345691314[Срок поставки дней]+1</f>
        <v>1</v>
      </c>
      <c r="Q364" s="149"/>
      <c r="R364" s="117"/>
    </row>
    <row r="365" spans="1:18" x14ac:dyDescent="0.25">
      <c r="A365" s="168">
        <v>363</v>
      </c>
      <c r="B365" s="117"/>
      <c r="C365" s="117"/>
      <c r="D365" s="117"/>
      <c r="E365" s="117"/>
      <c r="F365" s="118"/>
      <c r="G365" s="118">
        <f>Таблица1345691314[Кол-во по Счету]*Таблица1345691314[Цена за единицу]</f>
        <v>0</v>
      </c>
      <c r="H365" s="118"/>
      <c r="I365" s="119"/>
      <c r="J365" s="119"/>
      <c r="K365" s="119"/>
      <c r="L365" s="149"/>
      <c r="M365" s="117"/>
      <c r="N365" s="149"/>
      <c r="O365" s="120"/>
      <c r="P365" s="116">
        <f>Таблица1345691314[Дата оплаты]+Таблица1345691314[Срок поставки дней]+1</f>
        <v>1</v>
      </c>
      <c r="Q365" s="149"/>
      <c r="R365" s="117"/>
    </row>
    <row r="366" spans="1:18" x14ac:dyDescent="0.25">
      <c r="A366" s="168">
        <v>364</v>
      </c>
      <c r="B366" s="117"/>
      <c r="C366" s="117"/>
      <c r="D366" s="117"/>
      <c r="E366" s="117"/>
      <c r="F366" s="118"/>
      <c r="G366" s="118">
        <f>Таблица1345691314[Кол-во по Счету]*Таблица1345691314[Цена за единицу]</f>
        <v>0</v>
      </c>
      <c r="H366" s="118"/>
      <c r="I366" s="119"/>
      <c r="J366" s="119"/>
      <c r="K366" s="119"/>
      <c r="L366" s="149"/>
      <c r="M366" s="117"/>
      <c r="N366" s="149"/>
      <c r="O366" s="120"/>
      <c r="P366" s="116">
        <f>Таблица1345691314[Дата оплаты]+Таблица1345691314[Срок поставки дней]+1</f>
        <v>1</v>
      </c>
      <c r="Q366" s="149"/>
      <c r="R366" s="117"/>
    </row>
    <row r="367" spans="1:18" x14ac:dyDescent="0.25">
      <c r="A367" s="168">
        <v>365</v>
      </c>
      <c r="B367" s="117"/>
      <c r="C367" s="117"/>
      <c r="D367" s="117"/>
      <c r="E367" s="117"/>
      <c r="F367" s="118"/>
      <c r="G367" s="118">
        <f>Таблица1345691314[Кол-во по Счету]*Таблица1345691314[Цена за единицу]</f>
        <v>0</v>
      </c>
      <c r="H367" s="118"/>
      <c r="I367" s="119"/>
      <c r="J367" s="119"/>
      <c r="K367" s="119"/>
      <c r="L367" s="149"/>
      <c r="M367" s="117"/>
      <c r="N367" s="149"/>
      <c r="O367" s="120"/>
      <c r="P367" s="116">
        <f>Таблица1345691314[Дата оплаты]+Таблица1345691314[Срок поставки дней]+1</f>
        <v>1</v>
      </c>
      <c r="Q367" s="149"/>
      <c r="R367" s="117"/>
    </row>
    <row r="368" spans="1:18" x14ac:dyDescent="0.25">
      <c r="A368" s="168">
        <v>366</v>
      </c>
      <c r="B368" s="117"/>
      <c r="C368" s="117"/>
      <c r="D368" s="117"/>
      <c r="E368" s="117"/>
      <c r="F368" s="118"/>
      <c r="G368" s="118">
        <f>Таблица1345691314[Кол-во по Счету]*Таблица1345691314[Цена за единицу]</f>
        <v>0</v>
      </c>
      <c r="H368" s="118"/>
      <c r="I368" s="119"/>
      <c r="J368" s="119"/>
      <c r="K368" s="119"/>
      <c r="L368" s="149"/>
      <c r="M368" s="117"/>
      <c r="N368" s="149"/>
      <c r="O368" s="120"/>
      <c r="P368" s="116">
        <f>Таблица1345691314[Дата оплаты]+Таблица1345691314[Срок поставки дней]+1</f>
        <v>1</v>
      </c>
      <c r="Q368" s="149"/>
      <c r="R368" s="117"/>
    </row>
    <row r="369" spans="1:18" x14ac:dyDescent="0.25">
      <c r="A369" s="168">
        <v>367</v>
      </c>
      <c r="B369" s="117"/>
      <c r="C369" s="117"/>
      <c r="D369" s="117"/>
      <c r="E369" s="117"/>
      <c r="F369" s="118"/>
      <c r="G369" s="118">
        <f>Таблица1345691314[Кол-во по Счету]*Таблица1345691314[Цена за единицу]</f>
        <v>0</v>
      </c>
      <c r="H369" s="118"/>
      <c r="I369" s="119"/>
      <c r="J369" s="119"/>
      <c r="K369" s="119"/>
      <c r="L369" s="149"/>
      <c r="M369" s="117"/>
      <c r="N369" s="149"/>
      <c r="O369" s="120"/>
      <c r="P369" s="116">
        <f>Таблица1345691314[Дата оплаты]+Таблица1345691314[Срок поставки дней]+1</f>
        <v>1</v>
      </c>
      <c r="Q369" s="149"/>
      <c r="R369" s="117"/>
    </row>
    <row r="370" spans="1:18" x14ac:dyDescent="0.25">
      <c r="A370" s="168">
        <v>368</v>
      </c>
      <c r="B370" s="117"/>
      <c r="C370" s="117"/>
      <c r="D370" s="117"/>
      <c r="E370" s="117"/>
      <c r="F370" s="118"/>
      <c r="G370" s="118">
        <f>Таблица1345691314[Кол-во по Счету]*Таблица1345691314[Цена за единицу]</f>
        <v>0</v>
      </c>
      <c r="H370" s="118"/>
      <c r="I370" s="119"/>
      <c r="J370" s="119"/>
      <c r="K370" s="119"/>
      <c r="L370" s="149"/>
      <c r="M370" s="117"/>
      <c r="N370" s="149"/>
      <c r="O370" s="120"/>
      <c r="P370" s="116">
        <f>Таблица1345691314[Дата оплаты]+Таблица1345691314[Срок поставки дней]+1</f>
        <v>1</v>
      </c>
      <c r="Q370" s="149"/>
      <c r="R370" s="117"/>
    </row>
    <row r="371" spans="1:18" x14ac:dyDescent="0.25">
      <c r="A371" s="168">
        <v>369</v>
      </c>
      <c r="B371" s="117"/>
      <c r="C371" s="117"/>
      <c r="D371" s="117"/>
      <c r="E371" s="117"/>
      <c r="F371" s="118"/>
      <c r="G371" s="118">
        <f>Таблица1345691314[Кол-во по Счету]*Таблица1345691314[Цена за единицу]</f>
        <v>0</v>
      </c>
      <c r="H371" s="118"/>
      <c r="I371" s="119"/>
      <c r="J371" s="119"/>
      <c r="K371" s="119"/>
      <c r="L371" s="149"/>
      <c r="M371" s="117"/>
      <c r="N371" s="149"/>
      <c r="O371" s="120"/>
      <c r="P371" s="116">
        <f>Таблица1345691314[Дата оплаты]+Таблица1345691314[Срок поставки дней]+1</f>
        <v>1</v>
      </c>
      <c r="Q371" s="149"/>
      <c r="R371" s="117"/>
    </row>
    <row r="372" spans="1:18" x14ac:dyDescent="0.25">
      <c r="A372" s="168">
        <v>370</v>
      </c>
      <c r="B372" s="117"/>
      <c r="C372" s="117"/>
      <c r="D372" s="117"/>
      <c r="E372" s="117"/>
      <c r="F372" s="118"/>
      <c r="G372" s="118">
        <f>Таблица1345691314[Кол-во по Счету]*Таблица1345691314[Цена за единицу]</f>
        <v>0</v>
      </c>
      <c r="H372" s="118"/>
      <c r="I372" s="119"/>
      <c r="J372" s="119"/>
      <c r="K372" s="119"/>
      <c r="L372" s="149"/>
      <c r="M372" s="117"/>
      <c r="N372" s="149"/>
      <c r="O372" s="120"/>
      <c r="P372" s="116">
        <f>Таблица1345691314[Дата оплаты]+Таблица1345691314[Срок поставки дней]+1</f>
        <v>1</v>
      </c>
      <c r="Q372" s="149"/>
      <c r="R372" s="117"/>
    </row>
    <row r="373" spans="1:18" x14ac:dyDescent="0.25">
      <c r="A373" s="168">
        <v>371</v>
      </c>
      <c r="B373" s="117"/>
      <c r="C373" s="117"/>
      <c r="D373" s="117"/>
      <c r="E373" s="117"/>
      <c r="F373" s="118"/>
      <c r="G373" s="118">
        <f>Таблица1345691314[Кол-во по Счету]*Таблица1345691314[Цена за единицу]</f>
        <v>0</v>
      </c>
      <c r="H373" s="118"/>
      <c r="I373" s="119"/>
      <c r="J373" s="119"/>
      <c r="K373" s="119"/>
      <c r="L373" s="149"/>
      <c r="M373" s="117"/>
      <c r="N373" s="149"/>
      <c r="O373" s="120"/>
      <c r="P373" s="116">
        <f>Таблица1345691314[Дата оплаты]+Таблица1345691314[Срок поставки дней]+1</f>
        <v>1</v>
      </c>
      <c r="Q373" s="149"/>
      <c r="R373" s="117"/>
    </row>
    <row r="374" spans="1:18" x14ac:dyDescent="0.25">
      <c r="A374" s="168">
        <v>372</v>
      </c>
      <c r="B374" s="117"/>
      <c r="C374" s="117"/>
      <c r="D374" s="117"/>
      <c r="E374" s="117"/>
      <c r="F374" s="118"/>
      <c r="G374" s="118">
        <f>Таблица1345691314[Кол-во по Счету]*Таблица1345691314[Цена за единицу]</f>
        <v>0</v>
      </c>
      <c r="H374" s="118"/>
      <c r="I374" s="119"/>
      <c r="J374" s="119"/>
      <c r="K374" s="119"/>
      <c r="L374" s="149"/>
      <c r="M374" s="117"/>
      <c r="N374" s="149"/>
      <c r="O374" s="120"/>
      <c r="P374" s="116">
        <f>Таблица1345691314[Дата оплаты]+Таблица1345691314[Срок поставки дней]+1</f>
        <v>1</v>
      </c>
      <c r="Q374" s="149"/>
      <c r="R374" s="117"/>
    </row>
    <row r="375" spans="1:18" x14ac:dyDescent="0.25">
      <c r="A375" s="168">
        <v>373</v>
      </c>
      <c r="B375" s="117"/>
      <c r="C375" s="117"/>
      <c r="D375" s="117"/>
      <c r="E375" s="117"/>
      <c r="F375" s="118"/>
      <c r="G375" s="118">
        <f>Таблица1345691314[Кол-во по Счету]*Таблица1345691314[Цена за единицу]</f>
        <v>0</v>
      </c>
      <c r="H375" s="118"/>
      <c r="I375" s="119"/>
      <c r="J375" s="119"/>
      <c r="K375" s="119"/>
      <c r="L375" s="149"/>
      <c r="M375" s="117"/>
      <c r="N375" s="149"/>
      <c r="O375" s="120"/>
      <c r="P375" s="116">
        <f>Таблица1345691314[Дата оплаты]+Таблица1345691314[Срок поставки дней]+1</f>
        <v>1</v>
      </c>
      <c r="Q375" s="149"/>
      <c r="R375" s="117"/>
    </row>
    <row r="376" spans="1:18" x14ac:dyDescent="0.25">
      <c r="A376" s="168">
        <v>374</v>
      </c>
      <c r="B376" s="117"/>
      <c r="C376" s="117"/>
      <c r="D376" s="117"/>
      <c r="E376" s="117"/>
      <c r="F376" s="118"/>
      <c r="G376" s="118">
        <f>Таблица1345691314[Кол-во по Счету]*Таблица1345691314[Цена за единицу]</f>
        <v>0</v>
      </c>
      <c r="H376" s="118"/>
      <c r="I376" s="119"/>
      <c r="J376" s="119"/>
      <c r="K376" s="119"/>
      <c r="L376" s="149"/>
      <c r="M376" s="117"/>
      <c r="N376" s="149"/>
      <c r="O376" s="120"/>
      <c r="P376" s="116">
        <f>Таблица1345691314[Дата оплаты]+Таблица1345691314[Срок поставки дней]+1</f>
        <v>1</v>
      </c>
      <c r="Q376" s="149"/>
      <c r="R376" s="117"/>
    </row>
    <row r="377" spans="1:18" x14ac:dyDescent="0.25">
      <c r="A377" s="168">
        <v>375</v>
      </c>
      <c r="B377" s="117"/>
      <c r="C377" s="117"/>
      <c r="D377" s="117"/>
      <c r="E377" s="117"/>
      <c r="F377" s="118"/>
      <c r="G377" s="118">
        <f>Таблица1345691314[Кол-во по Счету]*Таблица1345691314[Цена за единицу]</f>
        <v>0</v>
      </c>
      <c r="H377" s="118"/>
      <c r="I377" s="119"/>
      <c r="J377" s="119"/>
      <c r="K377" s="119"/>
      <c r="L377" s="149"/>
      <c r="M377" s="117"/>
      <c r="N377" s="149"/>
      <c r="O377" s="120"/>
      <c r="P377" s="116">
        <f>Таблица1345691314[Дата оплаты]+Таблица1345691314[Срок поставки дней]+1</f>
        <v>1</v>
      </c>
      <c r="Q377" s="149"/>
      <c r="R377" s="117"/>
    </row>
    <row r="378" spans="1:18" x14ac:dyDescent="0.25">
      <c r="A378" s="168">
        <v>376</v>
      </c>
      <c r="B378" s="117"/>
      <c r="C378" s="117"/>
      <c r="D378" s="117"/>
      <c r="E378" s="117"/>
      <c r="F378" s="118"/>
      <c r="G378" s="118">
        <f>Таблица1345691314[Кол-во по Счету]*Таблица1345691314[Цена за единицу]</f>
        <v>0</v>
      </c>
      <c r="H378" s="118"/>
      <c r="I378" s="119"/>
      <c r="J378" s="119"/>
      <c r="K378" s="119"/>
      <c r="L378" s="149"/>
      <c r="M378" s="117"/>
      <c r="N378" s="149"/>
      <c r="O378" s="120"/>
      <c r="P378" s="116">
        <f>Таблица1345691314[Дата оплаты]+Таблица1345691314[Срок поставки дней]+1</f>
        <v>1</v>
      </c>
      <c r="Q378" s="149"/>
      <c r="R378" s="117"/>
    </row>
    <row r="379" spans="1:18" x14ac:dyDescent="0.25">
      <c r="A379" s="168">
        <v>377</v>
      </c>
      <c r="B379" s="117"/>
      <c r="C379" s="117"/>
      <c r="D379" s="117"/>
      <c r="E379" s="117"/>
      <c r="F379" s="118"/>
      <c r="G379" s="118">
        <f>Таблица1345691314[Кол-во по Счету]*Таблица1345691314[Цена за единицу]</f>
        <v>0</v>
      </c>
      <c r="H379" s="118"/>
      <c r="I379" s="119"/>
      <c r="J379" s="119"/>
      <c r="K379" s="119"/>
      <c r="L379" s="149"/>
      <c r="M379" s="117"/>
      <c r="N379" s="149"/>
      <c r="O379" s="120"/>
      <c r="P379" s="116">
        <f>Таблица1345691314[Дата оплаты]+Таблица1345691314[Срок поставки дней]+1</f>
        <v>1</v>
      </c>
      <c r="Q379" s="149"/>
      <c r="R379" s="117"/>
    </row>
    <row r="380" spans="1:18" x14ac:dyDescent="0.25">
      <c r="A380" s="168">
        <v>378</v>
      </c>
      <c r="B380" s="117"/>
      <c r="C380" s="117"/>
      <c r="D380" s="117"/>
      <c r="E380" s="117"/>
      <c r="F380" s="118"/>
      <c r="G380" s="118">
        <f>Таблица1345691314[Кол-во по Счету]*Таблица1345691314[Цена за единицу]</f>
        <v>0</v>
      </c>
      <c r="H380" s="118"/>
      <c r="I380" s="119"/>
      <c r="J380" s="119"/>
      <c r="K380" s="119"/>
      <c r="L380" s="149"/>
      <c r="M380" s="117"/>
      <c r="N380" s="149"/>
      <c r="O380" s="120"/>
      <c r="P380" s="116">
        <f>Таблица1345691314[Дата оплаты]+Таблица1345691314[Срок поставки дней]+1</f>
        <v>1</v>
      </c>
      <c r="Q380" s="149"/>
      <c r="R380" s="117"/>
    </row>
    <row r="381" spans="1:18" x14ac:dyDescent="0.25">
      <c r="A381" s="168">
        <v>379</v>
      </c>
      <c r="B381" s="117"/>
      <c r="C381" s="117"/>
      <c r="D381" s="117"/>
      <c r="E381" s="117"/>
      <c r="F381" s="118"/>
      <c r="G381" s="118">
        <f>Таблица1345691314[Кол-во по Счету]*Таблица1345691314[Цена за единицу]</f>
        <v>0</v>
      </c>
      <c r="H381" s="118"/>
      <c r="I381" s="119"/>
      <c r="J381" s="119"/>
      <c r="K381" s="119"/>
      <c r="L381" s="149"/>
      <c r="M381" s="117"/>
      <c r="N381" s="149"/>
      <c r="O381" s="120"/>
      <c r="P381" s="116">
        <f>Таблица1345691314[Дата оплаты]+Таблица1345691314[Срок поставки дней]+1</f>
        <v>1</v>
      </c>
      <c r="Q381" s="149"/>
      <c r="R381" s="117"/>
    </row>
    <row r="382" spans="1:18" x14ac:dyDescent="0.25">
      <c r="A382" s="168">
        <v>380</v>
      </c>
      <c r="B382" s="117"/>
      <c r="C382" s="117"/>
      <c r="D382" s="117"/>
      <c r="E382" s="117"/>
      <c r="F382" s="118"/>
      <c r="G382" s="118">
        <f>Таблица1345691314[Кол-во по Счету]*Таблица1345691314[Цена за единицу]</f>
        <v>0</v>
      </c>
      <c r="H382" s="118"/>
      <c r="I382" s="119"/>
      <c r="J382" s="119"/>
      <c r="K382" s="119"/>
      <c r="L382" s="149"/>
      <c r="M382" s="117"/>
      <c r="N382" s="149"/>
      <c r="O382" s="120"/>
      <c r="P382" s="116">
        <f>Таблица1345691314[Дата оплаты]+Таблица1345691314[Срок поставки дней]+1</f>
        <v>1</v>
      </c>
      <c r="Q382" s="149"/>
      <c r="R382" s="117"/>
    </row>
    <row r="383" spans="1:18" x14ac:dyDescent="0.25">
      <c r="A383" s="168">
        <v>381</v>
      </c>
      <c r="B383" s="117"/>
      <c r="C383" s="117"/>
      <c r="D383" s="117"/>
      <c r="E383" s="117"/>
      <c r="F383" s="118"/>
      <c r="G383" s="118">
        <f>Таблица1345691314[Кол-во по Счету]*Таблица1345691314[Цена за единицу]</f>
        <v>0</v>
      </c>
      <c r="H383" s="118"/>
      <c r="I383" s="119"/>
      <c r="J383" s="119"/>
      <c r="K383" s="119"/>
      <c r="L383" s="149"/>
      <c r="M383" s="117"/>
      <c r="N383" s="149"/>
      <c r="O383" s="120"/>
      <c r="P383" s="116">
        <f>Таблица1345691314[Дата оплаты]+Таблица1345691314[Срок поставки дней]+1</f>
        <v>1</v>
      </c>
      <c r="Q383" s="149"/>
      <c r="R383" s="117"/>
    </row>
    <row r="384" spans="1:18" x14ac:dyDescent="0.25">
      <c r="A384" s="168">
        <v>382</v>
      </c>
      <c r="B384" s="117"/>
      <c r="C384" s="117"/>
      <c r="D384" s="117"/>
      <c r="E384" s="117"/>
      <c r="F384" s="118"/>
      <c r="G384" s="118">
        <f>Таблица1345691314[Кол-во по Счету]*Таблица1345691314[Цена за единицу]</f>
        <v>0</v>
      </c>
      <c r="H384" s="118"/>
      <c r="I384" s="119"/>
      <c r="J384" s="119"/>
      <c r="K384" s="119"/>
      <c r="L384" s="149"/>
      <c r="M384" s="117"/>
      <c r="N384" s="149"/>
      <c r="O384" s="120"/>
      <c r="P384" s="116">
        <f>Таблица1345691314[Дата оплаты]+Таблица1345691314[Срок поставки дней]+1</f>
        <v>1</v>
      </c>
      <c r="Q384" s="149"/>
      <c r="R384" s="117"/>
    </row>
    <row r="385" spans="1:18" x14ac:dyDescent="0.25">
      <c r="A385" s="168">
        <v>383</v>
      </c>
      <c r="B385" s="117"/>
      <c r="C385" s="117"/>
      <c r="D385" s="117"/>
      <c r="E385" s="117"/>
      <c r="F385" s="118"/>
      <c r="G385" s="118">
        <f>Таблица1345691314[Кол-во по Счету]*Таблица1345691314[Цена за единицу]</f>
        <v>0</v>
      </c>
      <c r="H385" s="118"/>
      <c r="I385" s="119"/>
      <c r="J385" s="119"/>
      <c r="K385" s="119"/>
      <c r="L385" s="149"/>
      <c r="M385" s="117"/>
      <c r="N385" s="149"/>
      <c r="O385" s="120"/>
      <c r="P385" s="116">
        <f>Таблица1345691314[Дата оплаты]+Таблица1345691314[Срок поставки дней]+1</f>
        <v>1</v>
      </c>
      <c r="Q385" s="149"/>
      <c r="R385" s="117"/>
    </row>
    <row r="386" spans="1:18" x14ac:dyDescent="0.25">
      <c r="A386" s="168">
        <v>384</v>
      </c>
      <c r="B386" s="117"/>
      <c r="C386" s="117"/>
      <c r="D386" s="117"/>
      <c r="E386" s="117"/>
      <c r="F386" s="118"/>
      <c r="G386" s="118">
        <f>Таблица1345691314[Кол-во по Счету]*Таблица1345691314[Цена за единицу]</f>
        <v>0</v>
      </c>
      <c r="H386" s="118"/>
      <c r="I386" s="119"/>
      <c r="J386" s="119"/>
      <c r="K386" s="119"/>
      <c r="L386" s="149"/>
      <c r="M386" s="117"/>
      <c r="N386" s="149"/>
      <c r="O386" s="120"/>
      <c r="P386" s="116">
        <f>Таблица1345691314[Дата оплаты]+Таблица1345691314[Срок поставки дней]+1</f>
        <v>1</v>
      </c>
      <c r="Q386" s="149"/>
      <c r="R386" s="117"/>
    </row>
    <row r="387" spans="1:18" x14ac:dyDescent="0.25">
      <c r="A387" s="168">
        <v>385</v>
      </c>
      <c r="B387" s="117"/>
      <c r="C387" s="117"/>
      <c r="D387" s="117"/>
      <c r="E387" s="117"/>
      <c r="F387" s="118"/>
      <c r="G387" s="118">
        <f>Таблица1345691314[Кол-во по Счету]*Таблица1345691314[Цена за единицу]</f>
        <v>0</v>
      </c>
      <c r="H387" s="118"/>
      <c r="I387" s="119"/>
      <c r="J387" s="119"/>
      <c r="K387" s="119"/>
      <c r="L387" s="149"/>
      <c r="M387" s="117"/>
      <c r="N387" s="149"/>
      <c r="O387" s="120"/>
      <c r="P387" s="116">
        <f>Таблица1345691314[Дата оплаты]+Таблица1345691314[Срок поставки дней]+1</f>
        <v>1</v>
      </c>
      <c r="Q387" s="149"/>
      <c r="R387" s="117"/>
    </row>
    <row r="388" spans="1:18" x14ac:dyDescent="0.25">
      <c r="A388" s="168">
        <v>386</v>
      </c>
      <c r="B388" s="117"/>
      <c r="C388" s="117"/>
      <c r="D388" s="117"/>
      <c r="E388" s="117"/>
      <c r="F388" s="118"/>
      <c r="G388" s="118">
        <f>Таблица1345691314[Кол-во по Счету]*Таблица1345691314[Цена за единицу]</f>
        <v>0</v>
      </c>
      <c r="H388" s="118"/>
      <c r="I388" s="119"/>
      <c r="J388" s="119"/>
      <c r="K388" s="119"/>
      <c r="L388" s="149"/>
      <c r="M388" s="117"/>
      <c r="N388" s="149"/>
      <c r="O388" s="120"/>
      <c r="P388" s="116">
        <f>Таблица1345691314[Дата оплаты]+Таблица1345691314[Срок поставки дней]+1</f>
        <v>1</v>
      </c>
      <c r="Q388" s="149"/>
      <c r="R388" s="117"/>
    </row>
    <row r="389" spans="1:18" x14ac:dyDescent="0.25">
      <c r="A389" s="168">
        <v>387</v>
      </c>
      <c r="B389" s="117"/>
      <c r="C389" s="117"/>
      <c r="D389" s="117"/>
      <c r="E389" s="117"/>
      <c r="F389" s="118"/>
      <c r="G389" s="118">
        <f>Таблица1345691314[Кол-во по Счету]*Таблица1345691314[Цена за единицу]</f>
        <v>0</v>
      </c>
      <c r="H389" s="118"/>
      <c r="I389" s="119"/>
      <c r="J389" s="119"/>
      <c r="K389" s="119"/>
      <c r="L389" s="149"/>
      <c r="M389" s="117"/>
      <c r="N389" s="149"/>
      <c r="O389" s="120"/>
      <c r="P389" s="116">
        <f>Таблица1345691314[Дата оплаты]+Таблица1345691314[Срок поставки дней]+1</f>
        <v>1</v>
      </c>
      <c r="Q389" s="149"/>
      <c r="R389" s="117"/>
    </row>
    <row r="390" spans="1:18" x14ac:dyDescent="0.25">
      <c r="A390" s="168">
        <v>388</v>
      </c>
      <c r="B390" s="117"/>
      <c r="C390" s="117"/>
      <c r="D390" s="117"/>
      <c r="E390" s="117"/>
      <c r="F390" s="118"/>
      <c r="G390" s="118">
        <f>Таблица1345691314[Кол-во по Счету]*Таблица1345691314[Цена за единицу]</f>
        <v>0</v>
      </c>
      <c r="H390" s="118"/>
      <c r="I390" s="119"/>
      <c r="J390" s="119"/>
      <c r="K390" s="119"/>
      <c r="L390" s="149"/>
      <c r="M390" s="117"/>
      <c r="N390" s="149"/>
      <c r="O390" s="120"/>
      <c r="P390" s="116">
        <f>Таблица1345691314[Дата оплаты]+Таблица1345691314[Срок поставки дней]+1</f>
        <v>1</v>
      </c>
      <c r="Q390" s="149"/>
      <c r="R390" s="117"/>
    </row>
    <row r="391" spans="1:18" x14ac:dyDescent="0.25">
      <c r="A391" s="143"/>
      <c r="B391" s="140"/>
      <c r="C391" s="143"/>
      <c r="D391" s="146"/>
      <c r="E391" s="146"/>
      <c r="F391" s="143"/>
      <c r="G391" s="143"/>
      <c r="H391" s="142"/>
      <c r="I391" s="142"/>
      <c r="J391" s="142"/>
      <c r="K391" s="141"/>
      <c r="L391" s="154"/>
      <c r="M391" s="141"/>
      <c r="N391" s="150"/>
      <c r="O391" s="141"/>
      <c r="P391" s="141"/>
      <c r="Q391" s="154"/>
      <c r="R391" s="147"/>
    </row>
    <row r="392" spans="1:18" x14ac:dyDescent="0.25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51"/>
      <c r="M392" s="143"/>
      <c r="N392" s="151"/>
      <c r="O392" s="143"/>
      <c r="P392" s="143"/>
      <c r="Q392" s="151"/>
      <c r="R392" s="143"/>
    </row>
    <row r="393" spans="1:18" x14ac:dyDescent="0.25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51"/>
      <c r="M393" s="143"/>
      <c r="N393" s="151"/>
      <c r="O393" s="143"/>
      <c r="P393" s="143"/>
      <c r="Q393" s="151"/>
      <c r="R393" s="143"/>
    </row>
    <row r="394" spans="1:18" x14ac:dyDescent="0.25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51"/>
      <c r="M394" s="143"/>
      <c r="N394" s="151"/>
      <c r="O394" s="143"/>
      <c r="P394" s="143"/>
      <c r="Q394" s="151"/>
      <c r="R394" s="143"/>
    </row>
    <row r="395" spans="1:18" x14ac:dyDescent="0.25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51"/>
      <c r="M395" s="143"/>
      <c r="N395" s="151"/>
      <c r="O395" s="143"/>
      <c r="P395" s="143"/>
      <c r="Q395" s="151"/>
      <c r="R395" s="143"/>
    </row>
    <row r="396" spans="1:18" x14ac:dyDescent="0.25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51"/>
      <c r="M396" s="143"/>
      <c r="N396" s="151"/>
      <c r="O396" s="143"/>
      <c r="P396" s="143"/>
      <c r="Q396" s="151"/>
      <c r="R396" s="143"/>
    </row>
    <row r="397" spans="1:18" x14ac:dyDescent="0.25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51"/>
      <c r="M397" s="143"/>
      <c r="N397" s="151"/>
      <c r="O397" s="143"/>
      <c r="P397" s="143"/>
      <c r="Q397" s="151"/>
      <c r="R397" s="143"/>
    </row>
    <row r="398" spans="1:18" x14ac:dyDescent="0.25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51"/>
      <c r="M398" s="143"/>
      <c r="N398" s="151"/>
      <c r="O398" s="143"/>
      <c r="P398" s="143"/>
      <c r="Q398" s="151"/>
      <c r="R398" s="143"/>
    </row>
    <row r="399" spans="1:18" x14ac:dyDescent="0.25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51"/>
      <c r="M399" s="143"/>
      <c r="N399" s="151"/>
      <c r="O399" s="143"/>
      <c r="P399" s="143"/>
      <c r="Q399" s="151"/>
      <c r="R399" s="143"/>
    </row>
    <row r="400" spans="1:18" x14ac:dyDescent="0.25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51"/>
      <c r="M400" s="143"/>
      <c r="N400" s="151"/>
      <c r="O400" s="143"/>
      <c r="P400" s="143"/>
      <c r="Q400" s="151"/>
      <c r="R400" s="143"/>
    </row>
    <row r="401" spans="1:18" x14ac:dyDescent="0.25">
      <c r="A401" s="92"/>
      <c r="B401" s="92"/>
      <c r="C401" s="92"/>
      <c r="D401" s="92"/>
      <c r="E401" s="92"/>
      <c r="H401" s="92"/>
      <c r="I401" s="92"/>
      <c r="J401" s="92"/>
      <c r="K401" s="92"/>
      <c r="L401" s="152"/>
      <c r="M401" s="92"/>
      <c r="N401" s="152"/>
      <c r="O401" s="92"/>
      <c r="P401" s="92"/>
      <c r="Q401" s="152"/>
      <c r="R401" s="92"/>
    </row>
    <row r="402" spans="1:18" x14ac:dyDescent="0.25">
      <c r="A402" s="92"/>
      <c r="B402" s="92"/>
      <c r="C402" s="92"/>
      <c r="D402" s="92"/>
      <c r="E402" s="92"/>
      <c r="H402" s="92"/>
      <c r="I402" s="92"/>
      <c r="J402" s="92"/>
      <c r="K402" s="92"/>
      <c r="L402" s="152"/>
      <c r="M402" s="92"/>
      <c r="N402" s="152"/>
      <c r="O402" s="92"/>
      <c r="P402" s="92"/>
      <c r="Q402" s="152"/>
      <c r="R402" s="92"/>
    </row>
    <row r="403" spans="1:18" x14ac:dyDescent="0.25">
      <c r="A403" s="92"/>
      <c r="B403" s="92"/>
      <c r="C403" s="92"/>
      <c r="D403" s="92"/>
      <c r="E403" s="92"/>
      <c r="H403" s="92"/>
      <c r="I403" s="92"/>
      <c r="J403" s="92"/>
      <c r="K403" s="92"/>
      <c r="L403" s="152"/>
      <c r="M403" s="92"/>
      <c r="N403" s="152"/>
      <c r="O403" s="92"/>
      <c r="P403" s="92"/>
      <c r="Q403" s="152"/>
      <c r="R403" s="92"/>
    </row>
    <row r="404" spans="1:18" x14ac:dyDescent="0.25">
      <c r="A404" s="92"/>
      <c r="B404" s="92"/>
      <c r="C404" s="92"/>
      <c r="D404" s="92"/>
      <c r="E404" s="92"/>
      <c r="H404" s="92"/>
      <c r="I404" s="92"/>
      <c r="J404" s="92"/>
      <c r="K404" s="92"/>
      <c r="L404" s="152"/>
      <c r="M404" s="92"/>
      <c r="N404" s="152"/>
      <c r="O404" s="92"/>
      <c r="P404" s="92"/>
      <c r="Q404" s="152"/>
      <c r="R404" s="92"/>
    </row>
    <row r="405" spans="1:18" x14ac:dyDescent="0.25">
      <c r="A405" s="92"/>
      <c r="B405" s="92"/>
      <c r="C405" s="92"/>
      <c r="D405" s="92"/>
      <c r="E405" s="92"/>
      <c r="H405" s="92"/>
      <c r="I405" s="92"/>
      <c r="J405" s="92"/>
      <c r="K405" s="92"/>
      <c r="L405" s="152"/>
      <c r="M405" s="92"/>
      <c r="N405" s="152"/>
      <c r="O405" s="92"/>
      <c r="P405" s="92"/>
      <c r="Q405" s="152"/>
      <c r="R405" s="92"/>
    </row>
    <row r="406" spans="1:18" x14ac:dyDescent="0.25">
      <c r="A406" s="92"/>
      <c r="B406" s="92"/>
      <c r="C406" s="92"/>
      <c r="D406" s="92"/>
      <c r="E406" s="92"/>
      <c r="H406" s="92"/>
      <c r="I406" s="92"/>
      <c r="J406" s="92"/>
      <c r="K406" s="92"/>
      <c r="L406" s="152"/>
      <c r="M406" s="92"/>
      <c r="N406" s="152"/>
      <c r="O406" s="92"/>
      <c r="P406" s="92"/>
      <c r="Q406" s="152"/>
      <c r="R406" s="92"/>
    </row>
    <row r="407" spans="1:18" x14ac:dyDescent="0.25">
      <c r="A407" s="92"/>
      <c r="B407" s="92"/>
      <c r="C407" s="92"/>
      <c r="D407" s="92"/>
      <c r="E407" s="92"/>
      <c r="H407" s="92"/>
      <c r="I407" s="92"/>
      <c r="J407" s="92"/>
      <c r="K407" s="92"/>
      <c r="L407" s="152"/>
      <c r="M407" s="92"/>
      <c r="N407" s="152"/>
      <c r="O407" s="92"/>
      <c r="P407" s="92"/>
      <c r="Q407" s="152"/>
      <c r="R407" s="92"/>
    </row>
    <row r="408" spans="1:18" x14ac:dyDescent="0.25">
      <c r="A408" s="92"/>
      <c r="B408" s="92"/>
      <c r="C408" s="92"/>
      <c r="D408" s="92"/>
      <c r="E408" s="92"/>
      <c r="H408" s="92"/>
      <c r="I408" s="92"/>
      <c r="J408" s="92"/>
      <c r="K408" s="92"/>
      <c r="L408" s="152"/>
      <c r="M408" s="92"/>
      <c r="N408" s="152"/>
      <c r="O408" s="92"/>
      <c r="P408" s="92"/>
      <c r="Q408" s="152"/>
      <c r="R408" s="92"/>
    </row>
    <row r="409" spans="1:18" x14ac:dyDescent="0.25">
      <c r="A409" s="92"/>
      <c r="B409" s="92"/>
      <c r="C409" s="92"/>
      <c r="D409" s="92"/>
      <c r="E409" s="92"/>
      <c r="H409" s="92"/>
      <c r="I409" s="92"/>
      <c r="J409" s="92"/>
      <c r="K409" s="92"/>
      <c r="L409" s="152"/>
      <c r="M409" s="92"/>
      <c r="N409" s="152"/>
      <c r="O409" s="92"/>
      <c r="P409" s="92"/>
      <c r="Q409" s="152"/>
      <c r="R409" s="92"/>
    </row>
    <row r="410" spans="1:18" x14ac:dyDescent="0.25">
      <c r="A410" s="92"/>
      <c r="B410" s="92"/>
      <c r="C410" s="92"/>
      <c r="D410" s="92"/>
      <c r="E410" s="92"/>
      <c r="H410" s="92"/>
      <c r="I410" s="92"/>
      <c r="J410" s="92"/>
      <c r="K410" s="92"/>
      <c r="L410" s="152"/>
      <c r="M410" s="92"/>
      <c r="N410" s="152"/>
      <c r="O410" s="92"/>
      <c r="P410" s="92"/>
      <c r="Q410" s="152"/>
      <c r="R410" s="92"/>
    </row>
    <row r="411" spans="1:18" x14ac:dyDescent="0.25">
      <c r="A411" s="92"/>
      <c r="B411" s="92"/>
      <c r="C411" s="92"/>
      <c r="D411" s="92"/>
      <c r="E411" s="92"/>
      <c r="H411" s="92"/>
      <c r="I411" s="92"/>
      <c r="J411" s="92"/>
      <c r="K411" s="92"/>
      <c r="L411" s="152"/>
      <c r="M411" s="92"/>
      <c r="N411" s="152"/>
      <c r="O411" s="92"/>
      <c r="P411" s="92"/>
      <c r="Q411" s="152"/>
      <c r="R411" s="92"/>
    </row>
    <row r="412" spans="1:18" x14ac:dyDescent="0.25">
      <c r="A412" s="92"/>
      <c r="B412" s="92"/>
      <c r="C412" s="92"/>
      <c r="D412" s="92"/>
      <c r="E412" s="92"/>
      <c r="H412" s="92"/>
      <c r="I412" s="92"/>
      <c r="J412" s="92"/>
      <c r="K412" s="92"/>
      <c r="L412" s="92"/>
      <c r="M412" s="92"/>
      <c r="N412" s="152"/>
      <c r="O412" s="92"/>
      <c r="P412" s="92"/>
      <c r="Q412" s="92"/>
      <c r="R412" s="92"/>
    </row>
    <row r="413" spans="1:18" x14ac:dyDescent="0.25">
      <c r="A413" s="92"/>
      <c r="B413" s="92"/>
      <c r="C413" s="92"/>
      <c r="D413" s="92"/>
      <c r="E413" s="92"/>
      <c r="H413" s="92"/>
      <c r="I413" s="92"/>
      <c r="J413" s="92"/>
      <c r="K413" s="92"/>
      <c r="L413" s="92"/>
      <c r="M413" s="92"/>
      <c r="N413" s="152"/>
      <c r="O413" s="92"/>
      <c r="P413" s="92"/>
      <c r="Q413" s="92"/>
      <c r="R413" s="92"/>
    </row>
    <row r="414" spans="1:18" x14ac:dyDescent="0.25">
      <c r="A414" s="92"/>
      <c r="B414" s="92"/>
      <c r="C414" s="92"/>
      <c r="D414" s="92"/>
      <c r="E414" s="92"/>
      <c r="H414" s="92"/>
      <c r="I414" s="92"/>
      <c r="J414" s="92"/>
      <c r="K414" s="92"/>
      <c r="L414" s="92"/>
      <c r="M414" s="92"/>
      <c r="N414" s="152"/>
      <c r="O414" s="92"/>
      <c r="P414" s="92"/>
      <c r="Q414" s="92"/>
      <c r="R414" s="92"/>
    </row>
    <row r="415" spans="1:18" x14ac:dyDescent="0.25">
      <c r="A415" s="92"/>
      <c r="B415" s="92"/>
      <c r="C415" s="92"/>
      <c r="D415" s="92"/>
      <c r="E415" s="92"/>
      <c r="H415" s="92"/>
      <c r="I415" s="92"/>
      <c r="J415" s="92"/>
      <c r="K415" s="92"/>
      <c r="L415" s="92"/>
      <c r="M415" s="92"/>
      <c r="N415" s="152"/>
      <c r="O415" s="92"/>
      <c r="P415" s="92"/>
      <c r="Q415" s="92"/>
      <c r="R415" s="92"/>
    </row>
    <row r="416" spans="1:18" x14ac:dyDescent="0.25">
      <c r="A416" s="92"/>
      <c r="B416" s="92"/>
      <c r="C416" s="92"/>
      <c r="D416" s="92"/>
      <c r="E416" s="92"/>
      <c r="H416" s="92"/>
      <c r="I416" s="92"/>
      <c r="J416" s="92"/>
      <c r="K416" s="92"/>
      <c r="L416" s="92"/>
      <c r="M416" s="92"/>
      <c r="N416" s="152"/>
      <c r="O416" s="92"/>
      <c r="P416" s="92"/>
      <c r="Q416" s="92"/>
      <c r="R416" s="92"/>
    </row>
    <row r="417" spans="1:18" x14ac:dyDescent="0.25">
      <c r="A417" s="92"/>
      <c r="B417" s="92"/>
      <c r="C417" s="92"/>
      <c r="D417" s="92"/>
      <c r="E417" s="92"/>
      <c r="H417" s="92"/>
      <c r="I417" s="92"/>
      <c r="J417" s="92"/>
      <c r="K417" s="92"/>
      <c r="L417" s="92"/>
      <c r="M417" s="92"/>
      <c r="N417" s="152"/>
      <c r="O417" s="92"/>
      <c r="P417" s="92"/>
      <c r="Q417" s="92"/>
      <c r="R417" s="92"/>
    </row>
    <row r="418" spans="1:18" x14ac:dyDescent="0.25">
      <c r="A418" s="92"/>
      <c r="B418" s="92"/>
      <c r="C418" s="92"/>
      <c r="D418" s="92"/>
      <c r="E418" s="92"/>
      <c r="H418" s="92"/>
      <c r="I418" s="92"/>
      <c r="J418" s="92"/>
      <c r="K418" s="92"/>
      <c r="L418" s="92"/>
      <c r="M418" s="92"/>
      <c r="N418" s="152"/>
      <c r="O418" s="92"/>
      <c r="P418" s="92"/>
      <c r="Q418" s="92"/>
      <c r="R418" s="92"/>
    </row>
    <row r="419" spans="1:18" x14ac:dyDescent="0.25">
      <c r="A419" s="92"/>
      <c r="B419" s="92"/>
      <c r="C419" s="92"/>
      <c r="D419" s="92"/>
      <c r="E419" s="92"/>
      <c r="H419" s="92"/>
      <c r="I419" s="92"/>
      <c r="J419" s="92"/>
      <c r="K419" s="92"/>
      <c r="L419" s="92"/>
      <c r="M419" s="92"/>
      <c r="N419" s="152"/>
      <c r="O419" s="92"/>
      <c r="P419" s="92"/>
      <c r="Q419" s="92"/>
      <c r="R419" s="92"/>
    </row>
    <row r="420" spans="1:18" x14ac:dyDescent="0.25">
      <c r="A420" s="92"/>
      <c r="B420" s="92"/>
      <c r="C420" s="92"/>
      <c r="D420" s="92"/>
      <c r="E420" s="92"/>
      <c r="H420" s="92"/>
      <c r="I420" s="92"/>
      <c r="J420" s="92"/>
      <c r="K420" s="92"/>
      <c r="L420" s="92"/>
      <c r="M420" s="92"/>
      <c r="N420" s="152"/>
      <c r="O420" s="92"/>
      <c r="P420" s="92"/>
      <c r="Q420" s="92"/>
      <c r="R420" s="92"/>
    </row>
    <row r="421" spans="1:18" x14ac:dyDescent="0.25">
      <c r="A421" s="92"/>
      <c r="B421" s="92"/>
      <c r="C421" s="92"/>
      <c r="D421" s="92"/>
      <c r="E421" s="92"/>
      <c r="H421" s="92"/>
      <c r="I421" s="92"/>
      <c r="J421" s="92"/>
      <c r="K421" s="92"/>
      <c r="L421" s="92"/>
      <c r="M421" s="92"/>
      <c r="N421" s="152"/>
      <c r="O421" s="92"/>
      <c r="P421" s="92"/>
      <c r="Q421" s="92"/>
      <c r="R421" s="92"/>
    </row>
    <row r="422" spans="1:18" x14ac:dyDescent="0.25">
      <c r="A422" s="92"/>
      <c r="B422" s="92"/>
      <c r="C422" s="92"/>
      <c r="D422" s="92"/>
      <c r="E422" s="92"/>
      <c r="H422" s="92"/>
      <c r="I422" s="92"/>
      <c r="J422" s="92"/>
      <c r="K422" s="92"/>
      <c r="L422" s="92"/>
      <c r="M422" s="92"/>
      <c r="N422" s="152"/>
      <c r="O422" s="92"/>
      <c r="P422" s="92"/>
      <c r="Q422" s="92"/>
      <c r="R422" s="92"/>
    </row>
    <row r="423" spans="1:18" x14ac:dyDescent="0.25">
      <c r="A423" s="92"/>
      <c r="B423" s="92"/>
      <c r="C423" s="92"/>
      <c r="D423" s="92"/>
      <c r="E423" s="92"/>
      <c r="H423" s="92"/>
      <c r="I423" s="92"/>
      <c r="J423" s="92"/>
      <c r="K423" s="92"/>
      <c r="L423" s="92"/>
      <c r="M423" s="92"/>
      <c r="N423" s="152"/>
      <c r="O423" s="92"/>
      <c r="P423" s="92"/>
      <c r="Q423" s="92"/>
      <c r="R423" s="92"/>
    </row>
    <row r="424" spans="1:18" x14ac:dyDescent="0.25">
      <c r="A424" s="92"/>
      <c r="B424" s="92"/>
      <c r="C424" s="92"/>
      <c r="D424" s="92"/>
      <c r="E424" s="92"/>
      <c r="H424" s="92"/>
      <c r="I424" s="92"/>
      <c r="J424" s="92"/>
      <c r="K424" s="92"/>
      <c r="L424" s="92"/>
      <c r="M424" s="92"/>
      <c r="N424" s="152"/>
      <c r="O424" s="92"/>
      <c r="P424" s="92"/>
      <c r="Q424" s="92"/>
      <c r="R424" s="92"/>
    </row>
    <row r="425" spans="1:18" x14ac:dyDescent="0.25">
      <c r="A425" s="92"/>
      <c r="B425" s="92"/>
      <c r="C425" s="92"/>
      <c r="D425" s="92"/>
      <c r="E425" s="92"/>
      <c r="H425" s="92"/>
      <c r="I425" s="92"/>
      <c r="J425" s="92"/>
      <c r="K425" s="92"/>
      <c r="L425" s="92"/>
      <c r="M425" s="92"/>
      <c r="N425" s="152"/>
      <c r="O425" s="92"/>
      <c r="P425" s="92"/>
      <c r="Q425" s="92"/>
      <c r="R425" s="92"/>
    </row>
    <row r="426" spans="1:18" x14ac:dyDescent="0.25">
      <c r="A426" s="92"/>
      <c r="B426" s="92"/>
      <c r="C426" s="92"/>
      <c r="D426" s="92"/>
      <c r="E426" s="92"/>
      <c r="H426" s="92"/>
      <c r="I426" s="92"/>
      <c r="J426" s="92"/>
      <c r="K426" s="92"/>
      <c r="L426" s="92"/>
      <c r="M426" s="92"/>
      <c r="N426" s="152"/>
      <c r="O426" s="92"/>
      <c r="P426" s="92"/>
      <c r="Q426" s="92"/>
      <c r="R426" s="92"/>
    </row>
    <row r="427" spans="1:18" x14ac:dyDescent="0.25">
      <c r="A427" s="92"/>
      <c r="B427" s="92"/>
      <c r="C427" s="92"/>
      <c r="D427" s="92"/>
      <c r="E427" s="92"/>
      <c r="H427" s="92"/>
      <c r="I427" s="92"/>
      <c r="J427" s="92"/>
      <c r="K427" s="92"/>
      <c r="L427" s="92"/>
      <c r="M427" s="92"/>
      <c r="N427" s="152"/>
      <c r="O427" s="92"/>
      <c r="P427" s="92"/>
      <c r="Q427" s="92"/>
      <c r="R427" s="92"/>
    </row>
    <row r="428" spans="1:18" x14ac:dyDescent="0.25">
      <c r="A428" s="92"/>
      <c r="B428" s="92"/>
      <c r="C428" s="92"/>
      <c r="D428" s="92"/>
      <c r="E428" s="92"/>
      <c r="H428" s="92"/>
      <c r="I428" s="92"/>
      <c r="J428" s="92"/>
      <c r="K428" s="92"/>
      <c r="L428" s="92"/>
      <c r="M428" s="92"/>
      <c r="N428" s="152"/>
      <c r="O428" s="92"/>
      <c r="P428" s="92"/>
      <c r="Q428" s="92"/>
      <c r="R428" s="92"/>
    </row>
    <row r="429" spans="1:18" x14ac:dyDescent="0.25">
      <c r="A429" s="92"/>
      <c r="B429" s="92"/>
      <c r="C429" s="92"/>
      <c r="D429" s="92"/>
      <c r="E429" s="92"/>
      <c r="H429" s="92"/>
      <c r="I429" s="92"/>
      <c r="J429" s="92"/>
      <c r="K429" s="92"/>
      <c r="L429" s="92"/>
      <c r="M429" s="92"/>
      <c r="N429" s="152"/>
      <c r="O429" s="92"/>
      <c r="P429" s="92"/>
      <c r="Q429" s="92"/>
      <c r="R429" s="92"/>
    </row>
    <row r="430" spans="1:18" x14ac:dyDescent="0.25">
      <c r="A430" s="92"/>
      <c r="B430" s="92"/>
      <c r="C430" s="92"/>
      <c r="D430" s="92"/>
      <c r="E430" s="92"/>
      <c r="H430" s="92"/>
      <c r="I430" s="92"/>
      <c r="J430" s="92"/>
      <c r="K430" s="92"/>
      <c r="L430" s="92"/>
      <c r="M430" s="92"/>
      <c r="N430" s="152"/>
      <c r="O430" s="92"/>
      <c r="P430" s="92"/>
      <c r="Q430" s="92"/>
      <c r="R430" s="92"/>
    </row>
    <row r="431" spans="1:18" x14ac:dyDescent="0.25">
      <c r="A431" s="92"/>
      <c r="B431" s="92"/>
      <c r="C431" s="92"/>
      <c r="D431" s="92"/>
      <c r="E431" s="92"/>
      <c r="H431" s="92"/>
      <c r="I431" s="92"/>
      <c r="J431" s="92"/>
      <c r="K431" s="92"/>
      <c r="L431" s="92"/>
      <c r="M431" s="92"/>
      <c r="N431" s="152"/>
      <c r="O431" s="92"/>
      <c r="P431" s="92"/>
      <c r="Q431" s="92"/>
      <c r="R431" s="92"/>
    </row>
    <row r="432" spans="1:18" x14ac:dyDescent="0.25">
      <c r="A432" s="92"/>
      <c r="B432" s="92"/>
      <c r="C432" s="92"/>
      <c r="D432" s="92"/>
      <c r="E432" s="92"/>
      <c r="H432" s="92"/>
      <c r="I432" s="92"/>
      <c r="J432" s="92"/>
      <c r="K432" s="92"/>
      <c r="L432" s="92"/>
      <c r="M432" s="92"/>
      <c r="N432" s="152"/>
      <c r="O432" s="92"/>
      <c r="P432" s="92"/>
      <c r="Q432" s="92"/>
      <c r="R432" s="92"/>
    </row>
    <row r="433" spans="1:18" x14ac:dyDescent="0.25">
      <c r="A433" s="92"/>
      <c r="B433" s="92"/>
      <c r="C433" s="92"/>
      <c r="D433" s="92"/>
      <c r="E433" s="92"/>
      <c r="H433" s="92"/>
      <c r="I433" s="92"/>
      <c r="J433" s="92"/>
      <c r="K433" s="92"/>
      <c r="L433" s="92"/>
      <c r="M433" s="92"/>
      <c r="N433" s="152"/>
      <c r="O433" s="92"/>
      <c r="P433" s="92"/>
      <c r="Q433" s="92"/>
      <c r="R433" s="92"/>
    </row>
    <row r="434" spans="1:18" x14ac:dyDescent="0.25">
      <c r="A434" s="92"/>
      <c r="B434" s="92"/>
      <c r="C434" s="92"/>
      <c r="D434" s="92"/>
      <c r="E434" s="92"/>
      <c r="H434" s="92"/>
      <c r="I434" s="92"/>
      <c r="J434" s="92"/>
      <c r="K434" s="92"/>
      <c r="L434" s="92"/>
      <c r="M434" s="92"/>
      <c r="N434" s="152"/>
      <c r="O434" s="92"/>
      <c r="P434" s="92"/>
      <c r="Q434" s="92"/>
      <c r="R434" s="92"/>
    </row>
    <row r="435" spans="1:18" x14ac:dyDescent="0.25">
      <c r="A435" s="92"/>
      <c r="B435" s="92"/>
      <c r="C435" s="92"/>
      <c r="D435" s="92"/>
      <c r="E435" s="92"/>
      <c r="H435" s="92"/>
      <c r="I435" s="92"/>
      <c r="J435" s="92"/>
      <c r="K435" s="92"/>
      <c r="L435" s="92"/>
      <c r="M435" s="92"/>
      <c r="N435" s="152"/>
      <c r="O435" s="92"/>
      <c r="P435" s="92"/>
      <c r="Q435" s="92"/>
      <c r="R435" s="92"/>
    </row>
    <row r="436" spans="1:18" x14ac:dyDescent="0.25">
      <c r="A436" s="92"/>
      <c r="B436" s="92"/>
      <c r="C436" s="92"/>
      <c r="D436" s="92"/>
      <c r="E436" s="92"/>
      <c r="H436" s="92"/>
      <c r="I436" s="92"/>
      <c r="J436" s="92"/>
      <c r="K436" s="92"/>
      <c r="L436" s="92"/>
      <c r="M436" s="92"/>
      <c r="N436" s="152"/>
      <c r="O436" s="92"/>
      <c r="P436" s="92"/>
      <c r="Q436" s="92"/>
      <c r="R436" s="92"/>
    </row>
    <row r="437" spans="1:18" x14ac:dyDescent="0.25">
      <c r="A437" s="92"/>
      <c r="B437" s="92"/>
      <c r="C437" s="92"/>
      <c r="D437" s="92"/>
      <c r="E437" s="92"/>
      <c r="H437" s="92"/>
      <c r="I437" s="92"/>
      <c r="J437" s="92"/>
      <c r="K437" s="92"/>
      <c r="L437" s="92"/>
      <c r="M437" s="92"/>
      <c r="N437" s="152"/>
      <c r="O437" s="92"/>
      <c r="P437" s="92"/>
      <c r="Q437" s="92"/>
      <c r="R437" s="92"/>
    </row>
    <row r="438" spans="1:18" x14ac:dyDescent="0.25">
      <c r="A438" s="92"/>
      <c r="B438" s="92"/>
      <c r="C438" s="92"/>
      <c r="D438" s="92"/>
      <c r="E438" s="92"/>
      <c r="H438" s="92"/>
      <c r="I438" s="92"/>
      <c r="J438" s="92"/>
      <c r="K438" s="92"/>
      <c r="L438" s="92"/>
      <c r="M438" s="92"/>
      <c r="N438" s="152"/>
      <c r="O438" s="92"/>
      <c r="P438" s="92"/>
      <c r="Q438" s="92"/>
      <c r="R438" s="92"/>
    </row>
    <row r="439" spans="1:18" x14ac:dyDescent="0.25">
      <c r="A439" s="92"/>
      <c r="B439" s="92"/>
      <c r="C439" s="92"/>
      <c r="D439" s="92"/>
      <c r="E439" s="92"/>
      <c r="H439" s="92"/>
      <c r="I439" s="92"/>
      <c r="J439" s="92"/>
      <c r="K439" s="92"/>
      <c r="L439" s="92"/>
      <c r="M439" s="92"/>
      <c r="N439" s="152"/>
      <c r="O439" s="92"/>
      <c r="P439" s="92"/>
      <c r="Q439" s="92"/>
      <c r="R439" s="92"/>
    </row>
    <row r="440" spans="1:18" x14ac:dyDescent="0.25">
      <c r="A440" s="92"/>
      <c r="B440" s="92"/>
      <c r="C440" s="92"/>
      <c r="D440" s="92"/>
      <c r="E440" s="92"/>
      <c r="H440" s="92"/>
      <c r="I440" s="92"/>
      <c r="J440" s="92"/>
      <c r="K440" s="92"/>
      <c r="L440" s="92"/>
      <c r="M440" s="92"/>
      <c r="N440" s="152"/>
      <c r="O440" s="92"/>
      <c r="P440" s="92"/>
      <c r="Q440" s="92"/>
      <c r="R440" s="92"/>
    </row>
    <row r="441" spans="1:18" x14ac:dyDescent="0.25">
      <c r="A441" s="92"/>
      <c r="B441" s="92"/>
      <c r="C441" s="92"/>
      <c r="D441" s="92"/>
      <c r="E441" s="92"/>
      <c r="H441" s="92"/>
      <c r="I441" s="92"/>
      <c r="J441" s="92"/>
      <c r="K441" s="92"/>
      <c r="L441" s="92"/>
      <c r="M441" s="92"/>
      <c r="N441" s="152"/>
      <c r="O441" s="92"/>
      <c r="P441" s="92"/>
      <c r="Q441" s="92"/>
      <c r="R441" s="92"/>
    </row>
    <row r="442" spans="1:18" x14ac:dyDescent="0.25">
      <c r="A442" s="92"/>
      <c r="B442" s="92"/>
      <c r="C442" s="92"/>
      <c r="D442" s="92"/>
      <c r="E442" s="92"/>
      <c r="H442" s="92"/>
      <c r="I442" s="92"/>
      <c r="J442" s="92"/>
      <c r="K442" s="92"/>
      <c r="L442" s="92"/>
      <c r="M442" s="92"/>
      <c r="N442" s="152"/>
      <c r="O442" s="92"/>
      <c r="P442" s="92"/>
      <c r="Q442" s="92"/>
      <c r="R442" s="92"/>
    </row>
    <row r="443" spans="1:18" x14ac:dyDescent="0.25">
      <c r="A443" s="92"/>
      <c r="B443" s="92"/>
      <c r="C443" s="92"/>
      <c r="D443" s="92"/>
      <c r="E443" s="92"/>
      <c r="H443" s="92"/>
      <c r="I443" s="92"/>
      <c r="J443" s="92"/>
      <c r="K443" s="92"/>
      <c r="L443" s="92"/>
      <c r="M443" s="92"/>
      <c r="N443" s="152"/>
      <c r="O443" s="92"/>
      <c r="P443" s="92"/>
      <c r="Q443" s="92"/>
      <c r="R443" s="92"/>
    </row>
    <row r="444" spans="1:18" x14ac:dyDescent="0.25">
      <c r="A444" s="92"/>
      <c r="B444" s="92"/>
      <c r="C444" s="92"/>
      <c r="D444" s="92"/>
      <c r="E444" s="92"/>
      <c r="H444" s="92"/>
      <c r="I444" s="92"/>
      <c r="J444" s="92"/>
      <c r="K444" s="92"/>
      <c r="L444" s="92"/>
      <c r="M444" s="92"/>
      <c r="N444" s="152"/>
      <c r="O444" s="92"/>
      <c r="P444" s="92"/>
      <c r="Q444" s="92"/>
      <c r="R444" s="92"/>
    </row>
    <row r="445" spans="1:18" x14ac:dyDescent="0.25">
      <c r="A445" s="92"/>
      <c r="B445" s="92"/>
      <c r="C445" s="92"/>
      <c r="D445" s="92"/>
      <c r="E445" s="92"/>
      <c r="H445" s="92"/>
      <c r="I445" s="92"/>
      <c r="J445" s="92"/>
      <c r="K445" s="92"/>
      <c r="L445" s="92"/>
      <c r="M445" s="92"/>
      <c r="N445" s="152"/>
      <c r="O445" s="92"/>
      <c r="P445" s="92"/>
      <c r="Q445" s="92"/>
      <c r="R445" s="92"/>
    </row>
    <row r="446" spans="1:18" x14ac:dyDescent="0.25">
      <c r="A446" s="92"/>
      <c r="B446" s="92"/>
      <c r="C446" s="92"/>
      <c r="D446" s="92"/>
      <c r="E446" s="92"/>
      <c r="H446" s="92"/>
      <c r="I446" s="92"/>
      <c r="J446" s="92"/>
      <c r="K446" s="92"/>
      <c r="L446" s="92"/>
      <c r="M446" s="92"/>
      <c r="N446" s="152"/>
      <c r="O446" s="92"/>
      <c r="P446" s="92"/>
      <c r="Q446" s="92"/>
      <c r="R446" s="92"/>
    </row>
    <row r="447" spans="1:18" x14ac:dyDescent="0.25">
      <c r="A447" s="92"/>
      <c r="B447" s="92"/>
      <c r="C447" s="92"/>
      <c r="D447" s="92"/>
      <c r="E447" s="92"/>
      <c r="H447" s="92"/>
      <c r="I447" s="92"/>
      <c r="J447" s="92"/>
      <c r="K447" s="92"/>
      <c r="L447" s="92"/>
      <c r="M447" s="92"/>
      <c r="N447" s="152"/>
      <c r="O447" s="92"/>
      <c r="P447" s="92"/>
      <c r="Q447" s="92"/>
      <c r="R447" s="92"/>
    </row>
    <row r="448" spans="1:18" x14ac:dyDescent="0.25">
      <c r="A448" s="92"/>
      <c r="B448" s="92"/>
      <c r="C448" s="92"/>
      <c r="D448" s="92"/>
      <c r="E448" s="92"/>
      <c r="H448" s="92"/>
      <c r="I448" s="92"/>
      <c r="J448" s="92"/>
      <c r="K448" s="92"/>
      <c r="L448" s="92"/>
      <c r="M448" s="92"/>
      <c r="N448" s="152"/>
      <c r="O448" s="92"/>
      <c r="P448" s="92"/>
      <c r="Q448" s="92"/>
      <c r="R448" s="92"/>
    </row>
    <row r="449" spans="1:18" x14ac:dyDescent="0.25">
      <c r="A449" s="92"/>
      <c r="B449" s="92"/>
      <c r="C449" s="92"/>
      <c r="D449" s="92"/>
      <c r="E449" s="92"/>
      <c r="H449" s="92"/>
      <c r="I449" s="92"/>
      <c r="J449" s="92"/>
      <c r="K449" s="92"/>
      <c r="L449" s="92"/>
      <c r="M449" s="92"/>
      <c r="N449" s="152"/>
      <c r="O449" s="92"/>
      <c r="P449" s="92"/>
      <c r="Q449" s="92"/>
      <c r="R449" s="92"/>
    </row>
    <row r="450" spans="1:18" x14ac:dyDescent="0.25">
      <c r="A450" s="92"/>
      <c r="B450" s="92"/>
      <c r="C450" s="92"/>
      <c r="D450" s="92"/>
      <c r="E450" s="92"/>
      <c r="H450" s="92"/>
      <c r="I450" s="92"/>
      <c r="J450" s="92"/>
      <c r="K450" s="92"/>
      <c r="L450" s="92"/>
      <c r="M450" s="92"/>
      <c r="N450" s="152"/>
      <c r="O450" s="92"/>
      <c r="P450" s="92"/>
      <c r="Q450" s="92"/>
      <c r="R450" s="92"/>
    </row>
    <row r="451" spans="1:18" x14ac:dyDescent="0.25">
      <c r="A451" s="92"/>
      <c r="B451" s="92"/>
      <c r="C451" s="92"/>
      <c r="D451" s="92"/>
      <c r="E451" s="92"/>
      <c r="H451" s="92"/>
      <c r="I451" s="92"/>
      <c r="J451" s="92"/>
      <c r="K451" s="92"/>
      <c r="L451" s="92"/>
      <c r="M451" s="92"/>
      <c r="N451" s="152"/>
      <c r="O451" s="92"/>
      <c r="P451" s="92"/>
      <c r="Q451" s="92"/>
      <c r="R451" s="92"/>
    </row>
    <row r="452" spans="1:18" x14ac:dyDescent="0.25">
      <c r="A452" s="92"/>
      <c r="B452" s="92"/>
      <c r="C452" s="92"/>
      <c r="D452" s="92"/>
      <c r="E452" s="92"/>
      <c r="H452" s="92"/>
      <c r="I452" s="92"/>
      <c r="J452" s="92"/>
      <c r="K452" s="92"/>
      <c r="L452" s="92"/>
      <c r="M452" s="92"/>
      <c r="N452" s="152"/>
      <c r="O452" s="92"/>
      <c r="P452" s="92"/>
      <c r="Q452" s="92"/>
      <c r="R452" s="92"/>
    </row>
    <row r="453" spans="1:18" x14ac:dyDescent="0.25">
      <c r="A453" s="92"/>
      <c r="B453" s="92"/>
      <c r="C453" s="92"/>
      <c r="D453" s="92"/>
      <c r="E453" s="92"/>
      <c r="H453" s="92"/>
      <c r="I453" s="92"/>
      <c r="J453" s="92"/>
      <c r="K453" s="92"/>
      <c r="L453" s="92"/>
      <c r="M453" s="92"/>
      <c r="N453" s="152"/>
      <c r="O453" s="92"/>
      <c r="P453" s="92"/>
      <c r="Q453" s="92"/>
      <c r="R453" s="92"/>
    </row>
    <row r="454" spans="1:18" x14ac:dyDescent="0.25">
      <c r="A454" s="92"/>
      <c r="B454" s="92"/>
      <c r="C454" s="92"/>
      <c r="D454" s="92"/>
      <c r="E454" s="92"/>
      <c r="H454" s="92"/>
      <c r="I454" s="92"/>
      <c r="J454" s="92"/>
      <c r="K454" s="92"/>
      <c r="L454" s="92"/>
      <c r="M454" s="92"/>
      <c r="N454" s="152"/>
      <c r="O454" s="92"/>
      <c r="P454" s="92"/>
      <c r="Q454" s="92"/>
      <c r="R454" s="92"/>
    </row>
    <row r="455" spans="1:18" x14ac:dyDescent="0.25">
      <c r="A455" s="92"/>
      <c r="B455" s="92"/>
      <c r="C455" s="92"/>
      <c r="D455" s="92"/>
      <c r="E455" s="92"/>
      <c r="H455" s="92"/>
      <c r="I455" s="92"/>
      <c r="J455" s="92"/>
      <c r="K455" s="92"/>
      <c r="L455" s="92"/>
      <c r="M455" s="92"/>
      <c r="N455" s="152"/>
      <c r="O455" s="92"/>
      <c r="P455" s="92"/>
      <c r="Q455" s="92"/>
      <c r="R455" s="92"/>
    </row>
    <row r="456" spans="1:18" x14ac:dyDescent="0.25">
      <c r="A456" s="92"/>
      <c r="B456" s="92"/>
      <c r="C456" s="92"/>
      <c r="D456" s="92"/>
      <c r="E456" s="92"/>
      <c r="H456" s="92"/>
      <c r="I456" s="92"/>
      <c r="J456" s="92"/>
      <c r="K456" s="92"/>
      <c r="L456" s="92"/>
      <c r="M456" s="92"/>
      <c r="N456" s="152"/>
      <c r="O456" s="92"/>
      <c r="P456" s="92"/>
      <c r="Q456" s="92"/>
      <c r="R456" s="92"/>
    </row>
    <row r="457" spans="1:18" x14ac:dyDescent="0.25">
      <c r="A457" s="92"/>
      <c r="B457" s="92"/>
      <c r="C457" s="92"/>
      <c r="D457" s="92"/>
      <c r="E457" s="92"/>
      <c r="H457" s="92"/>
      <c r="I457" s="92"/>
      <c r="J457" s="92"/>
      <c r="K457" s="92"/>
      <c r="L457" s="92"/>
      <c r="M457" s="92"/>
      <c r="N457" s="152"/>
      <c r="O457" s="92"/>
      <c r="P457" s="92"/>
      <c r="Q457" s="92"/>
      <c r="R457" s="92"/>
    </row>
    <row r="458" spans="1:18" x14ac:dyDescent="0.25">
      <c r="A458" s="92"/>
      <c r="B458" s="92"/>
      <c r="C458" s="92"/>
      <c r="D458" s="92"/>
      <c r="E458" s="92"/>
      <c r="H458" s="92"/>
      <c r="I458" s="92"/>
      <c r="J458" s="92"/>
      <c r="K458" s="92"/>
      <c r="L458" s="92"/>
      <c r="M458" s="92"/>
      <c r="N458" s="152"/>
      <c r="O458" s="92"/>
      <c r="P458" s="92"/>
      <c r="Q458" s="92"/>
      <c r="R458" s="92"/>
    </row>
    <row r="459" spans="1:18" x14ac:dyDescent="0.25">
      <c r="A459" s="92"/>
      <c r="B459" s="92"/>
      <c r="C459" s="92"/>
      <c r="D459" s="92"/>
      <c r="E459" s="92"/>
      <c r="H459" s="92"/>
      <c r="I459" s="92"/>
      <c r="J459" s="92"/>
      <c r="K459" s="92"/>
      <c r="L459" s="92"/>
      <c r="M459" s="92"/>
      <c r="N459" s="152"/>
      <c r="O459" s="92"/>
      <c r="P459" s="92"/>
      <c r="Q459" s="92"/>
      <c r="R459" s="92"/>
    </row>
    <row r="460" spans="1:18" x14ac:dyDescent="0.25">
      <c r="A460" s="92"/>
      <c r="B460" s="92"/>
      <c r="C460" s="92"/>
      <c r="D460" s="92"/>
      <c r="E460" s="92"/>
      <c r="H460" s="92"/>
      <c r="I460" s="92"/>
      <c r="J460" s="92"/>
      <c r="K460" s="92"/>
      <c r="L460" s="92"/>
      <c r="M460" s="92"/>
      <c r="N460" s="152"/>
      <c r="O460" s="92"/>
      <c r="P460" s="92"/>
      <c r="Q460" s="92"/>
      <c r="R460" s="92"/>
    </row>
    <row r="461" spans="1:18" x14ac:dyDescent="0.25">
      <c r="A461" s="92"/>
      <c r="B461" s="92"/>
      <c r="C461" s="92"/>
      <c r="D461" s="92"/>
      <c r="E461" s="92"/>
      <c r="H461" s="92"/>
      <c r="I461" s="92"/>
      <c r="J461" s="92"/>
      <c r="K461" s="92"/>
      <c r="L461" s="92"/>
      <c r="M461" s="92"/>
      <c r="N461" s="152"/>
      <c r="O461" s="92"/>
      <c r="P461" s="92"/>
      <c r="Q461" s="92"/>
      <c r="R461" s="92"/>
    </row>
    <row r="462" spans="1:18" x14ac:dyDescent="0.25">
      <c r="A462" s="92"/>
      <c r="B462" s="92"/>
      <c r="C462" s="92"/>
      <c r="D462" s="92"/>
      <c r="E462" s="92"/>
      <c r="H462" s="92"/>
      <c r="I462" s="92"/>
      <c r="J462" s="92"/>
      <c r="K462" s="92"/>
      <c r="L462" s="92"/>
      <c r="M462" s="92"/>
      <c r="N462" s="152"/>
      <c r="O462" s="92"/>
      <c r="P462" s="92"/>
      <c r="Q462" s="92"/>
      <c r="R462" s="92"/>
    </row>
    <row r="463" spans="1:18" x14ac:dyDescent="0.25">
      <c r="A463" s="92"/>
      <c r="B463" s="92"/>
      <c r="C463" s="92"/>
      <c r="D463" s="92"/>
      <c r="E463" s="92"/>
      <c r="H463" s="92"/>
      <c r="I463" s="92"/>
      <c r="J463" s="92"/>
      <c r="K463" s="92"/>
      <c r="L463" s="92"/>
      <c r="M463" s="92"/>
      <c r="N463" s="152"/>
      <c r="O463" s="92"/>
      <c r="P463" s="92"/>
      <c r="Q463" s="92"/>
      <c r="R463" s="92"/>
    </row>
    <row r="464" spans="1:18" x14ac:dyDescent="0.25">
      <c r="A464" s="92"/>
      <c r="B464" s="92"/>
      <c r="C464" s="92"/>
      <c r="D464" s="92"/>
      <c r="E464" s="92"/>
      <c r="H464" s="92"/>
      <c r="I464" s="92"/>
      <c r="J464" s="92"/>
      <c r="K464" s="92"/>
      <c r="L464" s="92"/>
      <c r="M464" s="92"/>
      <c r="N464" s="152"/>
      <c r="O464" s="92"/>
      <c r="P464" s="92"/>
      <c r="Q464" s="92"/>
      <c r="R464" s="92"/>
    </row>
    <row r="465" spans="1:18" x14ac:dyDescent="0.25">
      <c r="A465" s="92"/>
      <c r="B465" s="92"/>
      <c r="C465" s="92"/>
      <c r="D465" s="92"/>
      <c r="E465" s="92"/>
      <c r="H465" s="92"/>
      <c r="I465" s="92"/>
      <c r="J465" s="92"/>
      <c r="K465" s="92"/>
      <c r="L465" s="92"/>
      <c r="M465" s="92"/>
      <c r="N465" s="152"/>
      <c r="O465" s="92"/>
      <c r="P465" s="92"/>
      <c r="Q465" s="92"/>
      <c r="R465" s="92"/>
    </row>
    <row r="466" spans="1:18" x14ac:dyDescent="0.25">
      <c r="A466" s="92"/>
      <c r="B466" s="92"/>
      <c r="C466" s="92"/>
      <c r="D466" s="92"/>
      <c r="E466" s="92"/>
      <c r="H466" s="92"/>
      <c r="I466" s="92"/>
      <c r="J466" s="92"/>
      <c r="K466" s="92"/>
      <c r="L466" s="92"/>
      <c r="M466" s="92"/>
      <c r="N466" s="152"/>
      <c r="O466" s="92"/>
      <c r="P466" s="92"/>
      <c r="Q466" s="92"/>
      <c r="R466" s="92"/>
    </row>
    <row r="467" spans="1:18" x14ac:dyDescent="0.25">
      <c r="A467" s="92"/>
      <c r="B467" s="92"/>
      <c r="C467" s="92"/>
      <c r="D467" s="92"/>
      <c r="E467" s="92"/>
      <c r="H467" s="92"/>
      <c r="I467" s="92"/>
      <c r="J467" s="92"/>
      <c r="K467" s="92"/>
      <c r="L467" s="92"/>
      <c r="M467" s="92"/>
      <c r="N467" s="152"/>
      <c r="O467" s="92"/>
      <c r="P467" s="92"/>
      <c r="Q467" s="92"/>
      <c r="R467" s="92"/>
    </row>
    <row r="468" spans="1:18" x14ac:dyDescent="0.25">
      <c r="A468" s="92"/>
      <c r="B468" s="92"/>
      <c r="C468" s="92"/>
      <c r="D468" s="92"/>
      <c r="E468" s="92"/>
      <c r="H468" s="92"/>
      <c r="I468" s="92"/>
      <c r="J468" s="92"/>
      <c r="K468" s="92"/>
      <c r="L468" s="92"/>
      <c r="M468" s="92"/>
      <c r="N468" s="152"/>
      <c r="O468" s="92"/>
      <c r="P468" s="92"/>
      <c r="Q468" s="92"/>
      <c r="R468" s="92"/>
    </row>
    <row r="469" spans="1:18" x14ac:dyDescent="0.25">
      <c r="A469" s="92"/>
      <c r="B469" s="92"/>
      <c r="C469" s="92"/>
      <c r="D469" s="92"/>
      <c r="E469" s="92"/>
      <c r="H469" s="92"/>
      <c r="I469" s="92"/>
      <c r="J469" s="92"/>
      <c r="K469" s="92"/>
      <c r="L469" s="92"/>
      <c r="M469" s="92"/>
      <c r="N469" s="152"/>
      <c r="O469" s="92"/>
      <c r="P469" s="92"/>
      <c r="Q469" s="92"/>
      <c r="R469" s="92"/>
    </row>
    <row r="470" spans="1:18" x14ac:dyDescent="0.25">
      <c r="A470" s="92"/>
      <c r="B470" s="92"/>
      <c r="C470" s="92"/>
      <c r="D470" s="92"/>
      <c r="E470" s="92"/>
      <c r="H470" s="92"/>
      <c r="I470" s="92"/>
      <c r="J470" s="92"/>
      <c r="K470" s="92"/>
      <c r="L470" s="92"/>
      <c r="M470" s="92"/>
      <c r="N470" s="152"/>
      <c r="O470" s="92"/>
      <c r="P470" s="92"/>
      <c r="Q470" s="92"/>
      <c r="R470" s="92"/>
    </row>
    <row r="471" spans="1:18" x14ac:dyDescent="0.25">
      <c r="A471" s="92"/>
      <c r="B471" s="92"/>
      <c r="C471" s="92"/>
      <c r="D471" s="92"/>
      <c r="E471" s="92"/>
      <c r="H471" s="92"/>
      <c r="I471" s="92"/>
      <c r="J471" s="92"/>
      <c r="K471" s="92"/>
      <c r="L471" s="92"/>
      <c r="M471" s="92"/>
      <c r="N471" s="152"/>
      <c r="O471" s="92"/>
      <c r="P471" s="92"/>
      <c r="Q471" s="92"/>
      <c r="R471" s="92"/>
    </row>
    <row r="472" spans="1:18" x14ac:dyDescent="0.25">
      <c r="A472" s="92"/>
      <c r="B472" s="92"/>
      <c r="C472" s="92"/>
      <c r="D472" s="92"/>
      <c r="E472" s="92"/>
      <c r="H472" s="92"/>
      <c r="I472" s="92"/>
      <c r="J472" s="92"/>
      <c r="K472" s="92"/>
      <c r="L472" s="92"/>
      <c r="M472" s="92"/>
      <c r="N472" s="152"/>
      <c r="O472" s="92"/>
      <c r="P472" s="92"/>
      <c r="Q472" s="92"/>
      <c r="R472" s="92"/>
    </row>
    <row r="473" spans="1:18" x14ac:dyDescent="0.25">
      <c r="A473" s="92"/>
      <c r="B473" s="92"/>
      <c r="C473" s="92"/>
      <c r="D473" s="92"/>
      <c r="E473" s="92"/>
      <c r="H473" s="92"/>
      <c r="I473" s="92"/>
      <c r="J473" s="92"/>
      <c r="K473" s="92"/>
      <c r="L473" s="92"/>
      <c r="M473" s="92"/>
      <c r="N473" s="152"/>
      <c r="O473" s="92"/>
      <c r="P473" s="92"/>
      <c r="Q473" s="92"/>
      <c r="R473" s="92"/>
    </row>
    <row r="474" spans="1:18" x14ac:dyDescent="0.25">
      <c r="A474" s="92"/>
      <c r="B474" s="92"/>
      <c r="C474" s="92"/>
      <c r="D474" s="92"/>
      <c r="E474" s="92"/>
      <c r="H474" s="92"/>
      <c r="I474" s="92"/>
      <c r="J474" s="92"/>
      <c r="K474" s="92"/>
      <c r="L474" s="92"/>
      <c r="M474" s="92"/>
      <c r="N474" s="152"/>
      <c r="O474" s="92"/>
      <c r="P474" s="92"/>
      <c r="Q474" s="92"/>
      <c r="R474" s="92"/>
    </row>
    <row r="475" spans="1:18" x14ac:dyDescent="0.25">
      <c r="A475" s="92"/>
      <c r="B475" s="92"/>
      <c r="C475" s="92"/>
      <c r="D475" s="92"/>
      <c r="E475" s="92"/>
      <c r="H475" s="92"/>
      <c r="I475" s="92"/>
      <c r="J475" s="92"/>
      <c r="K475" s="92"/>
      <c r="L475" s="92"/>
      <c r="M475" s="92"/>
      <c r="N475" s="152"/>
      <c r="O475" s="92"/>
      <c r="P475" s="92"/>
      <c r="Q475" s="92"/>
      <c r="R475" s="92"/>
    </row>
    <row r="476" spans="1:18" x14ac:dyDescent="0.25">
      <c r="A476" s="92"/>
      <c r="B476" s="92"/>
      <c r="C476" s="92"/>
      <c r="D476" s="92"/>
      <c r="E476" s="92"/>
      <c r="H476" s="92"/>
      <c r="I476" s="92"/>
      <c r="J476" s="92"/>
      <c r="K476" s="92"/>
      <c r="L476" s="92"/>
      <c r="M476" s="92"/>
      <c r="N476" s="152"/>
      <c r="O476" s="92"/>
      <c r="P476" s="92"/>
      <c r="Q476" s="92"/>
      <c r="R476" s="92"/>
    </row>
    <row r="477" spans="1:18" x14ac:dyDescent="0.25">
      <c r="A477" s="92"/>
      <c r="B477" s="92"/>
      <c r="C477" s="92"/>
      <c r="D477" s="92"/>
      <c r="E477" s="92"/>
      <c r="H477" s="92"/>
      <c r="I477" s="92"/>
      <c r="J477" s="92"/>
      <c r="K477" s="92"/>
      <c r="L477" s="92"/>
      <c r="M477" s="92"/>
      <c r="N477" s="152"/>
      <c r="O477" s="92"/>
      <c r="P477" s="92"/>
      <c r="Q477" s="92"/>
      <c r="R477" s="92"/>
    </row>
    <row r="478" spans="1:18" x14ac:dyDescent="0.25">
      <c r="A478" s="92"/>
      <c r="B478" s="92"/>
      <c r="C478" s="92"/>
      <c r="D478" s="92"/>
      <c r="E478" s="92"/>
      <c r="H478" s="92"/>
      <c r="I478" s="92"/>
      <c r="J478" s="92"/>
      <c r="K478" s="92"/>
      <c r="L478" s="92"/>
      <c r="M478" s="92"/>
      <c r="N478" s="152"/>
      <c r="O478" s="92"/>
      <c r="P478" s="92"/>
      <c r="Q478" s="92"/>
      <c r="R478" s="92"/>
    </row>
    <row r="479" spans="1:18" x14ac:dyDescent="0.25">
      <c r="A479" s="92"/>
      <c r="B479" s="92"/>
      <c r="C479" s="92"/>
      <c r="D479" s="92"/>
      <c r="E479" s="92"/>
      <c r="H479" s="92"/>
      <c r="I479" s="92"/>
      <c r="J479" s="92"/>
      <c r="K479" s="92"/>
      <c r="L479" s="92"/>
      <c r="M479" s="92"/>
      <c r="N479" s="152"/>
      <c r="O479" s="92"/>
      <c r="P479" s="92"/>
      <c r="Q479" s="92"/>
      <c r="R479" s="92"/>
    </row>
    <row r="480" spans="1:18" x14ac:dyDescent="0.25">
      <c r="A480" s="92"/>
      <c r="B480" s="92"/>
      <c r="C480" s="92"/>
      <c r="D480" s="92"/>
      <c r="E480" s="92"/>
      <c r="H480" s="92"/>
      <c r="I480" s="92"/>
      <c r="J480" s="92"/>
      <c r="K480" s="92"/>
      <c r="L480" s="92"/>
      <c r="M480" s="92"/>
      <c r="N480" s="152"/>
      <c r="O480" s="92"/>
      <c r="P480" s="92"/>
      <c r="Q480" s="92"/>
      <c r="R480" s="92"/>
    </row>
    <row r="481" spans="1:18" x14ac:dyDescent="0.25">
      <c r="A481" s="92"/>
      <c r="B481" s="92"/>
      <c r="C481" s="92"/>
      <c r="D481" s="92"/>
      <c r="E481" s="92"/>
      <c r="H481" s="92"/>
      <c r="I481" s="92"/>
      <c r="J481" s="92"/>
      <c r="K481" s="92"/>
      <c r="L481" s="92"/>
      <c r="M481" s="92"/>
      <c r="N481" s="152"/>
      <c r="O481" s="92"/>
      <c r="P481" s="92"/>
      <c r="Q481" s="92"/>
      <c r="R481" s="92"/>
    </row>
    <row r="482" spans="1:18" x14ac:dyDescent="0.25">
      <c r="A482" s="92"/>
      <c r="B482" s="92"/>
      <c r="C482" s="92"/>
      <c r="D482" s="92"/>
      <c r="E482" s="92"/>
      <c r="H482" s="92"/>
      <c r="I482" s="92"/>
      <c r="J482" s="92"/>
      <c r="K482" s="92"/>
      <c r="L482" s="92"/>
      <c r="M482" s="92"/>
      <c r="N482" s="152"/>
      <c r="O482" s="92"/>
      <c r="P482" s="92"/>
      <c r="Q482" s="92"/>
      <c r="R482" s="92"/>
    </row>
    <row r="483" spans="1:18" x14ac:dyDescent="0.25">
      <c r="A483" s="92"/>
      <c r="B483" s="92"/>
      <c r="C483" s="92"/>
      <c r="D483" s="92"/>
      <c r="E483" s="92"/>
      <c r="H483" s="92"/>
      <c r="I483" s="92"/>
      <c r="J483" s="92"/>
      <c r="K483" s="92"/>
      <c r="L483" s="92"/>
      <c r="M483" s="92"/>
      <c r="N483" s="152"/>
      <c r="O483" s="92"/>
      <c r="P483" s="92"/>
      <c r="Q483" s="92"/>
      <c r="R483" s="92"/>
    </row>
    <row r="484" spans="1:18" x14ac:dyDescent="0.25">
      <c r="A484" s="92"/>
      <c r="B484" s="92"/>
      <c r="C484" s="92"/>
      <c r="D484" s="92"/>
      <c r="E484" s="92"/>
      <c r="H484" s="92"/>
      <c r="I484" s="92"/>
      <c r="J484" s="92"/>
      <c r="K484" s="92"/>
      <c r="L484" s="92"/>
      <c r="M484" s="92"/>
      <c r="N484" s="152"/>
      <c r="O484" s="92"/>
      <c r="P484" s="92"/>
      <c r="Q484" s="92"/>
      <c r="R484" s="92"/>
    </row>
    <row r="485" spans="1:18" x14ac:dyDescent="0.25">
      <c r="A485" s="92"/>
      <c r="B485" s="92"/>
      <c r="C485" s="92"/>
      <c r="D485" s="92"/>
      <c r="E485" s="92"/>
      <c r="H485" s="92"/>
      <c r="I485" s="92"/>
      <c r="J485" s="92"/>
      <c r="K485" s="92"/>
      <c r="L485" s="92"/>
      <c r="M485" s="92"/>
      <c r="N485" s="152"/>
      <c r="O485" s="92"/>
      <c r="P485" s="92"/>
      <c r="Q485" s="92"/>
      <c r="R485" s="92"/>
    </row>
    <row r="486" spans="1:18" x14ac:dyDescent="0.25">
      <c r="A486" s="92"/>
      <c r="B486" s="92"/>
      <c r="C486" s="92"/>
      <c r="D486" s="92"/>
      <c r="E486" s="92"/>
      <c r="H486" s="92"/>
      <c r="I486" s="92"/>
      <c r="J486" s="92"/>
      <c r="K486" s="92"/>
      <c r="L486" s="92"/>
      <c r="M486" s="92"/>
      <c r="N486" s="152"/>
      <c r="O486" s="92"/>
      <c r="P486" s="92"/>
      <c r="Q486" s="92"/>
      <c r="R486" s="92"/>
    </row>
    <row r="487" spans="1:18" x14ac:dyDescent="0.25">
      <c r="A487" s="92"/>
      <c r="B487" s="92"/>
      <c r="C487" s="92"/>
      <c r="D487" s="92"/>
      <c r="E487" s="92"/>
      <c r="H487" s="92"/>
      <c r="I487" s="92"/>
      <c r="J487" s="92"/>
      <c r="K487" s="92"/>
      <c r="L487" s="92"/>
      <c r="M487" s="92"/>
      <c r="N487" s="152"/>
      <c r="O487" s="92"/>
      <c r="P487" s="92"/>
      <c r="Q487" s="92"/>
      <c r="R487" s="92"/>
    </row>
    <row r="488" spans="1:18" x14ac:dyDescent="0.25">
      <c r="A488" s="92"/>
      <c r="B488" s="92"/>
      <c r="C488" s="92"/>
      <c r="D488" s="92"/>
      <c r="E488" s="92"/>
      <c r="H488" s="92"/>
      <c r="I488" s="92"/>
      <c r="J488" s="92"/>
      <c r="K488" s="92"/>
      <c r="L488" s="92"/>
      <c r="M488" s="92"/>
      <c r="N488" s="152"/>
      <c r="O488" s="92"/>
      <c r="P488" s="92"/>
      <c r="Q488" s="92"/>
      <c r="R488" s="92"/>
    </row>
    <row r="489" spans="1:18" x14ac:dyDescent="0.25">
      <c r="A489" s="92"/>
      <c r="B489" s="92"/>
      <c r="C489" s="92"/>
      <c r="D489" s="92"/>
      <c r="E489" s="92"/>
      <c r="H489" s="92"/>
      <c r="I489" s="92"/>
      <c r="J489" s="92"/>
      <c r="K489" s="92"/>
      <c r="L489" s="92"/>
      <c r="M489" s="92"/>
      <c r="N489" s="152"/>
      <c r="O489" s="92"/>
      <c r="P489" s="92"/>
      <c r="Q489" s="92"/>
      <c r="R489" s="92"/>
    </row>
    <row r="490" spans="1:18" x14ac:dyDescent="0.25">
      <c r="A490" s="92"/>
      <c r="B490" s="92"/>
      <c r="C490" s="92"/>
      <c r="D490" s="92"/>
      <c r="E490" s="92"/>
      <c r="H490" s="92"/>
      <c r="I490" s="92"/>
      <c r="J490" s="92"/>
      <c r="K490" s="92"/>
      <c r="L490" s="92"/>
      <c r="M490" s="92"/>
      <c r="N490" s="152"/>
      <c r="O490" s="92"/>
      <c r="P490" s="92"/>
      <c r="Q490" s="92"/>
      <c r="R490" s="92"/>
    </row>
    <row r="491" spans="1:18" x14ac:dyDescent="0.25">
      <c r="A491" s="92"/>
      <c r="B491" s="92"/>
      <c r="C491" s="92"/>
      <c r="D491" s="92"/>
      <c r="E491" s="92"/>
      <c r="H491" s="92"/>
      <c r="I491" s="92"/>
      <c r="J491" s="92"/>
      <c r="K491" s="92"/>
      <c r="L491" s="92"/>
      <c r="M491" s="92"/>
      <c r="N491" s="152"/>
      <c r="O491" s="92"/>
      <c r="P491" s="92"/>
      <c r="Q491" s="92"/>
      <c r="R491" s="92"/>
    </row>
    <row r="492" spans="1:18" x14ac:dyDescent="0.25">
      <c r="A492" s="92"/>
      <c r="B492" s="92"/>
      <c r="C492" s="92"/>
      <c r="D492" s="92"/>
      <c r="E492" s="92"/>
      <c r="H492" s="92"/>
      <c r="I492" s="92"/>
      <c r="J492" s="92"/>
      <c r="K492" s="92"/>
      <c r="L492" s="92"/>
      <c r="M492" s="92"/>
      <c r="N492" s="152"/>
      <c r="O492" s="92"/>
      <c r="P492" s="92"/>
      <c r="Q492" s="92"/>
      <c r="R492" s="92"/>
    </row>
    <row r="493" spans="1:18" x14ac:dyDescent="0.25">
      <c r="A493" s="92"/>
      <c r="B493" s="92"/>
      <c r="C493" s="92"/>
      <c r="D493" s="92"/>
      <c r="E493" s="92"/>
      <c r="H493" s="92"/>
      <c r="I493" s="92"/>
      <c r="J493" s="92"/>
      <c r="K493" s="92"/>
      <c r="L493" s="92"/>
      <c r="M493" s="92"/>
      <c r="N493" s="152"/>
      <c r="O493" s="92"/>
      <c r="P493" s="92"/>
      <c r="Q493" s="92"/>
      <c r="R493" s="92"/>
    </row>
    <row r="494" spans="1:18" x14ac:dyDescent="0.25">
      <c r="A494" s="92"/>
      <c r="B494" s="92"/>
      <c r="C494" s="92"/>
      <c r="D494" s="92"/>
      <c r="E494" s="92"/>
      <c r="H494" s="92"/>
      <c r="I494" s="92"/>
      <c r="J494" s="92"/>
      <c r="K494" s="92"/>
      <c r="L494" s="92"/>
      <c r="M494" s="92"/>
      <c r="N494" s="152"/>
      <c r="O494" s="92"/>
      <c r="P494" s="92"/>
      <c r="Q494" s="92"/>
      <c r="R494" s="92"/>
    </row>
    <row r="495" spans="1:18" x14ac:dyDescent="0.25">
      <c r="A495" s="92"/>
      <c r="B495" s="92"/>
      <c r="C495" s="92"/>
      <c r="D495" s="92"/>
      <c r="E495" s="92"/>
      <c r="H495" s="92"/>
      <c r="I495" s="92"/>
      <c r="J495" s="92"/>
      <c r="K495" s="92"/>
      <c r="L495" s="92"/>
      <c r="M495" s="92"/>
      <c r="N495" s="152"/>
      <c r="O495" s="92"/>
      <c r="P495" s="92"/>
      <c r="Q495" s="92"/>
      <c r="R495" s="92"/>
    </row>
    <row r="496" spans="1:18" x14ac:dyDescent="0.25">
      <c r="A496" s="92"/>
      <c r="B496" s="92"/>
      <c r="C496" s="92"/>
      <c r="D496" s="92"/>
      <c r="E496" s="92"/>
      <c r="H496" s="92"/>
      <c r="I496" s="92"/>
      <c r="J496" s="92"/>
      <c r="K496" s="92"/>
      <c r="L496" s="92"/>
      <c r="M496" s="92"/>
      <c r="N496" s="152"/>
      <c r="O496" s="92"/>
      <c r="P496" s="92"/>
      <c r="Q496" s="92"/>
      <c r="R496" s="92"/>
    </row>
    <row r="497" spans="1:18" x14ac:dyDescent="0.25">
      <c r="A497" s="92"/>
      <c r="B497" s="92"/>
      <c r="C497" s="92"/>
      <c r="D497" s="92"/>
      <c r="E497" s="92"/>
      <c r="H497" s="92"/>
      <c r="I497" s="92"/>
      <c r="J497" s="92"/>
      <c r="K497" s="92"/>
      <c r="L497" s="92"/>
      <c r="M497" s="92"/>
      <c r="N497" s="152"/>
      <c r="O497" s="92"/>
      <c r="P497" s="92"/>
      <c r="Q497" s="92"/>
      <c r="R497" s="92"/>
    </row>
    <row r="498" spans="1:18" x14ac:dyDescent="0.25">
      <c r="A498" s="92"/>
      <c r="B498" s="92"/>
      <c r="C498" s="92"/>
      <c r="D498" s="92"/>
      <c r="E498" s="92"/>
      <c r="H498" s="92"/>
      <c r="I498" s="92"/>
      <c r="J498" s="92"/>
      <c r="K498" s="92"/>
      <c r="L498" s="92"/>
      <c r="M498" s="92"/>
      <c r="N498" s="152"/>
      <c r="O498" s="92"/>
      <c r="P498" s="92"/>
      <c r="Q498" s="92"/>
      <c r="R498" s="92"/>
    </row>
    <row r="499" spans="1:18" x14ac:dyDescent="0.25">
      <c r="A499" s="92"/>
      <c r="B499" s="92"/>
      <c r="C499" s="92"/>
      <c r="D499" s="92"/>
      <c r="E499" s="92"/>
      <c r="H499" s="92"/>
      <c r="I499" s="92"/>
      <c r="J499" s="92"/>
      <c r="K499" s="92"/>
      <c r="L499" s="92"/>
      <c r="M499" s="92"/>
      <c r="N499" s="152"/>
      <c r="O499" s="92"/>
      <c r="P499" s="92"/>
      <c r="Q499" s="92"/>
      <c r="R499" s="92"/>
    </row>
    <row r="500" spans="1:18" x14ac:dyDescent="0.25">
      <c r="A500" s="92"/>
      <c r="B500" s="92"/>
      <c r="C500" s="92"/>
      <c r="D500" s="92"/>
      <c r="E500" s="92"/>
      <c r="H500" s="92"/>
      <c r="I500" s="92"/>
      <c r="J500" s="92"/>
      <c r="K500" s="92"/>
      <c r="L500" s="92"/>
      <c r="M500" s="92"/>
      <c r="N500" s="152"/>
      <c r="O500" s="92"/>
      <c r="P500" s="92"/>
      <c r="Q500" s="92"/>
      <c r="R500" s="92"/>
    </row>
    <row r="501" spans="1:18" x14ac:dyDescent="0.25">
      <c r="A501" s="92"/>
      <c r="B501" s="92"/>
      <c r="C501" s="92"/>
      <c r="D501" s="92"/>
      <c r="E501" s="92"/>
      <c r="H501" s="92"/>
      <c r="I501" s="92"/>
      <c r="J501" s="92"/>
      <c r="K501" s="92"/>
      <c r="L501" s="92"/>
      <c r="M501" s="92"/>
      <c r="N501" s="152"/>
      <c r="O501" s="92"/>
      <c r="P501" s="92"/>
      <c r="Q501" s="92"/>
      <c r="R501" s="92"/>
    </row>
    <row r="502" spans="1:18" x14ac:dyDescent="0.25">
      <c r="A502" s="92"/>
      <c r="B502" s="92"/>
      <c r="C502" s="92"/>
      <c r="D502" s="92"/>
      <c r="E502" s="92"/>
      <c r="H502" s="92"/>
      <c r="I502" s="92"/>
      <c r="J502" s="92"/>
      <c r="K502" s="92"/>
      <c r="L502" s="92"/>
      <c r="M502" s="92"/>
      <c r="N502" s="152"/>
      <c r="O502" s="92"/>
      <c r="P502" s="92"/>
      <c r="Q502" s="92"/>
      <c r="R502" s="92"/>
    </row>
    <row r="503" spans="1:18" x14ac:dyDescent="0.25">
      <c r="A503" s="92"/>
      <c r="B503" s="92"/>
      <c r="C503" s="92"/>
      <c r="D503" s="92"/>
      <c r="E503" s="92"/>
      <c r="H503" s="92"/>
      <c r="I503" s="92"/>
      <c r="J503" s="92"/>
      <c r="K503" s="92"/>
      <c r="L503" s="92"/>
      <c r="M503" s="92"/>
      <c r="N503" s="152"/>
      <c r="O503" s="92"/>
      <c r="P503" s="92"/>
      <c r="Q503" s="92"/>
      <c r="R503" s="92"/>
    </row>
    <row r="504" spans="1:18" x14ac:dyDescent="0.25">
      <c r="A504" s="92"/>
      <c r="B504" s="92"/>
      <c r="C504" s="92"/>
      <c r="D504" s="92"/>
      <c r="E504" s="92"/>
      <c r="H504" s="92"/>
      <c r="I504" s="92"/>
      <c r="J504" s="92"/>
      <c r="K504" s="92"/>
      <c r="L504" s="92"/>
      <c r="M504" s="92"/>
      <c r="N504" s="152"/>
      <c r="O504" s="92"/>
      <c r="P504" s="92"/>
      <c r="Q504" s="92"/>
      <c r="R504" s="92"/>
    </row>
    <row r="505" spans="1:18" x14ac:dyDescent="0.25">
      <c r="A505" s="92"/>
      <c r="B505" s="92"/>
      <c r="C505" s="92"/>
      <c r="D505" s="92"/>
      <c r="E505" s="92"/>
      <c r="H505" s="92"/>
      <c r="I505" s="92"/>
      <c r="J505" s="92"/>
      <c r="K505" s="92"/>
      <c r="L505" s="92"/>
      <c r="M505" s="92"/>
      <c r="N505" s="152"/>
      <c r="O505" s="92"/>
      <c r="P505" s="92"/>
      <c r="Q505" s="92"/>
      <c r="R505" s="92"/>
    </row>
    <row r="506" spans="1:18" x14ac:dyDescent="0.25">
      <c r="A506" s="92"/>
      <c r="B506" s="92"/>
      <c r="C506" s="92"/>
      <c r="D506" s="92"/>
      <c r="E506" s="92"/>
      <c r="H506" s="92"/>
      <c r="I506" s="92"/>
      <c r="J506" s="92"/>
      <c r="K506" s="92"/>
      <c r="L506" s="92"/>
      <c r="M506" s="92"/>
      <c r="N506" s="152"/>
      <c r="O506" s="92"/>
      <c r="P506" s="92"/>
      <c r="Q506" s="92"/>
      <c r="R506" s="92"/>
    </row>
    <row r="507" spans="1:18" x14ac:dyDescent="0.25">
      <c r="A507" s="92"/>
      <c r="B507" s="92"/>
      <c r="C507" s="92"/>
      <c r="D507" s="92"/>
      <c r="E507" s="92"/>
      <c r="H507" s="92"/>
      <c r="I507" s="92"/>
      <c r="J507" s="92"/>
      <c r="K507" s="92"/>
      <c r="L507" s="92"/>
      <c r="M507" s="92"/>
      <c r="N507" s="152"/>
      <c r="O507" s="92"/>
      <c r="P507" s="92"/>
      <c r="Q507" s="92"/>
      <c r="R507" s="92"/>
    </row>
    <row r="508" spans="1:18" x14ac:dyDescent="0.25">
      <c r="A508" s="92"/>
      <c r="B508" s="92"/>
      <c r="C508" s="92"/>
      <c r="D508" s="92"/>
      <c r="E508" s="92"/>
      <c r="H508" s="92"/>
      <c r="I508" s="92"/>
      <c r="J508" s="92"/>
      <c r="K508" s="92"/>
      <c r="L508" s="92"/>
      <c r="M508" s="92"/>
      <c r="N508" s="152"/>
      <c r="O508" s="92"/>
      <c r="P508" s="92"/>
      <c r="Q508" s="92"/>
      <c r="R508" s="92"/>
    </row>
    <row r="509" spans="1:18" x14ac:dyDescent="0.25">
      <c r="A509" s="92"/>
      <c r="B509" s="92"/>
      <c r="C509" s="92"/>
      <c r="D509" s="92"/>
      <c r="E509" s="92"/>
      <c r="H509" s="92"/>
      <c r="I509" s="92"/>
      <c r="J509" s="92"/>
      <c r="K509" s="92"/>
      <c r="L509" s="92"/>
      <c r="M509" s="92"/>
      <c r="N509" s="152"/>
      <c r="O509" s="92"/>
      <c r="P509" s="92"/>
      <c r="Q509" s="92"/>
      <c r="R509" s="92"/>
    </row>
    <row r="510" spans="1:18" x14ac:dyDescent="0.25">
      <c r="A510" s="92"/>
      <c r="B510" s="92"/>
      <c r="C510" s="92"/>
      <c r="D510" s="92"/>
      <c r="E510" s="92"/>
      <c r="H510" s="92"/>
      <c r="I510" s="92"/>
      <c r="J510" s="92"/>
      <c r="K510" s="92"/>
      <c r="L510" s="92"/>
      <c r="M510" s="92"/>
      <c r="N510" s="152"/>
      <c r="O510" s="92"/>
      <c r="P510" s="92"/>
      <c r="Q510" s="92"/>
      <c r="R510" s="92"/>
    </row>
    <row r="511" spans="1:18" x14ac:dyDescent="0.25">
      <c r="A511" s="92"/>
      <c r="B511" s="92"/>
      <c r="C511" s="92"/>
      <c r="D511" s="92"/>
      <c r="E511" s="92"/>
      <c r="H511" s="92"/>
      <c r="I511" s="92"/>
      <c r="J511" s="92"/>
      <c r="K511" s="92"/>
      <c r="L511" s="92"/>
      <c r="M511" s="92"/>
      <c r="N511" s="152"/>
      <c r="O511" s="92"/>
      <c r="P511" s="92"/>
      <c r="Q511" s="92"/>
      <c r="R511" s="92"/>
    </row>
    <row r="512" spans="1:18" x14ac:dyDescent="0.25">
      <c r="A512" s="92"/>
      <c r="B512" s="92"/>
      <c r="C512" s="92"/>
      <c r="D512" s="92"/>
      <c r="E512" s="92"/>
      <c r="H512" s="92"/>
      <c r="I512" s="92"/>
      <c r="J512" s="92"/>
      <c r="K512" s="92"/>
      <c r="L512" s="92"/>
      <c r="M512" s="92"/>
      <c r="N512" s="152"/>
      <c r="O512" s="92"/>
      <c r="P512" s="92"/>
      <c r="Q512" s="92"/>
      <c r="R512" s="92"/>
    </row>
    <row r="513" spans="1:18" x14ac:dyDescent="0.25">
      <c r="A513" s="92"/>
      <c r="B513" s="92"/>
      <c r="C513" s="92"/>
      <c r="D513" s="92"/>
      <c r="E513" s="92"/>
      <c r="H513" s="92"/>
      <c r="I513" s="92"/>
      <c r="J513" s="92"/>
      <c r="K513" s="92"/>
      <c r="L513" s="92"/>
      <c r="M513" s="92"/>
      <c r="N513" s="152"/>
      <c r="O513" s="92"/>
      <c r="P513" s="92"/>
      <c r="Q513" s="92"/>
      <c r="R513" s="92"/>
    </row>
    <row r="514" spans="1:18" x14ac:dyDescent="0.25">
      <c r="A514" s="92"/>
      <c r="B514" s="92"/>
      <c r="C514" s="92"/>
      <c r="D514" s="92"/>
      <c r="E514" s="92"/>
      <c r="H514" s="92"/>
      <c r="I514" s="92"/>
      <c r="J514" s="92"/>
      <c r="K514" s="92"/>
      <c r="L514" s="92"/>
      <c r="M514" s="92"/>
      <c r="N514" s="152"/>
      <c r="O514" s="92"/>
      <c r="P514" s="92"/>
      <c r="Q514" s="92"/>
      <c r="R514" s="92"/>
    </row>
    <row r="515" spans="1:18" x14ac:dyDescent="0.25">
      <c r="A515" s="92"/>
      <c r="B515" s="92"/>
      <c r="C515" s="92"/>
      <c r="D515" s="92"/>
      <c r="E515" s="92"/>
      <c r="H515" s="92"/>
      <c r="I515" s="92"/>
      <c r="J515" s="92"/>
      <c r="K515" s="92"/>
      <c r="L515" s="92"/>
      <c r="M515" s="92"/>
      <c r="N515" s="152"/>
      <c r="O515" s="92"/>
      <c r="P515" s="92"/>
      <c r="Q515" s="92"/>
      <c r="R515" s="92"/>
    </row>
    <row r="516" spans="1:18" x14ac:dyDescent="0.25">
      <c r="A516" s="92"/>
      <c r="B516" s="92"/>
      <c r="C516" s="92"/>
      <c r="D516" s="92"/>
      <c r="E516" s="92"/>
      <c r="H516" s="92"/>
      <c r="I516" s="92"/>
      <c r="J516" s="92"/>
      <c r="K516" s="92"/>
      <c r="L516" s="92"/>
      <c r="M516" s="92"/>
      <c r="N516" s="152"/>
      <c r="O516" s="92"/>
      <c r="P516" s="92"/>
      <c r="Q516" s="92"/>
      <c r="R516" s="92"/>
    </row>
    <row r="517" spans="1:18" x14ac:dyDescent="0.25">
      <c r="A517" s="92"/>
      <c r="B517" s="92"/>
      <c r="C517" s="92"/>
      <c r="D517" s="92"/>
      <c r="E517" s="92"/>
      <c r="H517" s="92"/>
      <c r="I517" s="92"/>
      <c r="J517" s="92"/>
      <c r="K517" s="92"/>
      <c r="L517" s="92"/>
      <c r="M517" s="92"/>
      <c r="N517" s="152"/>
      <c r="O517" s="92"/>
      <c r="P517" s="92"/>
      <c r="Q517" s="92"/>
      <c r="R517" s="92"/>
    </row>
    <row r="518" spans="1:18" x14ac:dyDescent="0.25">
      <c r="A518" s="92"/>
      <c r="B518" s="92"/>
      <c r="C518" s="92"/>
      <c r="D518" s="92"/>
      <c r="E518" s="92"/>
      <c r="H518" s="92"/>
      <c r="I518" s="92"/>
      <c r="J518" s="92"/>
      <c r="K518" s="92"/>
      <c r="L518" s="92"/>
      <c r="M518" s="92"/>
      <c r="N518" s="152"/>
      <c r="O518" s="92"/>
      <c r="P518" s="92"/>
      <c r="Q518" s="92"/>
      <c r="R518" s="92"/>
    </row>
    <row r="519" spans="1:18" x14ac:dyDescent="0.25">
      <c r="A519" s="92"/>
      <c r="B519" s="92"/>
      <c r="C519" s="92"/>
      <c r="D519" s="92"/>
      <c r="E519" s="92"/>
      <c r="H519" s="92"/>
      <c r="I519" s="92"/>
      <c r="J519" s="92"/>
      <c r="K519" s="92"/>
      <c r="L519" s="92"/>
      <c r="M519" s="92"/>
      <c r="N519" s="152"/>
      <c r="O519" s="92"/>
      <c r="P519" s="92"/>
      <c r="Q519" s="92"/>
      <c r="R519" s="92"/>
    </row>
    <row r="520" spans="1:18" x14ac:dyDescent="0.25">
      <c r="A520" s="92"/>
      <c r="B520" s="92"/>
      <c r="C520" s="92"/>
      <c r="D520" s="92"/>
      <c r="E520" s="92"/>
      <c r="H520" s="92"/>
      <c r="I520" s="92"/>
      <c r="J520" s="92"/>
      <c r="K520" s="92"/>
      <c r="L520" s="92"/>
      <c r="M520" s="92"/>
      <c r="N520" s="152"/>
      <c r="O520" s="92"/>
      <c r="P520" s="92"/>
      <c r="Q520" s="92"/>
      <c r="R520" s="92"/>
    </row>
    <row r="521" spans="1:18" x14ac:dyDescent="0.25">
      <c r="A521" s="92"/>
      <c r="B521" s="92"/>
      <c r="C521" s="92"/>
      <c r="D521" s="92"/>
      <c r="E521" s="92"/>
      <c r="H521" s="92"/>
      <c r="I521" s="92"/>
      <c r="J521" s="92"/>
      <c r="K521" s="92"/>
      <c r="L521" s="92"/>
      <c r="M521" s="92"/>
      <c r="N521" s="152"/>
      <c r="O521" s="92"/>
      <c r="P521" s="92"/>
      <c r="Q521" s="92"/>
      <c r="R521" s="92"/>
    </row>
    <row r="522" spans="1:18" x14ac:dyDescent="0.25">
      <c r="A522" s="92"/>
      <c r="B522" s="92"/>
      <c r="C522" s="92"/>
      <c r="D522" s="92"/>
      <c r="E522" s="92"/>
      <c r="H522" s="92"/>
      <c r="I522" s="92"/>
      <c r="J522" s="92"/>
      <c r="K522" s="92"/>
      <c r="L522" s="92"/>
      <c r="M522" s="92"/>
      <c r="N522" s="152"/>
      <c r="O522" s="92"/>
      <c r="P522" s="92"/>
      <c r="Q522" s="92"/>
      <c r="R522" s="92"/>
    </row>
    <row r="523" spans="1:18" x14ac:dyDescent="0.25">
      <c r="A523" s="92"/>
      <c r="B523" s="92"/>
      <c r="C523" s="92"/>
      <c r="D523" s="92"/>
      <c r="E523" s="92"/>
      <c r="H523" s="92"/>
      <c r="I523" s="92"/>
      <c r="J523" s="92"/>
      <c r="K523" s="92"/>
      <c r="L523" s="92"/>
      <c r="M523" s="92"/>
      <c r="N523" s="152"/>
      <c r="O523" s="92"/>
      <c r="P523" s="92"/>
      <c r="Q523" s="92"/>
      <c r="R523" s="92"/>
    </row>
    <row r="524" spans="1:18" x14ac:dyDescent="0.25">
      <c r="A524" s="92"/>
      <c r="B524" s="92"/>
      <c r="C524" s="92"/>
      <c r="D524" s="92"/>
      <c r="E524" s="92"/>
      <c r="H524" s="92"/>
      <c r="I524" s="92"/>
      <c r="J524" s="92"/>
      <c r="K524" s="92"/>
      <c r="L524" s="92"/>
      <c r="M524" s="92"/>
      <c r="N524" s="152"/>
      <c r="O524" s="92"/>
      <c r="P524" s="92"/>
      <c r="Q524" s="92"/>
      <c r="R524" s="92"/>
    </row>
    <row r="525" spans="1:18" x14ac:dyDescent="0.25">
      <c r="A525" s="92"/>
      <c r="B525" s="92"/>
      <c r="C525" s="92"/>
      <c r="D525" s="92"/>
      <c r="E525" s="92"/>
      <c r="H525" s="92"/>
      <c r="I525" s="92"/>
      <c r="J525" s="92"/>
      <c r="K525" s="92"/>
      <c r="L525" s="92"/>
      <c r="M525" s="92"/>
      <c r="N525" s="152"/>
      <c r="O525" s="92"/>
      <c r="P525" s="92"/>
      <c r="Q525" s="92"/>
      <c r="R525" s="92"/>
    </row>
    <row r="526" spans="1:18" x14ac:dyDescent="0.25">
      <c r="A526" s="92"/>
      <c r="B526" s="92"/>
      <c r="C526" s="92"/>
      <c r="D526" s="92"/>
      <c r="E526" s="92"/>
      <c r="H526" s="92"/>
      <c r="I526" s="92"/>
      <c r="J526" s="92"/>
      <c r="K526" s="92"/>
      <c r="L526" s="92"/>
      <c r="M526" s="92"/>
      <c r="N526" s="152"/>
      <c r="O526" s="92"/>
      <c r="P526" s="92"/>
      <c r="Q526" s="92"/>
      <c r="R526" s="92"/>
    </row>
    <row r="527" spans="1:18" x14ac:dyDescent="0.25">
      <c r="A527" s="92"/>
      <c r="B527" s="92"/>
      <c r="C527" s="92"/>
      <c r="D527" s="92"/>
      <c r="E527" s="92"/>
      <c r="H527" s="92"/>
      <c r="I527" s="92"/>
      <c r="J527" s="92"/>
      <c r="K527" s="92"/>
      <c r="L527" s="92"/>
      <c r="M527" s="92"/>
      <c r="N527" s="152"/>
      <c r="O527" s="92"/>
      <c r="P527" s="92"/>
      <c r="Q527" s="92"/>
      <c r="R527" s="92"/>
    </row>
    <row r="528" spans="1:18" x14ac:dyDescent="0.25">
      <c r="A528" s="92"/>
      <c r="B528" s="92"/>
      <c r="C528" s="92"/>
      <c r="D528" s="92"/>
      <c r="E528" s="92"/>
      <c r="H528" s="92"/>
      <c r="I528" s="92"/>
      <c r="J528" s="92"/>
      <c r="K528" s="92"/>
      <c r="L528" s="92"/>
      <c r="M528" s="92"/>
      <c r="N528" s="152"/>
      <c r="O528" s="92"/>
      <c r="P528" s="92"/>
      <c r="Q528" s="92"/>
      <c r="R528" s="92"/>
    </row>
    <row r="529" spans="1:18" x14ac:dyDescent="0.25">
      <c r="A529" s="92"/>
      <c r="B529" s="92"/>
      <c r="C529" s="92"/>
      <c r="D529" s="92"/>
      <c r="E529" s="92"/>
      <c r="H529" s="92"/>
      <c r="I529" s="92"/>
      <c r="J529" s="92"/>
      <c r="K529" s="92"/>
      <c r="L529" s="92"/>
      <c r="M529" s="92"/>
      <c r="N529" s="152"/>
      <c r="O529" s="92"/>
      <c r="P529" s="92"/>
      <c r="Q529" s="92"/>
      <c r="R529" s="92"/>
    </row>
    <row r="530" spans="1:18" x14ac:dyDescent="0.25">
      <c r="A530" s="92"/>
      <c r="B530" s="92"/>
      <c r="C530" s="92"/>
      <c r="D530" s="92"/>
      <c r="E530" s="92"/>
      <c r="H530" s="92"/>
      <c r="I530" s="92"/>
      <c r="J530" s="92"/>
      <c r="K530" s="92"/>
      <c r="L530" s="92"/>
      <c r="M530" s="92"/>
      <c r="N530" s="152"/>
      <c r="O530" s="92"/>
      <c r="P530" s="92"/>
      <c r="Q530" s="92"/>
      <c r="R530" s="92"/>
    </row>
    <row r="531" spans="1:18" x14ac:dyDescent="0.25">
      <c r="A531" s="92"/>
      <c r="B531" s="92"/>
      <c r="C531" s="92"/>
      <c r="D531" s="92"/>
      <c r="E531" s="92"/>
      <c r="H531" s="92"/>
      <c r="I531" s="92"/>
      <c r="J531" s="92"/>
      <c r="K531" s="92"/>
      <c r="L531" s="92"/>
      <c r="M531" s="92"/>
      <c r="N531" s="152"/>
      <c r="O531" s="92"/>
      <c r="P531" s="92"/>
      <c r="Q531" s="92"/>
      <c r="R531" s="92"/>
    </row>
    <row r="532" spans="1:18" x14ac:dyDescent="0.25">
      <c r="A532" s="92"/>
      <c r="B532" s="92"/>
      <c r="C532" s="92"/>
      <c r="D532" s="92"/>
      <c r="E532" s="92"/>
      <c r="H532" s="92"/>
      <c r="I532" s="92"/>
      <c r="J532" s="92"/>
      <c r="K532" s="92"/>
      <c r="L532" s="92"/>
      <c r="M532" s="92"/>
      <c r="N532" s="152"/>
      <c r="O532" s="92"/>
      <c r="P532" s="92"/>
      <c r="Q532" s="92"/>
      <c r="R532" s="92"/>
    </row>
    <row r="533" spans="1:18" x14ac:dyDescent="0.25">
      <c r="A533" s="92"/>
      <c r="B533" s="92"/>
      <c r="C533" s="92"/>
      <c r="D533" s="92"/>
      <c r="E533" s="92"/>
      <c r="H533" s="92"/>
      <c r="I533" s="92"/>
      <c r="J533" s="92"/>
      <c r="K533" s="92"/>
      <c r="L533" s="92"/>
      <c r="M533" s="92"/>
      <c r="N533" s="152"/>
      <c r="O533" s="92"/>
      <c r="P533" s="92"/>
      <c r="Q533" s="92"/>
      <c r="R533" s="92"/>
    </row>
    <row r="534" spans="1:18" x14ac:dyDescent="0.25">
      <c r="A534" s="92"/>
      <c r="B534" s="92"/>
      <c r="C534" s="92"/>
      <c r="D534" s="92"/>
      <c r="E534" s="92"/>
      <c r="H534" s="92"/>
      <c r="I534" s="92"/>
      <c r="J534" s="92"/>
      <c r="K534" s="92"/>
      <c r="L534" s="92"/>
      <c r="M534" s="92"/>
      <c r="N534" s="152"/>
      <c r="O534" s="92"/>
      <c r="P534" s="92"/>
      <c r="Q534" s="92"/>
      <c r="R534" s="92"/>
    </row>
    <row r="535" spans="1:18" x14ac:dyDescent="0.25">
      <c r="A535" s="92"/>
      <c r="B535" s="92"/>
      <c r="C535" s="92"/>
      <c r="D535" s="92"/>
      <c r="E535" s="92"/>
      <c r="H535" s="92"/>
      <c r="I535" s="92"/>
      <c r="J535" s="92"/>
      <c r="K535" s="92"/>
      <c r="L535" s="92"/>
      <c r="M535" s="92"/>
      <c r="N535" s="152"/>
      <c r="O535" s="92"/>
      <c r="P535" s="92"/>
      <c r="Q535" s="92"/>
      <c r="R535" s="92"/>
    </row>
    <row r="536" spans="1:18" x14ac:dyDescent="0.25">
      <c r="A536" s="92"/>
      <c r="B536" s="92"/>
      <c r="C536" s="92"/>
      <c r="D536" s="92"/>
      <c r="E536" s="92"/>
      <c r="H536" s="92"/>
      <c r="I536" s="92"/>
      <c r="J536" s="92"/>
      <c r="K536" s="92"/>
      <c r="L536" s="92"/>
      <c r="M536" s="92"/>
      <c r="N536" s="152"/>
      <c r="O536" s="92"/>
      <c r="P536" s="92"/>
      <c r="Q536" s="92"/>
      <c r="R536" s="92"/>
    </row>
    <row r="537" spans="1:18" x14ac:dyDescent="0.25">
      <c r="A537" s="92"/>
      <c r="B537" s="92"/>
      <c r="C537" s="92"/>
      <c r="D537" s="92"/>
      <c r="E537" s="92"/>
      <c r="H537" s="92"/>
      <c r="I537" s="92"/>
      <c r="J537" s="92"/>
      <c r="K537" s="92"/>
      <c r="L537" s="92"/>
      <c r="M537" s="92"/>
      <c r="N537" s="152"/>
      <c r="O537" s="92"/>
      <c r="P537" s="92"/>
      <c r="Q537" s="92"/>
      <c r="R537" s="92"/>
    </row>
    <row r="538" spans="1:18" x14ac:dyDescent="0.25">
      <c r="A538" s="92"/>
      <c r="B538" s="92"/>
      <c r="C538" s="92"/>
      <c r="D538" s="92"/>
      <c r="E538" s="92"/>
      <c r="H538" s="92"/>
      <c r="I538" s="92"/>
      <c r="J538" s="92"/>
      <c r="K538" s="92"/>
      <c r="L538" s="92"/>
      <c r="M538" s="92"/>
      <c r="N538" s="152"/>
      <c r="O538" s="92"/>
      <c r="P538" s="92"/>
      <c r="Q538" s="92"/>
      <c r="R538" s="92"/>
    </row>
    <row r="539" spans="1:18" x14ac:dyDescent="0.25">
      <c r="A539" s="92"/>
      <c r="B539" s="92"/>
      <c r="C539" s="92"/>
      <c r="D539" s="92"/>
      <c r="E539" s="92"/>
      <c r="H539" s="92"/>
      <c r="I539" s="92"/>
      <c r="J539" s="92"/>
      <c r="K539" s="92"/>
      <c r="L539" s="92"/>
      <c r="M539" s="92"/>
      <c r="N539" s="152"/>
      <c r="O539" s="92"/>
      <c r="P539" s="92"/>
      <c r="Q539" s="92"/>
      <c r="R539" s="92"/>
    </row>
    <row r="540" spans="1:18" x14ac:dyDescent="0.25">
      <c r="A540" s="92"/>
      <c r="B540" s="92"/>
      <c r="C540" s="92"/>
      <c r="D540" s="92"/>
      <c r="E540" s="92"/>
      <c r="H540" s="92"/>
      <c r="I540" s="92"/>
      <c r="J540" s="92"/>
      <c r="K540" s="92"/>
      <c r="L540" s="92"/>
      <c r="M540" s="92"/>
      <c r="N540" s="152"/>
      <c r="O540" s="92"/>
      <c r="P540" s="92"/>
      <c r="Q540" s="92"/>
      <c r="R540" s="92"/>
    </row>
    <row r="541" spans="1:18" x14ac:dyDescent="0.25">
      <c r="A541" s="92"/>
      <c r="B541" s="92"/>
      <c r="C541" s="92"/>
      <c r="D541" s="92"/>
      <c r="E541" s="92"/>
      <c r="H541" s="92"/>
      <c r="I541" s="92"/>
      <c r="J541" s="92"/>
      <c r="K541" s="92"/>
      <c r="L541" s="92"/>
      <c r="M541" s="92"/>
      <c r="N541" s="152"/>
      <c r="O541" s="92"/>
      <c r="P541" s="92"/>
      <c r="Q541" s="92"/>
      <c r="R541" s="92"/>
    </row>
    <row r="542" spans="1:18" x14ac:dyDescent="0.25">
      <c r="A542" s="92"/>
      <c r="B542" s="92"/>
      <c r="C542" s="92"/>
      <c r="D542" s="92"/>
      <c r="E542" s="92"/>
      <c r="H542" s="92"/>
      <c r="I542" s="92"/>
      <c r="J542" s="92"/>
      <c r="K542" s="92"/>
      <c r="L542" s="92"/>
      <c r="M542" s="92"/>
      <c r="N542" s="152"/>
      <c r="O542" s="92"/>
      <c r="P542" s="92"/>
      <c r="Q542" s="92"/>
      <c r="R542" s="92"/>
    </row>
    <row r="543" spans="1:18" x14ac:dyDescent="0.25">
      <c r="A543" s="92"/>
      <c r="B543" s="92"/>
      <c r="C543" s="92"/>
      <c r="D543" s="92"/>
      <c r="E543" s="92"/>
      <c r="H543" s="92"/>
      <c r="I543" s="92"/>
      <c r="J543" s="92"/>
      <c r="K543" s="92"/>
      <c r="L543" s="92"/>
      <c r="M543" s="92"/>
      <c r="N543" s="152"/>
      <c r="O543" s="92"/>
      <c r="P543" s="92"/>
      <c r="Q543" s="92"/>
      <c r="R543" s="92"/>
    </row>
    <row r="544" spans="1:18" x14ac:dyDescent="0.25">
      <c r="A544" s="92"/>
      <c r="B544" s="92"/>
      <c r="C544" s="92"/>
      <c r="D544" s="92"/>
      <c r="E544" s="92"/>
      <c r="H544" s="92"/>
      <c r="I544" s="92"/>
      <c r="J544" s="92"/>
      <c r="K544" s="92"/>
      <c r="L544" s="92"/>
      <c r="M544" s="92"/>
      <c r="N544" s="152"/>
      <c r="O544" s="92"/>
      <c r="P544" s="92"/>
      <c r="Q544" s="92"/>
      <c r="R544" s="92"/>
    </row>
    <row r="545" spans="1:18" x14ac:dyDescent="0.25">
      <c r="A545" s="92"/>
      <c r="B545" s="92"/>
      <c r="C545" s="92"/>
      <c r="D545" s="92"/>
      <c r="E545" s="92"/>
      <c r="H545" s="92"/>
      <c r="I545" s="92"/>
      <c r="J545" s="92"/>
      <c r="K545" s="92"/>
      <c r="L545" s="92"/>
      <c r="M545" s="92"/>
      <c r="N545" s="152"/>
      <c r="O545" s="92"/>
      <c r="P545" s="92"/>
      <c r="Q545" s="92"/>
      <c r="R545" s="92"/>
    </row>
    <row r="546" spans="1:18" x14ac:dyDescent="0.25">
      <c r="A546" s="92"/>
      <c r="B546" s="92"/>
      <c r="C546" s="92"/>
      <c r="D546" s="92"/>
      <c r="E546" s="92"/>
      <c r="H546" s="92"/>
      <c r="I546" s="92"/>
      <c r="J546" s="92"/>
      <c r="K546" s="92"/>
      <c r="L546" s="92"/>
      <c r="M546" s="92"/>
      <c r="N546" s="152"/>
      <c r="O546" s="92"/>
      <c r="P546" s="92"/>
      <c r="Q546" s="92"/>
      <c r="R546" s="92"/>
    </row>
    <row r="547" spans="1:18" x14ac:dyDescent="0.25">
      <c r="A547" s="92"/>
      <c r="B547" s="92"/>
      <c r="C547" s="92"/>
      <c r="D547" s="92"/>
      <c r="E547" s="92"/>
      <c r="H547" s="92"/>
      <c r="I547" s="92"/>
      <c r="J547" s="92"/>
      <c r="K547" s="92"/>
      <c r="L547" s="92"/>
      <c r="M547" s="92"/>
      <c r="N547" s="152"/>
      <c r="O547" s="92"/>
      <c r="P547" s="92"/>
      <c r="Q547" s="92"/>
      <c r="R547" s="92"/>
    </row>
    <row r="548" spans="1:18" x14ac:dyDescent="0.25">
      <c r="A548" s="92"/>
      <c r="B548" s="92"/>
      <c r="C548" s="92"/>
      <c r="D548" s="92"/>
      <c r="E548" s="92"/>
      <c r="H548" s="92"/>
      <c r="I548" s="92"/>
      <c r="J548" s="92"/>
      <c r="K548" s="92"/>
      <c r="L548" s="92"/>
      <c r="M548" s="92"/>
      <c r="N548" s="152"/>
      <c r="O548" s="92"/>
      <c r="P548" s="92"/>
      <c r="Q548" s="92"/>
      <c r="R548" s="92"/>
    </row>
    <row r="549" spans="1:18" x14ac:dyDescent="0.25">
      <c r="A549" s="92"/>
      <c r="B549" s="92"/>
      <c r="C549" s="92"/>
      <c r="D549" s="92"/>
      <c r="E549" s="92"/>
      <c r="H549" s="92"/>
      <c r="I549" s="92"/>
      <c r="J549" s="92"/>
      <c r="K549" s="92"/>
      <c r="L549" s="92"/>
      <c r="M549" s="92"/>
      <c r="N549" s="152"/>
      <c r="O549" s="92"/>
      <c r="P549" s="92"/>
      <c r="Q549" s="92"/>
      <c r="R549" s="92"/>
    </row>
    <row r="550" spans="1:18" x14ac:dyDescent="0.25">
      <c r="A550" s="92"/>
      <c r="B550" s="92"/>
      <c r="C550" s="92"/>
      <c r="D550" s="92"/>
      <c r="E550" s="92"/>
      <c r="H550" s="92"/>
      <c r="I550" s="92"/>
      <c r="J550" s="92"/>
      <c r="K550" s="92"/>
      <c r="L550" s="92"/>
      <c r="M550" s="92"/>
      <c r="N550" s="152"/>
      <c r="O550" s="92"/>
      <c r="P550" s="92"/>
      <c r="Q550" s="92"/>
      <c r="R550" s="92"/>
    </row>
    <row r="551" spans="1:18" x14ac:dyDescent="0.25">
      <c r="A551" s="92"/>
      <c r="B551" s="92"/>
      <c r="C551" s="92"/>
      <c r="D551" s="92"/>
      <c r="E551" s="92"/>
      <c r="H551" s="92"/>
      <c r="I551" s="92"/>
      <c r="J551" s="92"/>
      <c r="K551" s="92"/>
      <c r="L551" s="92"/>
      <c r="M551" s="92"/>
      <c r="N551" s="152"/>
      <c r="O551" s="92"/>
      <c r="P551" s="92"/>
      <c r="Q551" s="92"/>
      <c r="R551" s="92"/>
    </row>
    <row r="552" spans="1:18" x14ac:dyDescent="0.25">
      <c r="A552" s="92"/>
      <c r="B552" s="92"/>
      <c r="C552" s="92"/>
      <c r="D552" s="92"/>
      <c r="E552" s="92"/>
      <c r="H552" s="92"/>
      <c r="I552" s="92"/>
      <c r="J552" s="92"/>
      <c r="K552" s="92"/>
      <c r="L552" s="92"/>
      <c r="M552" s="92"/>
      <c r="N552" s="152"/>
      <c r="O552" s="92"/>
      <c r="P552" s="92"/>
      <c r="Q552" s="92"/>
      <c r="R552" s="92"/>
    </row>
    <row r="553" spans="1:18" x14ac:dyDescent="0.25">
      <c r="A553" s="92"/>
      <c r="B553" s="92"/>
      <c r="C553" s="92"/>
      <c r="D553" s="92"/>
      <c r="E553" s="92"/>
      <c r="H553" s="92"/>
      <c r="I553" s="92"/>
      <c r="J553" s="92"/>
      <c r="K553" s="92"/>
      <c r="L553" s="92"/>
      <c r="M553" s="92"/>
      <c r="N553" s="152"/>
      <c r="O553" s="92"/>
      <c r="P553" s="92"/>
      <c r="Q553" s="92"/>
      <c r="R553" s="92"/>
    </row>
    <row r="554" spans="1:18" x14ac:dyDescent="0.25">
      <c r="A554" s="92"/>
      <c r="B554" s="92"/>
      <c r="C554" s="92"/>
      <c r="D554" s="92"/>
      <c r="E554" s="92"/>
      <c r="H554" s="92"/>
      <c r="I554" s="92"/>
      <c r="J554" s="92"/>
      <c r="K554" s="92"/>
      <c r="L554" s="92"/>
      <c r="M554" s="92"/>
      <c r="N554" s="152"/>
      <c r="O554" s="92"/>
      <c r="P554" s="92"/>
      <c r="Q554" s="92"/>
      <c r="R554" s="92"/>
    </row>
    <row r="555" spans="1:18" x14ac:dyDescent="0.25">
      <c r="A555" s="92"/>
      <c r="B555" s="92"/>
      <c r="C555" s="92"/>
      <c r="D555" s="92"/>
      <c r="E555" s="92"/>
      <c r="H555" s="92"/>
      <c r="I555" s="92"/>
      <c r="J555" s="92"/>
      <c r="K555" s="92"/>
      <c r="L555" s="92"/>
      <c r="M555" s="92"/>
      <c r="N555" s="152"/>
      <c r="O555" s="92"/>
      <c r="P555" s="92"/>
      <c r="Q555" s="92"/>
      <c r="R555" s="92"/>
    </row>
    <row r="556" spans="1:18" x14ac:dyDescent="0.25">
      <c r="A556" s="92"/>
      <c r="B556" s="92"/>
      <c r="C556" s="92"/>
      <c r="D556" s="92"/>
      <c r="E556" s="92"/>
      <c r="H556" s="92"/>
      <c r="I556" s="92"/>
      <c r="J556" s="92"/>
      <c r="K556" s="92"/>
      <c r="L556" s="92"/>
      <c r="M556" s="92"/>
      <c r="N556" s="152"/>
      <c r="O556" s="92"/>
      <c r="P556" s="92"/>
      <c r="Q556" s="92"/>
      <c r="R556" s="92"/>
    </row>
    <row r="557" spans="1:18" x14ac:dyDescent="0.25">
      <c r="A557" s="92"/>
      <c r="B557" s="92"/>
      <c r="C557" s="92"/>
      <c r="D557" s="92"/>
      <c r="E557" s="92"/>
      <c r="H557" s="92"/>
      <c r="I557" s="92"/>
      <c r="J557" s="92"/>
      <c r="K557" s="92"/>
      <c r="L557" s="92"/>
      <c r="M557" s="92"/>
      <c r="N557" s="152"/>
      <c r="O557" s="92"/>
      <c r="P557" s="92"/>
      <c r="Q557" s="92"/>
      <c r="R557" s="92"/>
    </row>
    <row r="558" spans="1:18" x14ac:dyDescent="0.25">
      <c r="A558" s="92"/>
      <c r="B558" s="92"/>
      <c r="C558" s="92"/>
      <c r="D558" s="92"/>
      <c r="E558" s="92"/>
      <c r="H558" s="92"/>
      <c r="I558" s="92"/>
      <c r="J558" s="92"/>
      <c r="K558" s="92"/>
      <c r="L558" s="92"/>
      <c r="M558" s="92"/>
      <c r="N558" s="152"/>
      <c r="O558" s="92"/>
      <c r="P558" s="92"/>
      <c r="Q558" s="92"/>
      <c r="R558" s="92"/>
    </row>
    <row r="559" spans="1:18" x14ac:dyDescent="0.25">
      <c r="A559" s="92"/>
      <c r="B559" s="92"/>
      <c r="C559" s="92"/>
      <c r="D559" s="92"/>
      <c r="E559" s="92"/>
      <c r="H559" s="92"/>
      <c r="I559" s="92"/>
      <c r="J559" s="92"/>
      <c r="K559" s="92"/>
      <c r="L559" s="92"/>
      <c r="M559" s="92"/>
      <c r="N559" s="152"/>
      <c r="O559" s="92"/>
      <c r="P559" s="92"/>
      <c r="Q559" s="92"/>
      <c r="R559" s="92"/>
    </row>
    <row r="560" spans="1:18" x14ac:dyDescent="0.25">
      <c r="N560" s="153"/>
    </row>
    <row r="561" spans="14:14" x14ac:dyDescent="0.25">
      <c r="N561" s="153"/>
    </row>
    <row r="562" spans="14:14" x14ac:dyDescent="0.25">
      <c r="N562" s="153"/>
    </row>
    <row r="563" spans="14:14" x14ac:dyDescent="0.25">
      <c r="N563" s="153"/>
    </row>
    <row r="564" spans="14:14" x14ac:dyDescent="0.25">
      <c r="N564" s="153"/>
    </row>
    <row r="565" spans="14:14" x14ac:dyDescent="0.25">
      <c r="N565" s="153"/>
    </row>
    <row r="566" spans="14:14" x14ac:dyDescent="0.25">
      <c r="N566" s="153"/>
    </row>
    <row r="567" spans="14:14" x14ac:dyDescent="0.25">
      <c r="N567" s="153"/>
    </row>
    <row r="568" spans="14:14" x14ac:dyDescent="0.25">
      <c r="N568" s="153"/>
    </row>
    <row r="569" spans="14:14" x14ac:dyDescent="0.25">
      <c r="N569" s="153"/>
    </row>
    <row r="570" spans="14:14" x14ac:dyDescent="0.25">
      <c r="N570" s="153"/>
    </row>
    <row r="571" spans="14:14" x14ac:dyDescent="0.25">
      <c r="N571" s="153"/>
    </row>
    <row r="572" spans="14:14" x14ac:dyDescent="0.25">
      <c r="N572" s="153"/>
    </row>
    <row r="573" spans="14:14" x14ac:dyDescent="0.25">
      <c r="N573" s="153"/>
    </row>
    <row r="574" spans="14:14" x14ac:dyDescent="0.25">
      <c r="N574" s="153"/>
    </row>
    <row r="575" spans="14:14" x14ac:dyDescent="0.25">
      <c r="N575" s="153"/>
    </row>
  </sheetData>
  <dataValidations count="2">
    <dataValidation showInputMessage="1" showErrorMessage="1" sqref="M264:M390"/>
    <dataValidation type="list" allowBlank="1" showInputMessage="1" showErrorMessage="1" sqref="L3:L4">
      <formula1>$M$3:$M$7</formula1>
    </dataValidation>
  </dataValidations>
  <pageMargins left="0.7" right="0.7" top="0.75" bottom="0.75" header="0.3" footer="0.3"/>
  <pageSetup paperSize="9" orientation="portrait" horizontalDpi="0" verticalDpi="0" r:id="rId1"/>
  <customProperties>
    <customPr name="LastActive" r:id="rId2"/>
  </customProperties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Лист3!$C$3:$C$8</xm:f>
          </x14:formula1>
          <xm:sqref>M2</xm:sqref>
        </x14:dataValidation>
        <x14:dataValidation type="list" allowBlank="1" showInputMessage="1" showErrorMessage="1">
          <x14:formula1>
            <xm:f>[1]Лист3!#REF!</xm:f>
          </x14:formula1>
          <xm:sqref>M3:M263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9"/>
  <sheetViews>
    <sheetView zoomScaleNormal="100" workbookViewId="0">
      <pane ySplit="2" topLeftCell="A3" activePane="bottomLeft" state="frozen"/>
      <selection pane="bottomLeft" activeCell="C9" sqref="C9"/>
    </sheetView>
  </sheetViews>
  <sheetFormatPr defaultRowHeight="15" x14ac:dyDescent="0.25"/>
  <cols>
    <col min="1" max="1" width="4" style="93" customWidth="1"/>
    <col min="2" max="2" width="5.28515625" style="93" customWidth="1"/>
    <col min="3" max="3" width="64.7109375" style="93" customWidth="1"/>
    <col min="4" max="4" width="8" style="94" customWidth="1"/>
    <col min="5" max="5" width="7.140625" style="94" customWidth="1"/>
    <col min="6" max="6" width="11.85546875" customWidth="1"/>
    <col min="7" max="7" width="13.42578125" customWidth="1"/>
    <col min="8" max="8" width="15.42578125" style="95" customWidth="1"/>
    <col min="9" max="9" width="15.7109375" style="95" customWidth="1"/>
    <col min="10" max="10" width="0.28515625" style="95" customWidth="1"/>
    <col min="11" max="11" width="27.28515625" style="96" customWidth="1"/>
    <col min="12" max="12" width="10.140625" style="96" customWidth="1"/>
    <col min="13" max="13" width="13.28515625" style="96" customWidth="1"/>
    <col min="14" max="14" width="10.140625" style="97" customWidth="1"/>
    <col min="15" max="15" width="7.7109375" style="96" customWidth="1"/>
    <col min="16" max="17" width="10.140625" style="96" customWidth="1"/>
    <col min="18" max="18" width="32" style="98" customWidth="1"/>
    <col min="19" max="19" width="19.140625" style="92" customWidth="1"/>
    <col min="20" max="20" width="19" style="92" customWidth="1"/>
    <col min="21" max="16384" width="9.140625" style="92"/>
  </cols>
  <sheetData>
    <row r="1" spans="1:24" s="88" customFormat="1" ht="63.95" customHeight="1" thickBot="1" x14ac:dyDescent="0.3">
      <c r="A1" s="111" t="s">
        <v>349</v>
      </c>
      <c r="B1" s="111" t="s">
        <v>350</v>
      </c>
      <c r="C1" s="111" t="s">
        <v>315</v>
      </c>
      <c r="D1" s="111" t="s">
        <v>323</v>
      </c>
      <c r="E1" s="111" t="s">
        <v>352</v>
      </c>
      <c r="F1" s="112" t="s">
        <v>313</v>
      </c>
      <c r="G1" s="112" t="s">
        <v>314</v>
      </c>
      <c r="H1" s="203" t="s">
        <v>344</v>
      </c>
      <c r="I1" s="111" t="s">
        <v>208</v>
      </c>
      <c r="J1" s="111" t="s">
        <v>331</v>
      </c>
      <c r="K1" s="111" t="s">
        <v>324</v>
      </c>
      <c r="L1" s="111" t="s">
        <v>292</v>
      </c>
      <c r="M1" s="111" t="s">
        <v>5</v>
      </c>
      <c r="N1" s="111" t="s">
        <v>291</v>
      </c>
      <c r="O1" s="111" t="s">
        <v>351</v>
      </c>
      <c r="P1" s="113" t="s">
        <v>309</v>
      </c>
      <c r="Q1" s="113" t="s">
        <v>310</v>
      </c>
      <c r="R1" s="113" t="s">
        <v>307</v>
      </c>
      <c r="S1" s="144"/>
      <c r="T1" s="144"/>
      <c r="U1" s="144"/>
      <c r="V1" s="144"/>
      <c r="W1" s="144"/>
      <c r="X1" s="144"/>
    </row>
    <row r="2" spans="1:24" s="100" customFormat="1" ht="20.100000000000001" customHeight="1" thickBot="1" x14ac:dyDescent="0.3">
      <c r="A2" s="222"/>
      <c r="B2" s="221"/>
      <c r="C2" s="223"/>
      <c r="D2" s="223"/>
      <c r="E2" s="223"/>
      <c r="F2" s="224"/>
      <c r="G2" s="248"/>
      <c r="H2" s="249">
        <f t="shared" ref="H2" si="0">SUM(H3:H350)</f>
        <v>29581.88</v>
      </c>
      <c r="I2" s="232"/>
      <c r="J2" s="225"/>
      <c r="K2" s="225"/>
      <c r="L2" s="227"/>
      <c r="M2" s="227"/>
      <c r="N2" s="228"/>
      <c r="O2" s="229"/>
      <c r="P2" s="230"/>
      <c r="Q2" s="230"/>
      <c r="R2" s="226"/>
      <c r="S2" s="145"/>
      <c r="T2" s="145"/>
      <c r="U2" s="145"/>
      <c r="V2" s="145"/>
      <c r="W2" s="145"/>
      <c r="X2" s="145"/>
    </row>
    <row r="3" spans="1:24" ht="25.5" x14ac:dyDescent="0.25">
      <c r="A3" s="117">
        <v>1</v>
      </c>
      <c r="B3" s="117">
        <v>1</v>
      </c>
      <c r="C3" s="128" t="s">
        <v>625</v>
      </c>
      <c r="D3" s="129">
        <v>10</v>
      </c>
      <c r="E3" s="128" t="s">
        <v>72</v>
      </c>
      <c r="F3" s="130">
        <v>159</v>
      </c>
      <c r="G3" s="118">
        <v>1590</v>
      </c>
      <c r="H3" s="253">
        <v>1908</v>
      </c>
      <c r="I3" s="119"/>
      <c r="J3" s="119"/>
      <c r="K3" s="119"/>
      <c r="L3" s="149" t="s">
        <v>626</v>
      </c>
      <c r="M3" s="250" t="s">
        <v>210</v>
      </c>
      <c r="N3" s="149" t="s">
        <v>626</v>
      </c>
      <c r="O3" s="120"/>
      <c r="P3" s="116">
        <v>43733</v>
      </c>
      <c r="Q3" s="149"/>
      <c r="R3" s="117" t="s">
        <v>369</v>
      </c>
      <c r="S3" s="143"/>
      <c r="T3" s="143"/>
      <c r="U3" s="143"/>
      <c r="V3" s="143"/>
      <c r="W3" s="143"/>
      <c r="X3" s="143"/>
    </row>
    <row r="4" spans="1:24" x14ac:dyDescent="0.25">
      <c r="A4" s="117">
        <v>2</v>
      </c>
      <c r="B4" s="117">
        <v>1</v>
      </c>
      <c r="C4" s="128" t="s">
        <v>627</v>
      </c>
      <c r="D4" s="129">
        <v>2</v>
      </c>
      <c r="E4" s="128" t="s">
        <v>245</v>
      </c>
      <c r="F4" s="130">
        <v>145.5</v>
      </c>
      <c r="G4" s="118">
        <v>291</v>
      </c>
      <c r="H4" s="164"/>
      <c r="I4" s="119"/>
      <c r="J4" s="119"/>
      <c r="K4" s="119"/>
      <c r="L4" s="149">
        <v>43720</v>
      </c>
      <c r="M4" s="250" t="s">
        <v>210</v>
      </c>
      <c r="N4" s="149">
        <v>43720</v>
      </c>
      <c r="O4" s="120"/>
      <c r="P4" s="116">
        <v>43721</v>
      </c>
      <c r="Q4" s="149"/>
      <c r="R4" s="117" t="s">
        <v>362</v>
      </c>
      <c r="S4" s="143"/>
      <c r="T4" s="143"/>
      <c r="U4" s="143"/>
      <c r="V4" s="143"/>
      <c r="W4" s="143"/>
      <c r="X4" s="143"/>
    </row>
    <row r="5" spans="1:24" ht="25.5" x14ac:dyDescent="0.25">
      <c r="A5" s="117">
        <v>3</v>
      </c>
      <c r="B5" s="117">
        <v>2</v>
      </c>
      <c r="C5" s="128" t="s">
        <v>628</v>
      </c>
      <c r="D5" s="129">
        <v>1</v>
      </c>
      <c r="E5" s="128" t="s">
        <v>245</v>
      </c>
      <c r="F5" s="130">
        <v>132.80000000000001</v>
      </c>
      <c r="G5" s="118">
        <v>132.80000000000001</v>
      </c>
      <c r="H5" s="164"/>
      <c r="I5" s="119"/>
      <c r="J5" s="119"/>
      <c r="K5" s="119"/>
      <c r="L5" s="149">
        <v>43720</v>
      </c>
      <c r="M5" s="250" t="s">
        <v>210</v>
      </c>
      <c r="N5" s="149">
        <v>43720</v>
      </c>
      <c r="O5" s="120"/>
      <c r="P5" s="116">
        <v>43721</v>
      </c>
      <c r="Q5" s="149"/>
      <c r="R5" s="117" t="s">
        <v>362</v>
      </c>
      <c r="S5" s="143"/>
      <c r="T5" s="143"/>
      <c r="U5" s="143"/>
      <c r="V5" s="143"/>
      <c r="W5" s="143"/>
      <c r="X5" s="143"/>
    </row>
    <row r="6" spans="1:24" x14ac:dyDescent="0.25">
      <c r="A6" s="117">
        <v>4</v>
      </c>
      <c r="B6" s="117">
        <v>3</v>
      </c>
      <c r="C6" s="128" t="s">
        <v>629</v>
      </c>
      <c r="D6" s="129">
        <v>1</v>
      </c>
      <c r="E6" s="128" t="s">
        <v>245</v>
      </c>
      <c r="F6" s="130">
        <v>103.4</v>
      </c>
      <c r="G6" s="118">
        <v>103.4</v>
      </c>
      <c r="H6" s="164"/>
      <c r="I6" s="119"/>
      <c r="J6" s="119"/>
      <c r="K6" s="119"/>
      <c r="L6" s="149">
        <v>43720</v>
      </c>
      <c r="M6" s="250" t="s">
        <v>210</v>
      </c>
      <c r="N6" s="149">
        <v>43720</v>
      </c>
      <c r="O6" s="120"/>
      <c r="P6" s="116">
        <v>43721</v>
      </c>
      <c r="Q6" s="149"/>
      <c r="R6" s="117" t="s">
        <v>362</v>
      </c>
      <c r="S6" s="143"/>
      <c r="T6" s="143"/>
      <c r="U6" s="143"/>
      <c r="V6" s="143"/>
      <c r="W6" s="143"/>
      <c r="X6" s="143"/>
    </row>
    <row r="7" spans="1:24" x14ac:dyDescent="0.25">
      <c r="A7" s="117">
        <v>5</v>
      </c>
      <c r="B7" s="117">
        <v>4</v>
      </c>
      <c r="C7" s="128" t="s">
        <v>630</v>
      </c>
      <c r="D7" s="129">
        <v>2</v>
      </c>
      <c r="E7" s="128" t="s">
        <v>245</v>
      </c>
      <c r="F7" s="130">
        <v>25.5</v>
      </c>
      <c r="G7" s="118">
        <v>51</v>
      </c>
      <c r="H7" s="164"/>
      <c r="I7" s="119"/>
      <c r="J7" s="119"/>
      <c r="K7" s="119"/>
      <c r="L7" s="149">
        <v>43720</v>
      </c>
      <c r="M7" s="250" t="s">
        <v>210</v>
      </c>
      <c r="N7" s="149">
        <v>43720</v>
      </c>
      <c r="O7" s="120"/>
      <c r="P7" s="116">
        <v>43721</v>
      </c>
      <c r="Q7" s="149"/>
      <c r="R7" s="117" t="s">
        <v>362</v>
      </c>
      <c r="S7" s="143"/>
      <c r="T7" s="143"/>
      <c r="U7" s="143"/>
      <c r="V7" s="143"/>
      <c r="W7" s="143"/>
      <c r="X7" s="143"/>
    </row>
    <row r="8" spans="1:24" ht="25.5" x14ac:dyDescent="0.25">
      <c r="A8" s="117">
        <v>6</v>
      </c>
      <c r="B8" s="117">
        <v>5</v>
      </c>
      <c r="C8" s="128" t="s">
        <v>649</v>
      </c>
      <c r="D8" s="129">
        <v>2</v>
      </c>
      <c r="E8" s="128" t="s">
        <v>245</v>
      </c>
      <c r="F8" s="130">
        <v>98.4</v>
      </c>
      <c r="G8" s="118">
        <v>196.8</v>
      </c>
      <c r="H8" s="164"/>
      <c r="I8" s="119"/>
      <c r="J8" s="119"/>
      <c r="K8" s="119"/>
      <c r="L8" s="149">
        <v>43720</v>
      </c>
      <c r="M8" s="250" t="s">
        <v>210</v>
      </c>
      <c r="N8" s="149">
        <v>43720</v>
      </c>
      <c r="O8" s="120"/>
      <c r="P8" s="116">
        <v>43721</v>
      </c>
      <c r="Q8" s="149"/>
      <c r="R8" s="117" t="s">
        <v>362</v>
      </c>
      <c r="S8" s="143"/>
      <c r="T8" s="143"/>
      <c r="U8" s="143"/>
      <c r="V8" s="143"/>
      <c r="W8" s="143"/>
      <c r="X8" s="143"/>
    </row>
    <row r="9" spans="1:24" x14ac:dyDescent="0.25">
      <c r="A9" s="117">
        <v>7</v>
      </c>
      <c r="B9" s="117">
        <v>6</v>
      </c>
      <c r="C9" s="128" t="s">
        <v>631</v>
      </c>
      <c r="D9" s="129">
        <v>1</v>
      </c>
      <c r="E9" s="128" t="s">
        <v>245</v>
      </c>
      <c r="F9" s="130">
        <v>634.70000000000005</v>
      </c>
      <c r="G9" s="118">
        <v>634.70000000000005</v>
      </c>
      <c r="H9" s="164"/>
      <c r="I9" s="119"/>
      <c r="J9" s="119"/>
      <c r="K9" s="119"/>
      <c r="L9" s="149">
        <v>43720</v>
      </c>
      <c r="M9" s="250" t="s">
        <v>210</v>
      </c>
      <c r="N9" s="149">
        <v>43720</v>
      </c>
      <c r="O9" s="120"/>
      <c r="P9" s="116">
        <v>43721</v>
      </c>
      <c r="Q9" s="149"/>
      <c r="R9" s="117" t="s">
        <v>362</v>
      </c>
      <c r="S9" s="143"/>
      <c r="T9" s="143"/>
      <c r="U9" s="143"/>
      <c r="V9" s="143"/>
      <c r="W9" s="143"/>
      <c r="X9" s="143"/>
    </row>
    <row r="10" spans="1:24" x14ac:dyDescent="0.25">
      <c r="A10" s="117">
        <v>8</v>
      </c>
      <c r="B10" s="117">
        <v>7</v>
      </c>
      <c r="C10" s="128" t="s">
        <v>632</v>
      </c>
      <c r="D10" s="129">
        <v>1</v>
      </c>
      <c r="E10" s="128" t="s">
        <v>245</v>
      </c>
      <c r="F10" s="130">
        <v>634.70000000000005</v>
      </c>
      <c r="G10" s="118">
        <v>634.70000000000005</v>
      </c>
      <c r="H10" s="164"/>
      <c r="I10" s="119"/>
      <c r="J10" s="119"/>
      <c r="K10" s="119"/>
      <c r="L10" s="149">
        <v>43720</v>
      </c>
      <c r="M10" s="250" t="s">
        <v>210</v>
      </c>
      <c r="N10" s="149">
        <v>43720</v>
      </c>
      <c r="O10" s="120"/>
      <c r="P10" s="116">
        <v>43721</v>
      </c>
      <c r="Q10" s="149"/>
      <c r="R10" s="117" t="s">
        <v>362</v>
      </c>
      <c r="S10" s="143"/>
      <c r="T10" s="143"/>
      <c r="U10" s="143"/>
      <c r="V10" s="143"/>
      <c r="W10" s="143"/>
      <c r="X10" s="143"/>
    </row>
    <row r="11" spans="1:24" x14ac:dyDescent="0.25">
      <c r="A11" s="117">
        <v>9</v>
      </c>
      <c r="B11" s="117">
        <v>8</v>
      </c>
      <c r="C11" s="128" t="s">
        <v>633</v>
      </c>
      <c r="D11" s="129">
        <v>1</v>
      </c>
      <c r="E11" s="128" t="s">
        <v>245</v>
      </c>
      <c r="F11" s="130">
        <v>113.1</v>
      </c>
      <c r="G11" s="118">
        <v>113.1</v>
      </c>
      <c r="H11" s="164"/>
      <c r="I11" s="119"/>
      <c r="J11" s="119"/>
      <c r="K11" s="119"/>
      <c r="L11" s="149">
        <v>43720</v>
      </c>
      <c r="M11" s="250" t="s">
        <v>210</v>
      </c>
      <c r="N11" s="149">
        <v>43720</v>
      </c>
      <c r="O11" s="120"/>
      <c r="P11" s="116">
        <v>43721</v>
      </c>
      <c r="Q11" s="149"/>
      <c r="R11" s="117" t="s">
        <v>362</v>
      </c>
      <c r="S11" s="143"/>
      <c r="T11" s="143"/>
      <c r="U11" s="143"/>
      <c r="V11" s="143"/>
      <c r="W11" s="143"/>
      <c r="X11" s="143"/>
    </row>
    <row r="12" spans="1:24" x14ac:dyDescent="0.25">
      <c r="A12" s="117">
        <v>10</v>
      </c>
      <c r="B12" s="117">
        <v>9</v>
      </c>
      <c r="C12" s="128" t="s">
        <v>634</v>
      </c>
      <c r="D12" s="129">
        <v>2</v>
      </c>
      <c r="E12" s="128" t="s">
        <v>245</v>
      </c>
      <c r="F12" s="130">
        <v>171.7</v>
      </c>
      <c r="G12" s="118">
        <v>343.4</v>
      </c>
      <c r="H12" s="164"/>
      <c r="I12" s="119"/>
      <c r="J12" s="119"/>
      <c r="K12" s="119"/>
      <c r="L12" s="149">
        <v>43720</v>
      </c>
      <c r="M12" s="250" t="s">
        <v>210</v>
      </c>
      <c r="N12" s="149">
        <v>43720</v>
      </c>
      <c r="O12" s="120"/>
      <c r="P12" s="116">
        <v>43721</v>
      </c>
      <c r="Q12" s="149"/>
      <c r="R12" s="117" t="s">
        <v>362</v>
      </c>
      <c r="S12" s="143"/>
      <c r="T12" s="143"/>
      <c r="U12" s="143"/>
      <c r="V12" s="143"/>
      <c r="W12" s="143"/>
      <c r="X12" s="143"/>
    </row>
    <row r="13" spans="1:24" x14ac:dyDescent="0.25">
      <c r="A13" s="117">
        <v>11</v>
      </c>
      <c r="B13" s="117">
        <v>10</v>
      </c>
      <c r="C13" s="128" t="s">
        <v>635</v>
      </c>
      <c r="D13" s="129">
        <v>2</v>
      </c>
      <c r="E13" s="128" t="s">
        <v>245</v>
      </c>
      <c r="F13" s="130">
        <v>286.89999999999998</v>
      </c>
      <c r="G13" s="118">
        <v>573.79999999999995</v>
      </c>
      <c r="H13" s="164"/>
      <c r="I13" s="119"/>
      <c r="J13" s="119"/>
      <c r="K13" s="119"/>
      <c r="L13" s="149">
        <v>43720</v>
      </c>
      <c r="M13" s="250" t="s">
        <v>210</v>
      </c>
      <c r="N13" s="149">
        <v>43720</v>
      </c>
      <c r="O13" s="120"/>
      <c r="P13" s="116">
        <v>43721</v>
      </c>
      <c r="Q13" s="149"/>
      <c r="R13" s="117" t="s">
        <v>362</v>
      </c>
      <c r="S13" s="143"/>
      <c r="T13" s="143"/>
      <c r="U13" s="143"/>
      <c r="V13" s="143"/>
      <c r="W13" s="143"/>
      <c r="X13" s="143"/>
    </row>
    <row r="14" spans="1:24" x14ac:dyDescent="0.25">
      <c r="A14" s="117">
        <v>12</v>
      </c>
      <c r="B14" s="117">
        <v>11</v>
      </c>
      <c r="C14" s="128" t="s">
        <v>636</v>
      </c>
      <c r="D14" s="129">
        <v>2</v>
      </c>
      <c r="E14" s="128" t="s">
        <v>245</v>
      </c>
      <c r="F14" s="130">
        <v>41.1</v>
      </c>
      <c r="G14" s="118">
        <v>82.2</v>
      </c>
      <c r="H14" s="164"/>
      <c r="I14" s="119"/>
      <c r="J14" s="119"/>
      <c r="K14" s="119"/>
      <c r="L14" s="149">
        <v>43720</v>
      </c>
      <c r="M14" s="250" t="s">
        <v>210</v>
      </c>
      <c r="N14" s="149">
        <v>43720</v>
      </c>
      <c r="O14" s="120"/>
      <c r="P14" s="116">
        <v>43721</v>
      </c>
      <c r="Q14" s="149"/>
      <c r="R14" s="117" t="s">
        <v>362</v>
      </c>
      <c r="S14" s="143"/>
      <c r="T14" s="143"/>
      <c r="U14" s="143"/>
      <c r="V14" s="143"/>
      <c r="W14" s="143"/>
      <c r="X14" s="143"/>
    </row>
    <row r="15" spans="1:24" x14ac:dyDescent="0.25">
      <c r="A15" s="117">
        <v>13</v>
      </c>
      <c r="B15" s="117">
        <v>12</v>
      </c>
      <c r="C15" s="128" t="s">
        <v>637</v>
      </c>
      <c r="D15" s="129">
        <v>2</v>
      </c>
      <c r="E15" s="128" t="s">
        <v>245</v>
      </c>
      <c r="F15" s="130">
        <v>64.8</v>
      </c>
      <c r="G15" s="118">
        <v>129.6</v>
      </c>
      <c r="H15" s="164"/>
      <c r="I15" s="119"/>
      <c r="J15" s="119"/>
      <c r="K15" s="119"/>
      <c r="L15" s="149">
        <v>43720</v>
      </c>
      <c r="M15" s="250" t="s">
        <v>210</v>
      </c>
      <c r="N15" s="149">
        <v>43720</v>
      </c>
      <c r="O15" s="120"/>
      <c r="P15" s="116">
        <v>43721</v>
      </c>
      <c r="Q15" s="149"/>
      <c r="R15" s="117" t="s">
        <v>362</v>
      </c>
      <c r="S15" s="143"/>
      <c r="T15" s="143"/>
      <c r="U15" s="143"/>
      <c r="V15" s="143"/>
      <c r="W15" s="143"/>
      <c r="X15" s="143"/>
    </row>
    <row r="16" spans="1:24" ht="25.5" x14ac:dyDescent="0.25">
      <c r="A16" s="117">
        <v>14</v>
      </c>
      <c r="B16" s="117">
        <v>13</v>
      </c>
      <c r="C16" s="128" t="s">
        <v>638</v>
      </c>
      <c r="D16" s="129">
        <v>3</v>
      </c>
      <c r="E16" s="128" t="s">
        <v>245</v>
      </c>
      <c r="F16" s="130">
        <v>130.30000000000001</v>
      </c>
      <c r="G16" s="118">
        <v>390.90000000000003</v>
      </c>
      <c r="H16" s="164"/>
      <c r="I16" s="119"/>
      <c r="J16" s="119"/>
      <c r="K16" s="119"/>
      <c r="L16" s="149">
        <v>43720</v>
      </c>
      <c r="M16" s="250" t="s">
        <v>210</v>
      </c>
      <c r="N16" s="149">
        <v>43720</v>
      </c>
      <c r="O16" s="120"/>
      <c r="P16" s="116">
        <v>43721</v>
      </c>
      <c r="Q16" s="149"/>
      <c r="R16" s="117" t="s">
        <v>362</v>
      </c>
      <c r="S16" s="143"/>
      <c r="T16" s="143"/>
      <c r="U16" s="143"/>
      <c r="V16" s="143"/>
      <c r="W16" s="143"/>
      <c r="X16" s="143"/>
    </row>
    <row r="17" spans="1:24" x14ac:dyDescent="0.25">
      <c r="A17" s="117">
        <v>15</v>
      </c>
      <c r="B17" s="117">
        <v>14</v>
      </c>
      <c r="C17" s="128" t="s">
        <v>639</v>
      </c>
      <c r="D17" s="129">
        <v>1</v>
      </c>
      <c r="E17" s="128" t="s">
        <v>245</v>
      </c>
      <c r="F17" s="130" t="s">
        <v>519</v>
      </c>
      <c r="G17" s="118">
        <v>2000</v>
      </c>
      <c r="H17" s="253">
        <v>6812.88</v>
      </c>
      <c r="I17" s="119"/>
      <c r="J17" s="119"/>
      <c r="K17" s="119"/>
      <c r="L17" s="149">
        <v>43720</v>
      </c>
      <c r="M17" s="250" t="s">
        <v>210</v>
      </c>
      <c r="N17" s="149">
        <v>43720</v>
      </c>
      <c r="O17" s="120"/>
      <c r="P17" s="116">
        <v>43721</v>
      </c>
      <c r="Q17" s="149"/>
      <c r="R17" s="117" t="s">
        <v>362</v>
      </c>
      <c r="S17" s="143"/>
      <c r="T17" s="143"/>
      <c r="U17" s="143"/>
      <c r="V17" s="143"/>
      <c r="W17" s="143"/>
      <c r="X17" s="143"/>
    </row>
    <row r="18" spans="1:24" x14ac:dyDescent="0.25">
      <c r="A18" s="117">
        <v>16</v>
      </c>
      <c r="B18" s="117">
        <v>1</v>
      </c>
      <c r="C18" s="128" t="s">
        <v>640</v>
      </c>
      <c r="D18" s="129"/>
      <c r="E18" s="128"/>
      <c r="F18" s="130"/>
      <c r="G18" s="118">
        <v>0</v>
      </c>
      <c r="H18" s="253">
        <v>8000</v>
      </c>
      <c r="I18" s="119"/>
      <c r="J18" s="119"/>
      <c r="K18" s="119"/>
      <c r="L18" s="149"/>
      <c r="M18" s="250" t="s">
        <v>210</v>
      </c>
      <c r="N18" s="149"/>
      <c r="O18" s="120"/>
      <c r="P18" s="116">
        <v>1</v>
      </c>
      <c r="Q18" s="149"/>
      <c r="R18" s="254"/>
      <c r="S18" s="143"/>
      <c r="T18" s="143"/>
      <c r="U18" s="143"/>
      <c r="V18" s="143"/>
      <c r="W18" s="143"/>
      <c r="X18" s="143"/>
    </row>
    <row r="19" spans="1:24" x14ac:dyDescent="0.25">
      <c r="A19" s="117">
        <v>17</v>
      </c>
      <c r="B19" s="117">
        <v>1</v>
      </c>
      <c r="C19" s="128" t="s">
        <v>641</v>
      </c>
      <c r="D19" s="129">
        <v>1</v>
      </c>
      <c r="E19" s="128" t="s">
        <v>40</v>
      </c>
      <c r="F19" s="130">
        <v>539.75</v>
      </c>
      <c r="G19" s="118">
        <v>539.75</v>
      </c>
      <c r="H19" s="164"/>
      <c r="I19" s="119"/>
      <c r="J19" s="119"/>
      <c r="K19" s="119"/>
      <c r="L19" s="149">
        <v>43763</v>
      </c>
      <c r="M19" s="250" t="s">
        <v>210</v>
      </c>
      <c r="N19" s="149">
        <v>43763</v>
      </c>
      <c r="O19" s="120"/>
      <c r="P19" s="116">
        <v>43764</v>
      </c>
      <c r="Q19" s="149">
        <v>43769</v>
      </c>
      <c r="R19" s="117" t="s">
        <v>362</v>
      </c>
      <c r="S19" s="143"/>
      <c r="T19" s="143"/>
      <c r="U19" s="143"/>
      <c r="V19" s="143"/>
      <c r="W19" s="143"/>
      <c r="X19" s="143"/>
    </row>
    <row r="20" spans="1:24" x14ac:dyDescent="0.25">
      <c r="A20" s="117">
        <v>18</v>
      </c>
      <c r="B20" s="117">
        <v>2</v>
      </c>
      <c r="C20" s="128" t="s">
        <v>642</v>
      </c>
      <c r="D20" s="129">
        <v>1</v>
      </c>
      <c r="E20" s="128" t="s">
        <v>40</v>
      </c>
      <c r="F20" s="130">
        <v>742.75</v>
      </c>
      <c r="G20" s="118">
        <v>742.75</v>
      </c>
      <c r="H20" s="164"/>
      <c r="I20" s="119"/>
      <c r="J20" s="119"/>
      <c r="K20" s="119"/>
      <c r="L20" s="149">
        <v>43763</v>
      </c>
      <c r="M20" s="250" t="s">
        <v>210</v>
      </c>
      <c r="N20" s="149">
        <v>43763</v>
      </c>
      <c r="O20" s="120"/>
      <c r="P20" s="116">
        <v>43764</v>
      </c>
      <c r="Q20" s="149">
        <v>43769</v>
      </c>
      <c r="R20" s="117" t="s">
        <v>362</v>
      </c>
      <c r="S20" s="143"/>
      <c r="T20" s="143"/>
      <c r="U20" s="143"/>
      <c r="V20" s="143"/>
      <c r="W20" s="143"/>
      <c r="X20" s="143"/>
    </row>
    <row r="21" spans="1:24" x14ac:dyDescent="0.25">
      <c r="A21" s="117">
        <v>19</v>
      </c>
      <c r="B21" s="117">
        <v>3</v>
      </c>
      <c r="C21" s="128" t="s">
        <v>643</v>
      </c>
      <c r="D21" s="129">
        <v>1</v>
      </c>
      <c r="E21" s="128" t="s">
        <v>40</v>
      </c>
      <c r="F21" s="130">
        <v>2068.75</v>
      </c>
      <c r="G21" s="118">
        <v>2068.75</v>
      </c>
      <c r="H21" s="164"/>
      <c r="I21" s="119"/>
      <c r="J21" s="119"/>
      <c r="K21" s="119"/>
      <c r="L21" s="149">
        <v>43763</v>
      </c>
      <c r="M21" s="250" t="s">
        <v>210</v>
      </c>
      <c r="N21" s="149">
        <v>43763</v>
      </c>
      <c r="O21" s="120"/>
      <c r="P21" s="116">
        <v>43764</v>
      </c>
      <c r="Q21" s="149">
        <v>43769</v>
      </c>
      <c r="R21" s="117" t="s">
        <v>362</v>
      </c>
      <c r="S21" s="143"/>
      <c r="T21" s="143"/>
      <c r="U21" s="143"/>
      <c r="V21" s="143"/>
      <c r="W21" s="143"/>
      <c r="X21" s="143"/>
    </row>
    <row r="22" spans="1:24" x14ac:dyDescent="0.25">
      <c r="A22" s="117">
        <v>20</v>
      </c>
      <c r="B22" s="117">
        <v>4</v>
      </c>
      <c r="C22" s="128" t="s">
        <v>644</v>
      </c>
      <c r="D22" s="129">
        <v>1</v>
      </c>
      <c r="E22" s="128" t="s">
        <v>40</v>
      </c>
      <c r="F22" s="130">
        <v>1428.75</v>
      </c>
      <c r="G22" s="118">
        <v>1428.75</v>
      </c>
      <c r="H22" s="164"/>
      <c r="I22" s="119"/>
      <c r="J22" s="119"/>
      <c r="K22" s="119"/>
      <c r="L22" s="149">
        <v>43763</v>
      </c>
      <c r="M22" s="250" t="s">
        <v>210</v>
      </c>
      <c r="N22" s="149">
        <v>43763</v>
      </c>
      <c r="O22" s="120"/>
      <c r="P22" s="116">
        <v>43764</v>
      </c>
      <c r="Q22" s="149">
        <v>43769</v>
      </c>
      <c r="R22" s="117" t="s">
        <v>362</v>
      </c>
      <c r="S22" s="143"/>
      <c r="T22" s="143"/>
      <c r="U22" s="143"/>
      <c r="V22" s="143"/>
      <c r="W22" s="143"/>
      <c r="X22" s="143"/>
    </row>
    <row r="23" spans="1:24" x14ac:dyDescent="0.25">
      <c r="A23" s="117">
        <v>21</v>
      </c>
      <c r="B23" s="117">
        <v>5</v>
      </c>
      <c r="C23" s="128" t="s">
        <v>645</v>
      </c>
      <c r="D23" s="129">
        <v>1</v>
      </c>
      <c r="E23" s="128" t="s">
        <v>40</v>
      </c>
      <c r="F23" s="130">
        <v>1408.75</v>
      </c>
      <c r="G23" s="118">
        <v>1408.75</v>
      </c>
      <c r="H23" s="164"/>
      <c r="I23" s="119"/>
      <c r="J23" s="119"/>
      <c r="K23" s="119"/>
      <c r="L23" s="149">
        <v>43763</v>
      </c>
      <c r="M23" s="250" t="s">
        <v>210</v>
      </c>
      <c r="N23" s="149">
        <v>43763</v>
      </c>
      <c r="O23" s="120"/>
      <c r="P23" s="116">
        <v>43764</v>
      </c>
      <c r="Q23" s="149">
        <v>43769</v>
      </c>
      <c r="R23" s="117" t="s">
        <v>362</v>
      </c>
      <c r="S23" s="143"/>
      <c r="T23" s="143"/>
      <c r="U23" s="143"/>
      <c r="V23" s="143"/>
      <c r="W23" s="143"/>
      <c r="X23" s="143"/>
    </row>
    <row r="24" spans="1:24" x14ac:dyDescent="0.25">
      <c r="A24" s="117">
        <v>22</v>
      </c>
      <c r="B24" s="117">
        <v>6</v>
      </c>
      <c r="C24" s="128" t="s">
        <v>646</v>
      </c>
      <c r="D24" s="129">
        <v>1</v>
      </c>
      <c r="E24" s="128" t="s">
        <v>40</v>
      </c>
      <c r="F24" s="130">
        <v>1357.75</v>
      </c>
      <c r="G24" s="118">
        <v>1357.75</v>
      </c>
      <c r="H24" s="164"/>
      <c r="I24" s="119"/>
      <c r="J24" s="119"/>
      <c r="K24" s="119"/>
      <c r="L24" s="149">
        <v>43763</v>
      </c>
      <c r="M24" s="250" t="s">
        <v>210</v>
      </c>
      <c r="N24" s="149">
        <v>43763</v>
      </c>
      <c r="O24" s="120"/>
      <c r="P24" s="116">
        <v>43764</v>
      </c>
      <c r="Q24" s="149">
        <v>43769</v>
      </c>
      <c r="R24" s="117" t="s">
        <v>362</v>
      </c>
      <c r="S24" s="143"/>
      <c r="T24" s="143"/>
      <c r="U24" s="143"/>
      <c r="V24" s="143"/>
      <c r="W24" s="143"/>
      <c r="X24" s="143"/>
    </row>
    <row r="25" spans="1:24" x14ac:dyDescent="0.25">
      <c r="A25" s="117">
        <v>23</v>
      </c>
      <c r="B25" s="117">
        <v>7</v>
      </c>
      <c r="C25" s="128" t="s">
        <v>647</v>
      </c>
      <c r="D25" s="129">
        <v>1</v>
      </c>
      <c r="E25" s="128" t="s">
        <v>40</v>
      </c>
      <c r="F25" s="130">
        <v>4500.75</v>
      </c>
      <c r="G25" s="118">
        <v>4500.75</v>
      </c>
      <c r="H25" s="164"/>
      <c r="I25" s="119"/>
      <c r="J25" s="119"/>
      <c r="K25" s="119"/>
      <c r="L25" s="149">
        <v>43763</v>
      </c>
      <c r="M25" s="250" t="s">
        <v>210</v>
      </c>
      <c r="N25" s="149">
        <v>43763</v>
      </c>
      <c r="O25" s="120"/>
      <c r="P25" s="116">
        <v>43764</v>
      </c>
      <c r="Q25" s="149">
        <v>43769</v>
      </c>
      <c r="R25" s="117" t="s">
        <v>362</v>
      </c>
      <c r="S25" s="143"/>
      <c r="T25" s="143"/>
      <c r="U25" s="143"/>
      <c r="V25" s="143"/>
      <c r="W25" s="143"/>
      <c r="X25" s="143"/>
    </row>
    <row r="26" spans="1:24" x14ac:dyDescent="0.25">
      <c r="A26" s="117">
        <v>24</v>
      </c>
      <c r="B26" s="117">
        <v>8</v>
      </c>
      <c r="C26" s="128" t="s">
        <v>648</v>
      </c>
      <c r="D26" s="129">
        <v>1</v>
      </c>
      <c r="E26" s="128" t="s">
        <v>40</v>
      </c>
      <c r="F26" s="130">
        <v>813.75</v>
      </c>
      <c r="G26" s="118">
        <v>813.75</v>
      </c>
      <c r="H26" s="253">
        <v>12861</v>
      </c>
      <c r="I26" s="119"/>
      <c r="J26" s="119"/>
      <c r="K26" s="119"/>
      <c r="L26" s="149">
        <v>43763</v>
      </c>
      <c r="M26" s="250" t="s">
        <v>210</v>
      </c>
      <c r="N26" s="149">
        <v>43763</v>
      </c>
      <c r="O26" s="120"/>
      <c r="P26" s="116">
        <v>43764</v>
      </c>
      <c r="Q26" s="149">
        <v>43769</v>
      </c>
      <c r="R26" s="117" t="s">
        <v>362</v>
      </c>
      <c r="S26" s="143"/>
      <c r="T26" s="143"/>
      <c r="U26" s="143"/>
      <c r="V26" s="143"/>
      <c r="W26" s="143"/>
      <c r="X26" s="143"/>
    </row>
    <row r="27" spans="1:24" x14ac:dyDescent="0.25">
      <c r="A27" s="117">
        <v>25</v>
      </c>
      <c r="B27" s="117"/>
      <c r="C27" s="128"/>
      <c r="D27" s="129"/>
      <c r="E27" s="128"/>
      <c r="F27" s="130"/>
      <c r="G27" s="118">
        <f>Таблица1345691316[Кол-во по Счету]*Таблица1345691316[Цена за единицу]</f>
        <v>0</v>
      </c>
      <c r="H27" s="118"/>
      <c r="I27" s="119"/>
      <c r="J27" s="119"/>
      <c r="K27" s="119"/>
      <c r="L27" s="149"/>
      <c r="M27" s="117"/>
      <c r="N27" s="149"/>
      <c r="O27" s="120"/>
      <c r="P27" s="116">
        <f>Таблица1345691316[Дата оплаты]+Таблица1345691316[Срок поставки дней]+1</f>
        <v>1</v>
      </c>
      <c r="Q27" s="149"/>
      <c r="R27" s="117"/>
      <c r="S27" s="143"/>
      <c r="T27" s="143"/>
      <c r="U27" s="143"/>
      <c r="V27" s="143"/>
      <c r="W27" s="143"/>
      <c r="X27" s="143"/>
    </row>
    <row r="28" spans="1:24" x14ac:dyDescent="0.25">
      <c r="A28" s="117">
        <v>26</v>
      </c>
      <c r="B28" s="117"/>
      <c r="C28" s="128"/>
      <c r="D28" s="129"/>
      <c r="E28" s="128"/>
      <c r="F28" s="130"/>
      <c r="G28" s="118">
        <f>Таблица1345691316[Кол-во по Счету]*Таблица1345691316[Цена за единицу]</f>
        <v>0</v>
      </c>
      <c r="H28" s="118"/>
      <c r="I28" s="119"/>
      <c r="J28" s="119"/>
      <c r="K28" s="119"/>
      <c r="L28" s="149"/>
      <c r="M28" s="117"/>
      <c r="N28" s="149"/>
      <c r="O28" s="120"/>
      <c r="P28" s="116">
        <f>Таблица1345691316[Дата оплаты]+Таблица1345691316[Срок поставки дней]+1</f>
        <v>1</v>
      </c>
      <c r="Q28" s="149"/>
      <c r="R28" s="117"/>
      <c r="S28" s="143"/>
      <c r="T28" s="143"/>
      <c r="U28" s="143"/>
      <c r="V28" s="143"/>
      <c r="W28" s="143"/>
      <c r="X28" s="143"/>
    </row>
    <row r="29" spans="1:24" x14ac:dyDescent="0.25">
      <c r="A29" s="117">
        <v>27</v>
      </c>
      <c r="B29" s="117"/>
      <c r="C29" s="128"/>
      <c r="D29" s="129"/>
      <c r="E29" s="128"/>
      <c r="F29" s="130"/>
      <c r="G29" s="118">
        <f>Таблица1345691316[Кол-во по Счету]*Таблица1345691316[Цена за единицу]</f>
        <v>0</v>
      </c>
      <c r="H29" s="118"/>
      <c r="I29" s="119"/>
      <c r="J29" s="119"/>
      <c r="K29" s="119"/>
      <c r="L29" s="149"/>
      <c r="M29" s="117"/>
      <c r="N29" s="149"/>
      <c r="O29" s="120"/>
      <c r="P29" s="116">
        <f>Таблица1345691316[Дата оплаты]+Таблица1345691316[Срок поставки дней]+1</f>
        <v>1</v>
      </c>
      <c r="Q29" s="149"/>
      <c r="R29" s="117"/>
      <c r="S29" s="143"/>
      <c r="T29" s="143"/>
      <c r="U29" s="143"/>
      <c r="V29" s="143"/>
      <c r="W29" s="143"/>
      <c r="X29" s="143"/>
    </row>
    <row r="30" spans="1:24" x14ac:dyDescent="0.25">
      <c r="A30" s="117">
        <v>28</v>
      </c>
      <c r="B30" s="117"/>
      <c r="C30" s="128"/>
      <c r="D30" s="129"/>
      <c r="E30" s="128"/>
      <c r="F30" s="130"/>
      <c r="G30" s="118">
        <f>Таблица1345691316[Кол-во по Счету]*Таблица1345691316[Цена за единицу]</f>
        <v>0</v>
      </c>
      <c r="H30" s="118"/>
      <c r="I30" s="119"/>
      <c r="J30" s="119"/>
      <c r="K30" s="119"/>
      <c r="L30" s="149"/>
      <c r="M30" s="117"/>
      <c r="N30" s="149"/>
      <c r="O30" s="120"/>
      <c r="P30" s="116">
        <f>Таблица1345691316[Дата оплаты]+Таблица1345691316[Срок поставки дней]+1</f>
        <v>1</v>
      </c>
      <c r="Q30" s="149"/>
      <c r="R30" s="117"/>
      <c r="S30" s="143"/>
      <c r="T30" s="143"/>
      <c r="U30" s="143"/>
      <c r="V30" s="143"/>
      <c r="W30" s="143"/>
      <c r="X30" s="143"/>
    </row>
    <row r="31" spans="1:24" x14ac:dyDescent="0.25">
      <c r="A31" s="117">
        <v>29</v>
      </c>
      <c r="B31" s="117"/>
      <c r="C31" s="128"/>
      <c r="D31" s="129"/>
      <c r="E31" s="128"/>
      <c r="F31" s="130"/>
      <c r="G31" s="118">
        <f>Таблица1345691316[Кол-во по Счету]*Таблица1345691316[Цена за единицу]</f>
        <v>0</v>
      </c>
      <c r="H31" s="118"/>
      <c r="I31" s="119"/>
      <c r="J31" s="119"/>
      <c r="K31" s="119"/>
      <c r="L31" s="149"/>
      <c r="M31" s="117"/>
      <c r="N31" s="149"/>
      <c r="O31" s="120"/>
      <c r="P31" s="116">
        <f>Таблица1345691316[Дата оплаты]+Таблица1345691316[Срок поставки дней]+1</f>
        <v>1</v>
      </c>
      <c r="Q31" s="149"/>
      <c r="R31" s="117"/>
      <c r="S31" s="143"/>
      <c r="T31" s="143"/>
      <c r="U31" s="143"/>
      <c r="V31" s="143"/>
      <c r="W31" s="143"/>
      <c r="X31" s="143"/>
    </row>
    <row r="32" spans="1:24" x14ac:dyDescent="0.25">
      <c r="A32" s="117">
        <v>30</v>
      </c>
      <c r="B32" s="117"/>
      <c r="C32" s="128"/>
      <c r="D32" s="129"/>
      <c r="E32" s="128"/>
      <c r="F32" s="130"/>
      <c r="G32" s="118">
        <f>Таблица1345691316[Кол-во по Счету]*Таблица1345691316[Цена за единицу]</f>
        <v>0</v>
      </c>
      <c r="H32" s="118"/>
      <c r="I32" s="119"/>
      <c r="J32" s="119"/>
      <c r="K32" s="119"/>
      <c r="L32" s="149"/>
      <c r="M32" s="117"/>
      <c r="N32" s="149"/>
      <c r="O32" s="120"/>
      <c r="P32" s="116">
        <f>Таблица1345691316[Дата оплаты]+Таблица1345691316[Срок поставки дней]+1</f>
        <v>1</v>
      </c>
      <c r="Q32" s="149"/>
      <c r="R32" s="117"/>
      <c r="S32" s="143"/>
      <c r="T32" s="143"/>
      <c r="U32" s="143"/>
      <c r="V32" s="143"/>
      <c r="W32" s="143"/>
      <c r="X32" s="143"/>
    </row>
    <row r="33" spans="1:24" x14ac:dyDescent="0.25">
      <c r="A33" s="117">
        <v>31</v>
      </c>
      <c r="B33" s="117"/>
      <c r="C33" s="128"/>
      <c r="D33" s="129"/>
      <c r="E33" s="128"/>
      <c r="F33" s="130"/>
      <c r="G33" s="118">
        <f>Таблица1345691316[Кол-во по Счету]*Таблица1345691316[Цена за единицу]</f>
        <v>0</v>
      </c>
      <c r="H33" s="118"/>
      <c r="I33" s="119"/>
      <c r="J33" s="119"/>
      <c r="K33" s="119"/>
      <c r="L33" s="149"/>
      <c r="M33" s="117"/>
      <c r="N33" s="149"/>
      <c r="O33" s="120"/>
      <c r="P33" s="116">
        <f>Таблица1345691316[Дата оплаты]+Таблица1345691316[Срок поставки дней]+1</f>
        <v>1</v>
      </c>
      <c r="Q33" s="149"/>
      <c r="R33" s="117"/>
      <c r="S33" s="143"/>
      <c r="T33" s="143"/>
      <c r="U33" s="143"/>
      <c r="V33" s="143"/>
      <c r="W33" s="143"/>
      <c r="X33" s="143"/>
    </row>
    <row r="34" spans="1:24" x14ac:dyDescent="0.25">
      <c r="A34" s="117">
        <v>32</v>
      </c>
      <c r="B34" s="117"/>
      <c r="C34" s="128"/>
      <c r="D34" s="129"/>
      <c r="E34" s="128"/>
      <c r="F34" s="130"/>
      <c r="G34" s="118">
        <f>Таблица1345691316[Кол-во по Счету]*Таблица1345691316[Цена за единицу]</f>
        <v>0</v>
      </c>
      <c r="H34" s="118"/>
      <c r="I34" s="119"/>
      <c r="J34" s="119"/>
      <c r="K34" s="119"/>
      <c r="L34" s="149"/>
      <c r="M34" s="117"/>
      <c r="N34" s="149"/>
      <c r="O34" s="120"/>
      <c r="P34" s="116">
        <f>Таблица1345691316[Дата оплаты]+Таблица1345691316[Срок поставки дней]+1</f>
        <v>1</v>
      </c>
      <c r="Q34" s="149"/>
      <c r="R34" s="117"/>
      <c r="S34" s="143"/>
      <c r="T34" s="143"/>
      <c r="U34" s="143"/>
      <c r="V34" s="143"/>
      <c r="W34" s="143"/>
      <c r="X34" s="143"/>
    </row>
    <row r="35" spans="1:24" x14ac:dyDescent="0.25">
      <c r="A35" s="117">
        <v>33</v>
      </c>
      <c r="B35" s="117"/>
      <c r="C35" s="128"/>
      <c r="D35" s="129"/>
      <c r="E35" s="128"/>
      <c r="F35" s="130"/>
      <c r="G35" s="118">
        <f>Таблица1345691316[Кол-во по Счету]*Таблица1345691316[Цена за единицу]</f>
        <v>0</v>
      </c>
      <c r="H35" s="118"/>
      <c r="I35" s="119"/>
      <c r="J35" s="119"/>
      <c r="K35" s="119"/>
      <c r="L35" s="149"/>
      <c r="M35" s="117"/>
      <c r="N35" s="149"/>
      <c r="O35" s="120"/>
      <c r="P35" s="116">
        <f>Таблица1345691316[Дата оплаты]+Таблица1345691316[Срок поставки дней]+1</f>
        <v>1</v>
      </c>
      <c r="Q35" s="149"/>
      <c r="R35" s="117"/>
      <c r="S35" s="143"/>
      <c r="T35" s="143"/>
      <c r="U35" s="143"/>
      <c r="V35" s="143"/>
      <c r="W35" s="143"/>
      <c r="X35" s="143"/>
    </row>
    <row r="36" spans="1:24" x14ac:dyDescent="0.25">
      <c r="A36" s="117">
        <v>34</v>
      </c>
      <c r="B36" s="117"/>
      <c r="C36" s="128"/>
      <c r="D36" s="129"/>
      <c r="E36" s="128"/>
      <c r="F36" s="130"/>
      <c r="G36" s="118">
        <f>Таблица1345691316[Кол-во по Счету]*Таблица1345691316[Цена за единицу]</f>
        <v>0</v>
      </c>
      <c r="H36" s="118"/>
      <c r="I36" s="119"/>
      <c r="J36" s="119"/>
      <c r="K36" s="119"/>
      <c r="L36" s="149"/>
      <c r="M36" s="117"/>
      <c r="N36" s="149"/>
      <c r="O36" s="120"/>
      <c r="P36" s="116">
        <f>Таблица1345691316[Дата оплаты]+Таблица1345691316[Срок поставки дней]+1</f>
        <v>1</v>
      </c>
      <c r="Q36" s="149"/>
      <c r="R36" s="117"/>
      <c r="S36" s="143"/>
      <c r="T36" s="143"/>
      <c r="U36" s="143"/>
      <c r="V36" s="143"/>
      <c r="W36" s="143"/>
      <c r="X36" s="143"/>
    </row>
    <row r="37" spans="1:24" x14ac:dyDescent="0.25">
      <c r="A37" s="117">
        <v>35</v>
      </c>
      <c r="B37" s="117"/>
      <c r="C37" s="128"/>
      <c r="D37" s="129"/>
      <c r="E37" s="128"/>
      <c r="F37" s="130"/>
      <c r="G37" s="118">
        <f>Таблица1345691316[Кол-во по Счету]*Таблица1345691316[Цена за единицу]</f>
        <v>0</v>
      </c>
      <c r="H37" s="118"/>
      <c r="I37" s="119"/>
      <c r="J37" s="119"/>
      <c r="K37" s="119"/>
      <c r="L37" s="149"/>
      <c r="M37" s="117"/>
      <c r="N37" s="149"/>
      <c r="O37" s="120"/>
      <c r="P37" s="116">
        <f>Таблица1345691316[Дата оплаты]+Таблица1345691316[Срок поставки дней]+1</f>
        <v>1</v>
      </c>
      <c r="Q37" s="149"/>
      <c r="R37" s="117"/>
      <c r="S37" s="143"/>
      <c r="T37" s="143"/>
      <c r="U37" s="143"/>
      <c r="V37" s="143"/>
      <c r="W37" s="143"/>
      <c r="X37" s="143"/>
    </row>
    <row r="38" spans="1:24" x14ac:dyDescent="0.25">
      <c r="A38" s="117">
        <v>36</v>
      </c>
      <c r="B38" s="117"/>
      <c r="C38" s="128"/>
      <c r="D38" s="129"/>
      <c r="E38" s="128"/>
      <c r="F38" s="130"/>
      <c r="G38" s="118">
        <f>Таблица1345691316[Кол-во по Счету]*Таблица1345691316[Цена за единицу]</f>
        <v>0</v>
      </c>
      <c r="H38" s="118"/>
      <c r="I38" s="119"/>
      <c r="J38" s="119"/>
      <c r="K38" s="119"/>
      <c r="L38" s="149"/>
      <c r="M38" s="117"/>
      <c r="N38" s="149"/>
      <c r="O38" s="120"/>
      <c r="P38" s="116">
        <f>Таблица1345691316[Дата оплаты]+Таблица1345691316[Срок поставки дней]+1</f>
        <v>1</v>
      </c>
      <c r="Q38" s="149"/>
      <c r="R38" s="117"/>
      <c r="S38" s="143"/>
      <c r="T38" s="143"/>
      <c r="U38" s="143"/>
      <c r="V38" s="143"/>
      <c r="W38" s="143"/>
      <c r="X38" s="143"/>
    </row>
    <row r="39" spans="1:24" x14ac:dyDescent="0.25">
      <c r="A39" s="117">
        <v>37</v>
      </c>
      <c r="B39" s="117"/>
      <c r="C39" s="128"/>
      <c r="D39" s="129"/>
      <c r="E39" s="128"/>
      <c r="F39" s="130"/>
      <c r="G39" s="118">
        <f>Таблица1345691316[Кол-во по Счету]*Таблица1345691316[Цена за единицу]</f>
        <v>0</v>
      </c>
      <c r="H39" s="118"/>
      <c r="I39" s="119"/>
      <c r="J39" s="119"/>
      <c r="K39" s="119"/>
      <c r="L39" s="149"/>
      <c r="M39" s="117"/>
      <c r="N39" s="149"/>
      <c r="O39" s="120"/>
      <c r="P39" s="116">
        <f>Таблица1345691316[Дата оплаты]+Таблица1345691316[Срок поставки дней]+1</f>
        <v>1</v>
      </c>
      <c r="Q39" s="149"/>
      <c r="R39" s="117"/>
      <c r="S39" s="143"/>
      <c r="T39" s="143"/>
      <c r="U39" s="143"/>
      <c r="V39" s="143"/>
      <c r="W39" s="143"/>
      <c r="X39" s="143"/>
    </row>
    <row r="40" spans="1:24" x14ac:dyDescent="0.25">
      <c r="A40" s="117">
        <v>38</v>
      </c>
      <c r="B40" s="117"/>
      <c r="C40" s="128"/>
      <c r="D40" s="129"/>
      <c r="E40" s="128"/>
      <c r="F40" s="130"/>
      <c r="G40" s="118">
        <f>Таблица1345691316[Кол-во по Счету]*Таблица1345691316[Цена за единицу]</f>
        <v>0</v>
      </c>
      <c r="H40" s="118"/>
      <c r="I40" s="119"/>
      <c r="J40" s="119"/>
      <c r="K40" s="119"/>
      <c r="L40" s="149"/>
      <c r="M40" s="117"/>
      <c r="N40" s="149"/>
      <c r="O40" s="120"/>
      <c r="P40" s="116">
        <f>Таблица1345691316[Дата оплаты]+Таблица1345691316[Срок поставки дней]+1</f>
        <v>1</v>
      </c>
      <c r="Q40" s="149"/>
      <c r="R40" s="117"/>
      <c r="S40" s="143"/>
      <c r="T40" s="143"/>
      <c r="U40" s="143"/>
      <c r="V40" s="143"/>
      <c r="W40" s="143"/>
      <c r="X40" s="143"/>
    </row>
    <row r="41" spans="1:24" x14ac:dyDescent="0.25">
      <c r="A41" s="117">
        <v>39</v>
      </c>
      <c r="B41" s="117"/>
      <c r="C41" s="128"/>
      <c r="D41" s="129"/>
      <c r="E41" s="128"/>
      <c r="F41" s="130"/>
      <c r="G41" s="118">
        <f>Таблица1345691316[Кол-во по Счету]*Таблица1345691316[Цена за единицу]</f>
        <v>0</v>
      </c>
      <c r="H41" s="118"/>
      <c r="I41" s="119"/>
      <c r="J41" s="119"/>
      <c r="K41" s="119"/>
      <c r="L41" s="149"/>
      <c r="M41" s="117"/>
      <c r="N41" s="149"/>
      <c r="O41" s="120"/>
      <c r="P41" s="116">
        <f>Таблица1345691316[Дата оплаты]+Таблица1345691316[Срок поставки дней]+1</f>
        <v>1</v>
      </c>
      <c r="Q41" s="149"/>
      <c r="R41" s="117"/>
      <c r="S41" s="143"/>
      <c r="T41" s="143"/>
      <c r="U41" s="143"/>
      <c r="V41" s="143"/>
      <c r="W41" s="143"/>
      <c r="X41" s="143"/>
    </row>
    <row r="42" spans="1:24" x14ac:dyDescent="0.25">
      <c r="A42" s="117">
        <v>40</v>
      </c>
      <c r="B42" s="117"/>
      <c r="C42" s="128"/>
      <c r="D42" s="129"/>
      <c r="E42" s="128"/>
      <c r="F42" s="130"/>
      <c r="G42" s="118">
        <f>Таблица1345691316[Кол-во по Счету]*Таблица1345691316[Цена за единицу]</f>
        <v>0</v>
      </c>
      <c r="H42" s="118"/>
      <c r="I42" s="119"/>
      <c r="J42" s="119"/>
      <c r="K42" s="119"/>
      <c r="L42" s="149"/>
      <c r="M42" s="117"/>
      <c r="N42" s="149"/>
      <c r="O42" s="120"/>
      <c r="P42" s="116">
        <f>Таблица1345691316[Дата оплаты]+Таблица1345691316[Срок поставки дней]+1</f>
        <v>1</v>
      </c>
      <c r="Q42" s="149"/>
      <c r="R42" s="117"/>
      <c r="S42" s="143"/>
      <c r="T42" s="143"/>
      <c r="U42" s="143"/>
      <c r="V42" s="143"/>
      <c r="W42" s="143"/>
      <c r="X42" s="143"/>
    </row>
    <row r="43" spans="1:24" x14ac:dyDescent="0.25">
      <c r="A43" s="117">
        <v>41</v>
      </c>
      <c r="B43" s="117"/>
      <c r="C43" s="128"/>
      <c r="D43" s="129"/>
      <c r="E43" s="128"/>
      <c r="F43" s="130"/>
      <c r="G43" s="118">
        <f>Таблица1345691316[Кол-во по Счету]*Таблица1345691316[Цена за единицу]</f>
        <v>0</v>
      </c>
      <c r="H43" s="118"/>
      <c r="I43" s="119"/>
      <c r="J43" s="119"/>
      <c r="K43" s="119"/>
      <c r="L43" s="149"/>
      <c r="M43" s="117"/>
      <c r="N43" s="149"/>
      <c r="O43" s="120"/>
      <c r="P43" s="116">
        <f>Таблица1345691316[Дата оплаты]+Таблица1345691316[Срок поставки дней]+1</f>
        <v>1</v>
      </c>
      <c r="Q43" s="149"/>
      <c r="R43" s="117"/>
      <c r="S43" s="143"/>
      <c r="T43" s="143"/>
      <c r="U43" s="143"/>
      <c r="V43" s="143"/>
      <c r="W43" s="143"/>
      <c r="X43" s="143"/>
    </row>
    <row r="44" spans="1:24" x14ac:dyDescent="0.25">
      <c r="A44" s="117">
        <v>42</v>
      </c>
      <c r="B44" s="117"/>
      <c r="C44" s="128"/>
      <c r="D44" s="129"/>
      <c r="E44" s="128"/>
      <c r="F44" s="130"/>
      <c r="G44" s="118">
        <f>Таблица1345691316[Кол-во по Счету]*Таблица1345691316[Цена за единицу]</f>
        <v>0</v>
      </c>
      <c r="H44" s="118"/>
      <c r="I44" s="119"/>
      <c r="J44" s="119"/>
      <c r="K44" s="119"/>
      <c r="L44" s="149"/>
      <c r="M44" s="117"/>
      <c r="N44" s="149"/>
      <c r="O44" s="120"/>
      <c r="P44" s="116">
        <f>Таблица1345691316[Дата оплаты]+Таблица1345691316[Срок поставки дней]+1</f>
        <v>1</v>
      </c>
      <c r="Q44" s="149"/>
      <c r="R44" s="117"/>
      <c r="S44" s="143"/>
      <c r="T44" s="143"/>
      <c r="U44" s="143"/>
      <c r="V44" s="143"/>
      <c r="W44" s="143"/>
      <c r="X44" s="143"/>
    </row>
    <row r="45" spans="1:24" x14ac:dyDescent="0.25">
      <c r="A45" s="117">
        <v>43</v>
      </c>
      <c r="B45" s="117"/>
      <c r="C45" s="128"/>
      <c r="D45" s="129"/>
      <c r="E45" s="128"/>
      <c r="F45" s="130"/>
      <c r="G45" s="118">
        <f>Таблица1345691316[Кол-во по Счету]*Таблица1345691316[Цена за единицу]</f>
        <v>0</v>
      </c>
      <c r="H45" s="118"/>
      <c r="I45" s="119"/>
      <c r="J45" s="119"/>
      <c r="K45" s="119"/>
      <c r="L45" s="149"/>
      <c r="M45" s="117"/>
      <c r="N45" s="149"/>
      <c r="O45" s="120"/>
      <c r="P45" s="116">
        <f>Таблица1345691316[Дата оплаты]+Таблица1345691316[Срок поставки дней]+1</f>
        <v>1</v>
      </c>
      <c r="Q45" s="149"/>
      <c r="R45" s="117"/>
      <c r="S45" s="143"/>
      <c r="T45" s="143"/>
      <c r="U45" s="143"/>
      <c r="V45" s="143"/>
      <c r="W45" s="143"/>
      <c r="X45" s="143"/>
    </row>
    <row r="46" spans="1:24" x14ac:dyDescent="0.25">
      <c r="A46" s="117">
        <v>44</v>
      </c>
      <c r="B46" s="117"/>
      <c r="C46" s="128"/>
      <c r="D46" s="129"/>
      <c r="E46" s="128"/>
      <c r="F46" s="130"/>
      <c r="G46" s="118">
        <f>Таблица1345691316[Кол-во по Счету]*Таблица1345691316[Цена за единицу]</f>
        <v>0</v>
      </c>
      <c r="H46" s="118"/>
      <c r="I46" s="119"/>
      <c r="J46" s="119"/>
      <c r="K46" s="119"/>
      <c r="L46" s="149"/>
      <c r="M46" s="117"/>
      <c r="N46" s="149"/>
      <c r="O46" s="120"/>
      <c r="P46" s="116">
        <f>Таблица1345691316[Дата оплаты]+Таблица1345691316[Срок поставки дней]+1</f>
        <v>1</v>
      </c>
      <c r="Q46" s="149"/>
      <c r="R46" s="117"/>
      <c r="S46" s="143"/>
      <c r="T46" s="143"/>
      <c r="U46" s="143"/>
      <c r="V46" s="143"/>
      <c r="W46" s="143"/>
      <c r="X46" s="143"/>
    </row>
    <row r="47" spans="1:24" x14ac:dyDescent="0.25">
      <c r="A47" s="117">
        <v>45</v>
      </c>
      <c r="B47" s="117"/>
      <c r="C47" s="128"/>
      <c r="D47" s="129"/>
      <c r="E47" s="128"/>
      <c r="F47" s="130"/>
      <c r="G47" s="118">
        <f>Таблица1345691316[Кол-во по Счету]*Таблица1345691316[Цена за единицу]</f>
        <v>0</v>
      </c>
      <c r="H47" s="118"/>
      <c r="I47" s="119"/>
      <c r="J47" s="119"/>
      <c r="K47" s="119"/>
      <c r="L47" s="149"/>
      <c r="M47" s="117"/>
      <c r="N47" s="149"/>
      <c r="O47" s="120"/>
      <c r="P47" s="116">
        <f>Таблица1345691316[Дата оплаты]+Таблица1345691316[Срок поставки дней]+1</f>
        <v>1</v>
      </c>
      <c r="Q47" s="149"/>
      <c r="R47" s="117"/>
      <c r="S47" s="143"/>
      <c r="T47" s="143"/>
      <c r="U47" s="143"/>
      <c r="V47" s="143"/>
      <c r="W47" s="143"/>
      <c r="X47" s="143"/>
    </row>
    <row r="48" spans="1:24" x14ac:dyDescent="0.25">
      <c r="A48" s="117">
        <v>46</v>
      </c>
      <c r="B48" s="117"/>
      <c r="C48" s="128"/>
      <c r="D48" s="129"/>
      <c r="E48" s="128"/>
      <c r="F48" s="130"/>
      <c r="G48" s="118">
        <f>Таблица1345691316[Кол-во по Счету]*Таблица1345691316[Цена за единицу]</f>
        <v>0</v>
      </c>
      <c r="H48" s="118"/>
      <c r="I48" s="119"/>
      <c r="J48" s="119"/>
      <c r="K48" s="119"/>
      <c r="L48" s="149"/>
      <c r="M48" s="117"/>
      <c r="N48" s="149"/>
      <c r="O48" s="120"/>
      <c r="P48" s="116">
        <f>Таблица1345691316[Дата оплаты]+Таблица1345691316[Срок поставки дней]+1</f>
        <v>1</v>
      </c>
      <c r="Q48" s="149"/>
      <c r="R48" s="117"/>
      <c r="S48" s="143"/>
      <c r="T48" s="143"/>
      <c r="U48" s="143"/>
      <c r="V48" s="143"/>
      <c r="W48" s="143"/>
      <c r="X48" s="143"/>
    </row>
    <row r="49" spans="1:24" x14ac:dyDescent="0.25">
      <c r="A49" s="117">
        <v>47</v>
      </c>
      <c r="B49" s="117"/>
      <c r="C49" s="128"/>
      <c r="D49" s="129"/>
      <c r="E49" s="128"/>
      <c r="F49" s="130"/>
      <c r="G49" s="118">
        <f>Таблица1345691316[Кол-во по Счету]*Таблица1345691316[Цена за единицу]</f>
        <v>0</v>
      </c>
      <c r="H49" s="118"/>
      <c r="I49" s="119"/>
      <c r="J49" s="119"/>
      <c r="K49" s="119"/>
      <c r="L49" s="149"/>
      <c r="M49" s="117"/>
      <c r="N49" s="149"/>
      <c r="O49" s="120"/>
      <c r="P49" s="116">
        <f>Таблица1345691316[Дата оплаты]+Таблица1345691316[Срок поставки дней]+1</f>
        <v>1</v>
      </c>
      <c r="Q49" s="149"/>
      <c r="R49" s="117"/>
      <c r="S49" s="143"/>
      <c r="T49" s="143"/>
      <c r="U49" s="143"/>
      <c r="V49" s="143"/>
      <c r="W49" s="143"/>
      <c r="X49" s="143"/>
    </row>
    <row r="50" spans="1:24" x14ac:dyDescent="0.25">
      <c r="A50" s="117">
        <v>48</v>
      </c>
      <c r="B50" s="117"/>
      <c r="C50" s="128"/>
      <c r="D50" s="129"/>
      <c r="E50" s="128"/>
      <c r="F50" s="130"/>
      <c r="G50" s="118">
        <f>Таблица1345691316[Кол-во по Счету]*Таблица1345691316[Цена за единицу]</f>
        <v>0</v>
      </c>
      <c r="H50" s="118"/>
      <c r="I50" s="119"/>
      <c r="J50" s="119"/>
      <c r="K50" s="119"/>
      <c r="L50" s="149"/>
      <c r="M50" s="117"/>
      <c r="N50" s="149"/>
      <c r="O50" s="120"/>
      <c r="P50" s="116">
        <f>Таблица1345691316[Дата оплаты]+Таблица1345691316[Срок поставки дней]+1</f>
        <v>1</v>
      </c>
      <c r="Q50" s="149"/>
      <c r="R50" s="117"/>
      <c r="S50" s="143"/>
      <c r="T50" s="143"/>
      <c r="U50" s="143"/>
      <c r="V50" s="143"/>
      <c r="W50" s="143"/>
      <c r="X50" s="143"/>
    </row>
    <row r="51" spans="1:24" x14ac:dyDescent="0.25">
      <c r="A51" s="117">
        <v>49</v>
      </c>
      <c r="B51" s="117"/>
      <c r="C51" s="128"/>
      <c r="D51" s="129"/>
      <c r="E51" s="128"/>
      <c r="F51" s="130"/>
      <c r="G51" s="118">
        <f>Таблица1345691316[Кол-во по Счету]*Таблица1345691316[Цена за единицу]</f>
        <v>0</v>
      </c>
      <c r="H51" s="118"/>
      <c r="I51" s="119"/>
      <c r="J51" s="119"/>
      <c r="K51" s="119"/>
      <c r="L51" s="149"/>
      <c r="M51" s="117"/>
      <c r="N51" s="149"/>
      <c r="O51" s="120"/>
      <c r="P51" s="116">
        <f>Таблица1345691316[Дата оплаты]+Таблица1345691316[Срок поставки дней]+1</f>
        <v>1</v>
      </c>
      <c r="Q51" s="149"/>
      <c r="R51" s="117"/>
      <c r="S51" s="143"/>
      <c r="T51" s="143"/>
      <c r="U51" s="143"/>
      <c r="V51" s="143"/>
      <c r="W51" s="143"/>
      <c r="X51" s="143"/>
    </row>
    <row r="52" spans="1:24" x14ac:dyDescent="0.25">
      <c r="A52" s="117">
        <v>50</v>
      </c>
      <c r="B52" s="117"/>
      <c r="C52" s="128"/>
      <c r="D52" s="129"/>
      <c r="E52" s="128"/>
      <c r="F52" s="130"/>
      <c r="G52" s="118">
        <f>Таблица1345691316[Кол-во по Счету]*Таблица1345691316[Цена за единицу]</f>
        <v>0</v>
      </c>
      <c r="H52" s="118"/>
      <c r="I52" s="119"/>
      <c r="J52" s="119"/>
      <c r="K52" s="119"/>
      <c r="L52" s="149"/>
      <c r="M52" s="117"/>
      <c r="N52" s="149"/>
      <c r="O52" s="120"/>
      <c r="P52" s="116">
        <f>Таблица1345691316[Дата оплаты]+Таблица1345691316[Срок поставки дней]+1</f>
        <v>1</v>
      </c>
      <c r="Q52" s="149"/>
      <c r="R52" s="117"/>
      <c r="S52" s="143"/>
      <c r="T52" s="143"/>
      <c r="U52" s="143"/>
      <c r="V52" s="143"/>
      <c r="W52" s="143"/>
      <c r="X52" s="143"/>
    </row>
    <row r="53" spans="1:24" x14ac:dyDescent="0.25">
      <c r="A53" s="117">
        <v>51</v>
      </c>
      <c r="B53" s="117"/>
      <c r="C53" s="128"/>
      <c r="D53" s="129"/>
      <c r="E53" s="128"/>
      <c r="F53" s="130"/>
      <c r="G53" s="118">
        <f>Таблица1345691316[Кол-во по Счету]*Таблица1345691316[Цена за единицу]</f>
        <v>0</v>
      </c>
      <c r="H53" s="118"/>
      <c r="I53" s="119"/>
      <c r="J53" s="119"/>
      <c r="K53" s="119"/>
      <c r="L53" s="149"/>
      <c r="M53" s="117"/>
      <c r="N53" s="149"/>
      <c r="O53" s="120"/>
      <c r="P53" s="116">
        <f>Таблица1345691316[Дата оплаты]+Таблица1345691316[Срок поставки дней]+1</f>
        <v>1</v>
      </c>
      <c r="Q53" s="149"/>
      <c r="R53" s="117"/>
      <c r="S53" s="143"/>
      <c r="T53" s="143"/>
      <c r="U53" s="143"/>
      <c r="V53" s="143"/>
      <c r="W53" s="143"/>
      <c r="X53" s="143"/>
    </row>
    <row r="54" spans="1:24" x14ac:dyDescent="0.25">
      <c r="A54" s="117">
        <v>52</v>
      </c>
      <c r="B54" s="117"/>
      <c r="C54" s="128"/>
      <c r="D54" s="129"/>
      <c r="E54" s="128"/>
      <c r="F54" s="130"/>
      <c r="G54" s="118">
        <f>Таблица1345691316[Кол-во по Счету]*Таблица1345691316[Цена за единицу]</f>
        <v>0</v>
      </c>
      <c r="H54" s="118"/>
      <c r="I54" s="119"/>
      <c r="J54" s="119"/>
      <c r="K54" s="119"/>
      <c r="L54" s="149"/>
      <c r="M54" s="117"/>
      <c r="N54" s="149"/>
      <c r="O54" s="120"/>
      <c r="P54" s="116">
        <f>Таблица1345691316[Дата оплаты]+Таблица1345691316[Срок поставки дней]+1</f>
        <v>1</v>
      </c>
      <c r="Q54" s="149"/>
      <c r="R54" s="117"/>
      <c r="S54" s="143"/>
      <c r="T54" s="143"/>
      <c r="U54" s="143"/>
      <c r="V54" s="143"/>
      <c r="W54" s="143"/>
      <c r="X54" s="143"/>
    </row>
    <row r="55" spans="1:24" x14ac:dyDescent="0.25">
      <c r="A55" s="117">
        <v>53</v>
      </c>
      <c r="B55" s="117"/>
      <c r="C55" s="128"/>
      <c r="D55" s="129"/>
      <c r="E55" s="128"/>
      <c r="F55" s="130"/>
      <c r="G55" s="118">
        <f>Таблица1345691316[Кол-во по Счету]*Таблица1345691316[Цена за единицу]</f>
        <v>0</v>
      </c>
      <c r="H55" s="118"/>
      <c r="I55" s="119"/>
      <c r="J55" s="119"/>
      <c r="K55" s="119"/>
      <c r="L55" s="149"/>
      <c r="M55" s="117"/>
      <c r="N55" s="149"/>
      <c r="O55" s="120"/>
      <c r="P55" s="116">
        <f>Таблица1345691316[Дата оплаты]+Таблица1345691316[Срок поставки дней]+1</f>
        <v>1</v>
      </c>
      <c r="Q55" s="149"/>
      <c r="R55" s="117"/>
      <c r="S55" s="143"/>
      <c r="T55" s="143"/>
      <c r="U55" s="143"/>
      <c r="V55" s="143"/>
      <c r="W55" s="143"/>
      <c r="X55" s="143"/>
    </row>
    <row r="56" spans="1:24" x14ac:dyDescent="0.25">
      <c r="A56" s="117">
        <v>54</v>
      </c>
      <c r="B56" s="117"/>
      <c r="C56" s="128"/>
      <c r="D56" s="129"/>
      <c r="E56" s="128"/>
      <c r="F56" s="130"/>
      <c r="G56" s="118">
        <f>Таблица1345691316[Кол-во по Счету]*Таблица1345691316[Цена за единицу]</f>
        <v>0</v>
      </c>
      <c r="H56" s="118"/>
      <c r="I56" s="119"/>
      <c r="J56" s="119"/>
      <c r="K56" s="119"/>
      <c r="L56" s="149"/>
      <c r="M56" s="117"/>
      <c r="N56" s="149"/>
      <c r="O56" s="120"/>
      <c r="P56" s="116">
        <f>Таблица1345691316[Дата оплаты]+Таблица1345691316[Срок поставки дней]+1</f>
        <v>1</v>
      </c>
      <c r="Q56" s="149"/>
      <c r="R56" s="117"/>
      <c r="S56" s="143"/>
      <c r="T56" s="143"/>
      <c r="U56" s="143"/>
      <c r="V56" s="143"/>
      <c r="W56" s="143"/>
      <c r="X56" s="143"/>
    </row>
    <row r="57" spans="1:24" x14ac:dyDescent="0.25">
      <c r="A57" s="117">
        <v>55</v>
      </c>
      <c r="B57" s="117"/>
      <c r="C57" s="128"/>
      <c r="D57" s="129"/>
      <c r="E57" s="128"/>
      <c r="F57" s="130"/>
      <c r="G57" s="118">
        <f>Таблица1345691316[Кол-во по Счету]*Таблица1345691316[Цена за единицу]</f>
        <v>0</v>
      </c>
      <c r="H57" s="118"/>
      <c r="I57" s="119"/>
      <c r="J57" s="119"/>
      <c r="K57" s="119"/>
      <c r="L57" s="149"/>
      <c r="M57" s="117"/>
      <c r="N57" s="149"/>
      <c r="O57" s="120"/>
      <c r="P57" s="116">
        <f>Таблица1345691316[Дата оплаты]+Таблица1345691316[Срок поставки дней]+1</f>
        <v>1</v>
      </c>
      <c r="Q57" s="149"/>
      <c r="R57" s="117"/>
      <c r="S57" s="143"/>
      <c r="T57" s="143"/>
      <c r="U57" s="143"/>
      <c r="V57" s="143"/>
      <c r="W57" s="143"/>
      <c r="X57" s="143"/>
    </row>
    <row r="58" spans="1:24" x14ac:dyDescent="0.25">
      <c r="A58" s="117">
        <v>56</v>
      </c>
      <c r="B58" s="117"/>
      <c r="C58" s="128"/>
      <c r="D58" s="129"/>
      <c r="E58" s="128"/>
      <c r="F58" s="130"/>
      <c r="G58" s="118">
        <f>Таблица1345691316[Кол-во по Счету]*Таблица1345691316[Цена за единицу]</f>
        <v>0</v>
      </c>
      <c r="H58" s="118"/>
      <c r="I58" s="119"/>
      <c r="J58" s="119"/>
      <c r="K58" s="119"/>
      <c r="L58" s="149"/>
      <c r="M58" s="117"/>
      <c r="N58" s="149"/>
      <c r="O58" s="120"/>
      <c r="P58" s="116">
        <f>Таблица1345691316[Дата оплаты]+Таблица1345691316[Срок поставки дней]+1</f>
        <v>1</v>
      </c>
      <c r="Q58" s="149"/>
      <c r="R58" s="117"/>
      <c r="S58" s="143"/>
      <c r="T58" s="143"/>
      <c r="U58" s="143"/>
      <c r="V58" s="143"/>
      <c r="W58" s="143"/>
      <c r="X58" s="143"/>
    </row>
    <row r="59" spans="1:24" x14ac:dyDescent="0.25">
      <c r="A59" s="117">
        <v>57</v>
      </c>
      <c r="B59" s="117"/>
      <c r="C59" s="128"/>
      <c r="D59" s="129"/>
      <c r="E59" s="128"/>
      <c r="F59" s="130"/>
      <c r="G59" s="118">
        <f>Таблица1345691316[Кол-во по Счету]*Таблица1345691316[Цена за единицу]</f>
        <v>0</v>
      </c>
      <c r="H59" s="118"/>
      <c r="I59" s="119"/>
      <c r="J59" s="119"/>
      <c r="K59" s="119"/>
      <c r="L59" s="149"/>
      <c r="M59" s="117"/>
      <c r="N59" s="149"/>
      <c r="O59" s="120"/>
      <c r="P59" s="116">
        <f>Таблица1345691316[Дата оплаты]+Таблица1345691316[Срок поставки дней]+1</f>
        <v>1</v>
      </c>
      <c r="Q59" s="149"/>
      <c r="R59" s="117"/>
      <c r="S59" s="143"/>
      <c r="T59" s="143"/>
      <c r="U59" s="143"/>
      <c r="V59" s="143"/>
      <c r="W59" s="143"/>
      <c r="X59" s="143"/>
    </row>
    <row r="60" spans="1:24" x14ac:dyDescent="0.25">
      <c r="A60" s="117">
        <v>58</v>
      </c>
      <c r="B60" s="117"/>
      <c r="C60" s="128"/>
      <c r="D60" s="129"/>
      <c r="E60" s="128"/>
      <c r="F60" s="130"/>
      <c r="G60" s="118">
        <f>Таблица1345691316[Кол-во по Счету]*Таблица1345691316[Цена за единицу]</f>
        <v>0</v>
      </c>
      <c r="H60" s="118"/>
      <c r="I60" s="119"/>
      <c r="J60" s="119"/>
      <c r="K60" s="119"/>
      <c r="L60" s="149"/>
      <c r="M60" s="117"/>
      <c r="N60" s="149"/>
      <c r="O60" s="120"/>
      <c r="P60" s="116">
        <f>Таблица1345691316[Дата оплаты]+Таблица1345691316[Срок поставки дней]+1</f>
        <v>1</v>
      </c>
      <c r="Q60" s="149"/>
      <c r="R60" s="117"/>
      <c r="S60" s="143"/>
      <c r="T60" s="143"/>
      <c r="U60" s="143"/>
      <c r="V60" s="143"/>
      <c r="W60" s="143"/>
      <c r="X60" s="143"/>
    </row>
    <row r="61" spans="1:24" x14ac:dyDescent="0.25">
      <c r="A61" s="117">
        <v>59</v>
      </c>
      <c r="B61" s="117"/>
      <c r="C61" s="128"/>
      <c r="D61" s="129"/>
      <c r="E61" s="128"/>
      <c r="F61" s="130"/>
      <c r="G61" s="118">
        <f>Таблица1345691316[Кол-во по Счету]*Таблица1345691316[Цена за единицу]</f>
        <v>0</v>
      </c>
      <c r="H61" s="118"/>
      <c r="I61" s="119"/>
      <c r="J61" s="119"/>
      <c r="K61" s="119"/>
      <c r="L61" s="149"/>
      <c r="M61" s="117"/>
      <c r="N61" s="149"/>
      <c r="O61" s="120"/>
      <c r="P61" s="116">
        <f>Таблица1345691316[Дата оплаты]+Таблица1345691316[Срок поставки дней]+1</f>
        <v>1</v>
      </c>
      <c r="Q61" s="149"/>
      <c r="R61" s="117"/>
      <c r="S61" s="143"/>
      <c r="T61" s="143"/>
      <c r="U61" s="143"/>
      <c r="V61" s="143"/>
      <c r="W61" s="143"/>
      <c r="X61" s="143"/>
    </row>
    <row r="62" spans="1:24" x14ac:dyDescent="0.25">
      <c r="A62" s="117">
        <v>60</v>
      </c>
      <c r="B62" s="117"/>
      <c r="C62" s="128"/>
      <c r="D62" s="129"/>
      <c r="E62" s="128"/>
      <c r="F62" s="130"/>
      <c r="G62" s="118">
        <f>Таблица1345691316[Кол-во по Счету]*Таблица1345691316[Цена за единицу]</f>
        <v>0</v>
      </c>
      <c r="H62" s="118"/>
      <c r="I62" s="119"/>
      <c r="J62" s="119"/>
      <c r="K62" s="119"/>
      <c r="L62" s="149"/>
      <c r="M62" s="117"/>
      <c r="N62" s="149"/>
      <c r="O62" s="120"/>
      <c r="P62" s="116">
        <f>Таблица1345691316[Дата оплаты]+Таблица1345691316[Срок поставки дней]+1</f>
        <v>1</v>
      </c>
      <c r="Q62" s="149"/>
      <c r="R62" s="117"/>
      <c r="S62" s="143"/>
      <c r="T62" s="143"/>
      <c r="U62" s="143"/>
      <c r="V62" s="143"/>
      <c r="W62" s="143"/>
      <c r="X62" s="143"/>
    </row>
    <row r="63" spans="1:24" x14ac:dyDescent="0.25">
      <c r="A63" s="117">
        <v>61</v>
      </c>
      <c r="B63" s="117"/>
      <c r="C63" s="128"/>
      <c r="D63" s="129"/>
      <c r="E63" s="128"/>
      <c r="F63" s="130"/>
      <c r="G63" s="118">
        <f>Таблица1345691316[Кол-во по Счету]*Таблица1345691316[Цена за единицу]</f>
        <v>0</v>
      </c>
      <c r="H63" s="118"/>
      <c r="I63" s="119"/>
      <c r="J63" s="119"/>
      <c r="K63" s="119"/>
      <c r="L63" s="149"/>
      <c r="M63" s="117"/>
      <c r="N63" s="149"/>
      <c r="O63" s="120"/>
      <c r="P63" s="116">
        <f>Таблица1345691316[Дата оплаты]+Таблица1345691316[Срок поставки дней]+1</f>
        <v>1</v>
      </c>
      <c r="Q63" s="149"/>
      <c r="R63" s="117"/>
      <c r="S63" s="143"/>
      <c r="T63" s="143"/>
      <c r="U63" s="143"/>
      <c r="V63" s="143"/>
      <c r="W63" s="143"/>
      <c r="X63" s="143"/>
    </row>
    <row r="64" spans="1:24" x14ac:dyDescent="0.25">
      <c r="A64" s="117">
        <v>62</v>
      </c>
      <c r="B64" s="117"/>
      <c r="C64" s="128"/>
      <c r="D64" s="129"/>
      <c r="E64" s="128"/>
      <c r="F64" s="130"/>
      <c r="G64" s="118">
        <f>Таблица1345691316[Кол-во по Счету]*Таблица1345691316[Цена за единицу]</f>
        <v>0</v>
      </c>
      <c r="H64" s="118"/>
      <c r="I64" s="119"/>
      <c r="J64" s="119"/>
      <c r="K64" s="119"/>
      <c r="L64" s="149"/>
      <c r="M64" s="117"/>
      <c r="N64" s="149"/>
      <c r="O64" s="120"/>
      <c r="P64" s="116">
        <f>Таблица1345691316[Дата оплаты]+Таблица1345691316[Срок поставки дней]+1</f>
        <v>1</v>
      </c>
      <c r="Q64" s="149"/>
      <c r="R64" s="117"/>
      <c r="S64" s="143"/>
      <c r="T64" s="143"/>
      <c r="U64" s="143"/>
      <c r="V64" s="143"/>
      <c r="W64" s="143"/>
      <c r="X64" s="143"/>
    </row>
    <row r="65" spans="1:24" x14ac:dyDescent="0.25">
      <c r="A65" s="117">
        <v>63</v>
      </c>
      <c r="B65" s="117"/>
      <c r="C65" s="128"/>
      <c r="D65" s="129"/>
      <c r="E65" s="128"/>
      <c r="F65" s="130"/>
      <c r="G65" s="118">
        <f>Таблица1345691316[Кол-во по Счету]*Таблица1345691316[Цена за единицу]</f>
        <v>0</v>
      </c>
      <c r="H65" s="118"/>
      <c r="I65" s="119"/>
      <c r="J65" s="119"/>
      <c r="K65" s="119"/>
      <c r="L65" s="149"/>
      <c r="M65" s="117"/>
      <c r="N65" s="149"/>
      <c r="O65" s="120"/>
      <c r="P65" s="116">
        <f>Таблица1345691316[Дата оплаты]+Таблица1345691316[Срок поставки дней]+1</f>
        <v>1</v>
      </c>
      <c r="Q65" s="149"/>
      <c r="R65" s="117"/>
      <c r="S65" s="143"/>
      <c r="T65" s="143"/>
      <c r="U65" s="143"/>
      <c r="V65" s="143"/>
      <c r="W65" s="143"/>
      <c r="X65" s="143"/>
    </row>
    <row r="66" spans="1:24" x14ac:dyDescent="0.25">
      <c r="A66" s="117">
        <v>64</v>
      </c>
      <c r="B66" s="117"/>
      <c r="C66" s="128"/>
      <c r="D66" s="129"/>
      <c r="E66" s="128"/>
      <c r="F66" s="130"/>
      <c r="G66" s="118">
        <f>Таблица1345691316[Кол-во по Счету]*Таблица1345691316[Цена за единицу]</f>
        <v>0</v>
      </c>
      <c r="H66" s="118"/>
      <c r="I66" s="119"/>
      <c r="J66" s="119"/>
      <c r="K66" s="119"/>
      <c r="L66" s="149"/>
      <c r="M66" s="117"/>
      <c r="N66" s="149"/>
      <c r="O66" s="120"/>
      <c r="P66" s="116">
        <f>Таблица1345691316[Дата оплаты]+Таблица1345691316[Срок поставки дней]+1</f>
        <v>1</v>
      </c>
      <c r="Q66" s="149"/>
      <c r="R66" s="117"/>
      <c r="S66" s="143"/>
      <c r="T66" s="143"/>
      <c r="U66" s="143"/>
      <c r="V66" s="143"/>
      <c r="W66" s="143"/>
      <c r="X66" s="143"/>
    </row>
    <row r="67" spans="1:24" x14ac:dyDescent="0.25">
      <c r="A67" s="117">
        <v>65</v>
      </c>
      <c r="B67" s="117"/>
      <c r="C67" s="128"/>
      <c r="D67" s="129"/>
      <c r="E67" s="128"/>
      <c r="F67" s="130"/>
      <c r="G67" s="118">
        <f>Таблица1345691316[Кол-во по Счету]*Таблица1345691316[Цена за единицу]</f>
        <v>0</v>
      </c>
      <c r="H67" s="118"/>
      <c r="I67" s="119"/>
      <c r="J67" s="119"/>
      <c r="K67" s="119"/>
      <c r="L67" s="149"/>
      <c r="M67" s="117"/>
      <c r="N67" s="149"/>
      <c r="O67" s="120"/>
      <c r="P67" s="116">
        <f>Таблица1345691316[Дата оплаты]+Таблица1345691316[Срок поставки дней]+1</f>
        <v>1</v>
      </c>
      <c r="Q67" s="149"/>
      <c r="R67" s="117"/>
      <c r="S67" s="143"/>
      <c r="T67" s="143"/>
      <c r="U67" s="143"/>
      <c r="V67" s="143"/>
      <c r="W67" s="143"/>
      <c r="X67" s="143"/>
    </row>
    <row r="68" spans="1:24" x14ac:dyDescent="0.25">
      <c r="A68" s="117">
        <v>66</v>
      </c>
      <c r="B68" s="117"/>
      <c r="C68" s="128"/>
      <c r="D68" s="129"/>
      <c r="E68" s="128"/>
      <c r="F68" s="130"/>
      <c r="G68" s="118">
        <f>Таблица1345691316[Кол-во по Счету]*Таблица1345691316[Цена за единицу]</f>
        <v>0</v>
      </c>
      <c r="H68" s="118"/>
      <c r="I68" s="119"/>
      <c r="J68" s="119"/>
      <c r="K68" s="119"/>
      <c r="L68" s="149"/>
      <c r="M68" s="117"/>
      <c r="N68" s="149"/>
      <c r="O68" s="120"/>
      <c r="P68" s="116">
        <f>Таблица1345691316[Дата оплаты]+Таблица1345691316[Срок поставки дней]+1</f>
        <v>1</v>
      </c>
      <c r="Q68" s="149"/>
      <c r="R68" s="117"/>
      <c r="S68" s="143"/>
      <c r="T68" s="143"/>
      <c r="U68" s="143"/>
      <c r="V68" s="143"/>
      <c r="W68" s="143"/>
      <c r="X68" s="143"/>
    </row>
    <row r="69" spans="1:24" x14ac:dyDescent="0.25">
      <c r="A69" s="117">
        <v>67</v>
      </c>
      <c r="B69" s="117"/>
      <c r="C69" s="128"/>
      <c r="D69" s="129"/>
      <c r="E69" s="128"/>
      <c r="F69" s="130"/>
      <c r="G69" s="118">
        <f>Таблица1345691316[Кол-во по Счету]*Таблица1345691316[Цена за единицу]</f>
        <v>0</v>
      </c>
      <c r="H69" s="118"/>
      <c r="I69" s="119"/>
      <c r="J69" s="119"/>
      <c r="K69" s="119"/>
      <c r="L69" s="149"/>
      <c r="M69" s="117"/>
      <c r="N69" s="149"/>
      <c r="O69" s="120"/>
      <c r="P69" s="116">
        <f>Таблица1345691316[Дата оплаты]+Таблица1345691316[Срок поставки дней]+1</f>
        <v>1</v>
      </c>
      <c r="Q69" s="149"/>
      <c r="R69" s="117"/>
      <c r="S69" s="143"/>
      <c r="T69" s="143"/>
      <c r="U69" s="143"/>
      <c r="V69" s="143"/>
      <c r="W69" s="143"/>
      <c r="X69" s="143"/>
    </row>
    <row r="70" spans="1:24" x14ac:dyDescent="0.25">
      <c r="A70" s="117">
        <v>68</v>
      </c>
      <c r="B70" s="117"/>
      <c r="C70" s="128"/>
      <c r="D70" s="129"/>
      <c r="E70" s="128"/>
      <c r="F70" s="130"/>
      <c r="G70" s="118">
        <f>Таблица1345691316[Кол-во по Счету]*Таблица1345691316[Цена за единицу]</f>
        <v>0</v>
      </c>
      <c r="H70" s="118"/>
      <c r="I70" s="119"/>
      <c r="J70" s="119"/>
      <c r="K70" s="119"/>
      <c r="L70" s="149"/>
      <c r="M70" s="117"/>
      <c r="N70" s="149"/>
      <c r="O70" s="120"/>
      <c r="P70" s="116">
        <f>Таблица1345691316[Дата оплаты]+Таблица1345691316[Срок поставки дней]+1</f>
        <v>1</v>
      </c>
      <c r="Q70" s="149"/>
      <c r="R70" s="117"/>
      <c r="S70" s="143"/>
      <c r="T70" s="143"/>
      <c r="U70" s="143"/>
      <c r="V70" s="143"/>
      <c r="W70" s="143"/>
      <c r="X70" s="143"/>
    </row>
    <row r="71" spans="1:24" x14ac:dyDescent="0.25">
      <c r="A71" s="117">
        <v>69</v>
      </c>
      <c r="B71" s="117"/>
      <c r="C71" s="128"/>
      <c r="D71" s="129"/>
      <c r="E71" s="128"/>
      <c r="F71" s="130"/>
      <c r="G71" s="118">
        <f>Таблица1345691316[Кол-во по Счету]*Таблица1345691316[Цена за единицу]</f>
        <v>0</v>
      </c>
      <c r="H71" s="118"/>
      <c r="I71" s="119"/>
      <c r="J71" s="119"/>
      <c r="K71" s="119"/>
      <c r="L71" s="149"/>
      <c r="M71" s="117"/>
      <c r="N71" s="149"/>
      <c r="O71" s="120"/>
      <c r="P71" s="116">
        <f>Таблица1345691316[Дата оплаты]+Таблица1345691316[Срок поставки дней]+1</f>
        <v>1</v>
      </c>
      <c r="Q71" s="149"/>
      <c r="R71" s="117"/>
      <c r="S71" s="143"/>
      <c r="T71" s="143"/>
      <c r="U71" s="143"/>
      <c r="V71" s="143"/>
      <c r="W71" s="143"/>
      <c r="X71" s="143"/>
    </row>
    <row r="72" spans="1:24" x14ac:dyDescent="0.25">
      <c r="A72" s="117">
        <v>70</v>
      </c>
      <c r="B72" s="117"/>
      <c r="C72" s="128"/>
      <c r="D72" s="129"/>
      <c r="E72" s="128"/>
      <c r="F72" s="130"/>
      <c r="G72" s="118">
        <f>Таблица1345691316[Кол-во по Счету]*Таблица1345691316[Цена за единицу]</f>
        <v>0</v>
      </c>
      <c r="H72" s="118"/>
      <c r="I72" s="119"/>
      <c r="J72" s="119"/>
      <c r="K72" s="119"/>
      <c r="L72" s="149"/>
      <c r="M72" s="117"/>
      <c r="N72" s="149"/>
      <c r="O72" s="120"/>
      <c r="P72" s="116">
        <f>Таблица1345691316[Дата оплаты]+Таблица1345691316[Срок поставки дней]+1</f>
        <v>1</v>
      </c>
      <c r="Q72" s="149"/>
      <c r="R72" s="117"/>
      <c r="S72" s="143"/>
      <c r="T72" s="143"/>
      <c r="U72" s="143"/>
      <c r="V72" s="143"/>
      <c r="W72" s="143"/>
      <c r="X72" s="143"/>
    </row>
    <row r="73" spans="1:24" x14ac:dyDescent="0.25">
      <c r="A73" s="117">
        <v>71</v>
      </c>
      <c r="B73" s="117"/>
      <c r="C73" s="128"/>
      <c r="D73" s="129"/>
      <c r="E73" s="128"/>
      <c r="F73" s="130"/>
      <c r="G73" s="118">
        <f>Таблица1345691316[Кол-во по Счету]*Таблица1345691316[Цена за единицу]</f>
        <v>0</v>
      </c>
      <c r="H73" s="118"/>
      <c r="I73" s="119"/>
      <c r="J73" s="119"/>
      <c r="K73" s="119"/>
      <c r="L73" s="149"/>
      <c r="M73" s="117"/>
      <c r="N73" s="149"/>
      <c r="O73" s="120"/>
      <c r="P73" s="116">
        <f>Таблица1345691316[Дата оплаты]+Таблица1345691316[Срок поставки дней]+1</f>
        <v>1</v>
      </c>
      <c r="Q73" s="149"/>
      <c r="R73" s="117"/>
      <c r="S73" s="143"/>
      <c r="T73" s="143"/>
      <c r="U73" s="143"/>
      <c r="V73" s="143"/>
      <c r="W73" s="143"/>
      <c r="X73" s="143"/>
    </row>
    <row r="74" spans="1:24" x14ac:dyDescent="0.25">
      <c r="A74" s="117">
        <v>72</v>
      </c>
      <c r="B74" s="117"/>
      <c r="C74" s="128"/>
      <c r="D74" s="129"/>
      <c r="E74" s="128"/>
      <c r="F74" s="130"/>
      <c r="G74" s="118">
        <f>Таблица1345691316[Кол-во по Счету]*Таблица1345691316[Цена за единицу]</f>
        <v>0</v>
      </c>
      <c r="H74" s="118"/>
      <c r="I74" s="119"/>
      <c r="J74" s="119"/>
      <c r="K74" s="119"/>
      <c r="L74" s="149"/>
      <c r="M74" s="117"/>
      <c r="N74" s="149"/>
      <c r="O74" s="120"/>
      <c r="P74" s="116">
        <f>Таблица1345691316[Дата оплаты]+Таблица1345691316[Срок поставки дней]+1</f>
        <v>1</v>
      </c>
      <c r="Q74" s="149"/>
      <c r="R74" s="117"/>
      <c r="S74" s="143"/>
      <c r="T74" s="143"/>
      <c r="U74" s="143"/>
      <c r="V74" s="143"/>
      <c r="W74" s="143"/>
      <c r="X74" s="143"/>
    </row>
    <row r="75" spans="1:24" x14ac:dyDescent="0.25">
      <c r="A75" s="117">
        <v>73</v>
      </c>
      <c r="B75" s="117"/>
      <c r="C75" s="121"/>
      <c r="D75" s="117"/>
      <c r="E75" s="117"/>
      <c r="F75" s="118"/>
      <c r="G75" s="118">
        <f>Таблица1345691316[Кол-во по Счету]*Таблица1345691316[Цена за единицу]</f>
        <v>0</v>
      </c>
      <c r="H75" s="118"/>
      <c r="I75" s="119"/>
      <c r="J75" s="119"/>
      <c r="K75" s="119"/>
      <c r="L75" s="149"/>
      <c r="M75" s="117"/>
      <c r="N75" s="149"/>
      <c r="O75" s="120"/>
      <c r="P75" s="116">
        <f>Таблица1345691316[Дата оплаты]+Таблица1345691316[Срок поставки дней]+1</f>
        <v>1</v>
      </c>
      <c r="Q75" s="149"/>
      <c r="R75" s="117"/>
      <c r="S75" s="143"/>
      <c r="T75" s="143"/>
      <c r="U75" s="143"/>
      <c r="V75" s="143"/>
      <c r="W75" s="143"/>
      <c r="X75" s="143"/>
    </row>
    <row r="76" spans="1:24" x14ac:dyDescent="0.25">
      <c r="A76" s="117">
        <v>74</v>
      </c>
      <c r="B76" s="117"/>
      <c r="C76" s="121"/>
      <c r="D76" s="117"/>
      <c r="E76" s="117"/>
      <c r="F76" s="118"/>
      <c r="G76" s="118">
        <f>Таблица1345691316[Кол-во по Счету]*Таблица1345691316[Цена за единицу]</f>
        <v>0</v>
      </c>
      <c r="H76" s="118"/>
      <c r="I76" s="119"/>
      <c r="J76" s="119"/>
      <c r="K76" s="119"/>
      <c r="L76" s="149"/>
      <c r="M76" s="117"/>
      <c r="N76" s="149"/>
      <c r="O76" s="120"/>
      <c r="P76" s="116">
        <f>Таблица1345691316[Дата оплаты]+Таблица1345691316[Срок поставки дней]+1</f>
        <v>1</v>
      </c>
      <c r="Q76" s="149"/>
      <c r="R76" s="117"/>
      <c r="S76" s="143"/>
      <c r="T76" s="143"/>
      <c r="U76" s="143"/>
      <c r="V76" s="143"/>
      <c r="W76" s="143"/>
      <c r="X76" s="143"/>
    </row>
    <row r="77" spans="1:24" x14ac:dyDescent="0.25">
      <c r="A77" s="117">
        <v>75</v>
      </c>
      <c r="B77" s="117"/>
      <c r="C77" s="121"/>
      <c r="D77" s="117"/>
      <c r="E77" s="117"/>
      <c r="F77" s="118"/>
      <c r="G77" s="118">
        <f>Таблица1345691316[Кол-во по Счету]*Таблица1345691316[Цена за единицу]</f>
        <v>0</v>
      </c>
      <c r="H77" s="118"/>
      <c r="I77" s="119"/>
      <c r="J77" s="119"/>
      <c r="K77" s="119"/>
      <c r="L77" s="149"/>
      <c r="M77" s="117"/>
      <c r="N77" s="149"/>
      <c r="O77" s="120"/>
      <c r="P77" s="116">
        <f>Таблица1345691316[Дата оплаты]+Таблица1345691316[Срок поставки дней]+1</f>
        <v>1</v>
      </c>
      <c r="Q77" s="149"/>
      <c r="R77" s="117"/>
      <c r="S77" s="143"/>
      <c r="T77" s="143"/>
      <c r="U77" s="143"/>
      <c r="V77" s="143"/>
      <c r="W77" s="143"/>
      <c r="X77" s="143"/>
    </row>
    <row r="78" spans="1:24" x14ac:dyDescent="0.25">
      <c r="A78" s="117">
        <v>76</v>
      </c>
      <c r="B78" s="117"/>
      <c r="C78" s="121"/>
      <c r="D78" s="117"/>
      <c r="E78" s="117"/>
      <c r="F78" s="118"/>
      <c r="G78" s="118">
        <f>Таблица1345691316[Кол-во по Счету]*Таблица1345691316[Цена за единицу]</f>
        <v>0</v>
      </c>
      <c r="H78" s="118"/>
      <c r="I78" s="119"/>
      <c r="J78" s="119"/>
      <c r="K78" s="119"/>
      <c r="L78" s="149"/>
      <c r="M78" s="117"/>
      <c r="N78" s="149"/>
      <c r="O78" s="120"/>
      <c r="P78" s="116">
        <f>Таблица1345691316[Дата оплаты]+Таблица1345691316[Срок поставки дней]+1</f>
        <v>1</v>
      </c>
      <c r="Q78" s="149"/>
      <c r="R78" s="117"/>
      <c r="S78" s="143"/>
      <c r="T78" s="143"/>
      <c r="U78" s="143"/>
      <c r="V78" s="143"/>
      <c r="W78" s="143"/>
      <c r="X78" s="143"/>
    </row>
    <row r="79" spans="1:24" x14ac:dyDescent="0.25">
      <c r="A79" s="117">
        <v>77</v>
      </c>
      <c r="B79" s="117"/>
      <c r="C79" s="121"/>
      <c r="D79" s="117"/>
      <c r="E79" s="117"/>
      <c r="F79" s="118"/>
      <c r="G79" s="118">
        <f>Таблица1345691316[Кол-во по Счету]*Таблица1345691316[Цена за единицу]</f>
        <v>0</v>
      </c>
      <c r="H79" s="118"/>
      <c r="I79" s="119"/>
      <c r="J79" s="119"/>
      <c r="K79" s="119"/>
      <c r="L79" s="149"/>
      <c r="M79" s="117"/>
      <c r="N79" s="149"/>
      <c r="O79" s="120"/>
      <c r="P79" s="116">
        <f>Таблица1345691316[Дата оплаты]+Таблица1345691316[Срок поставки дней]+1</f>
        <v>1</v>
      </c>
      <c r="Q79" s="149"/>
      <c r="R79" s="117"/>
      <c r="S79" s="143"/>
      <c r="T79" s="143"/>
      <c r="U79" s="143"/>
      <c r="V79" s="143"/>
      <c r="W79" s="143"/>
      <c r="X79" s="143"/>
    </row>
    <row r="80" spans="1:24" x14ac:dyDescent="0.25">
      <c r="A80" s="117">
        <v>78</v>
      </c>
      <c r="B80" s="117"/>
      <c r="C80" s="121"/>
      <c r="D80" s="117"/>
      <c r="E80" s="117"/>
      <c r="F80" s="118"/>
      <c r="G80" s="118">
        <f>Таблица1345691316[Кол-во по Счету]*Таблица1345691316[Цена за единицу]</f>
        <v>0</v>
      </c>
      <c r="H80" s="118"/>
      <c r="I80" s="119"/>
      <c r="J80" s="119"/>
      <c r="K80" s="119"/>
      <c r="L80" s="149"/>
      <c r="M80" s="117"/>
      <c r="N80" s="149"/>
      <c r="O80" s="120"/>
      <c r="P80" s="116">
        <f>Таблица1345691316[Дата оплаты]+Таблица1345691316[Срок поставки дней]+1</f>
        <v>1</v>
      </c>
      <c r="Q80" s="149"/>
      <c r="R80" s="117"/>
      <c r="S80" s="143"/>
      <c r="T80" s="143"/>
      <c r="U80" s="143"/>
      <c r="V80" s="143"/>
      <c r="W80" s="143"/>
      <c r="X80" s="143"/>
    </row>
    <row r="81" spans="1:24" x14ac:dyDescent="0.25">
      <c r="A81" s="117">
        <v>79</v>
      </c>
      <c r="B81" s="117"/>
      <c r="C81" s="121"/>
      <c r="D81" s="117"/>
      <c r="E81" s="117"/>
      <c r="F81" s="118"/>
      <c r="G81" s="118">
        <f>Таблица1345691316[Кол-во по Счету]*Таблица1345691316[Цена за единицу]</f>
        <v>0</v>
      </c>
      <c r="H81" s="118"/>
      <c r="I81" s="119"/>
      <c r="J81" s="119"/>
      <c r="K81" s="119"/>
      <c r="L81" s="149"/>
      <c r="M81" s="117"/>
      <c r="N81" s="149"/>
      <c r="O81" s="120"/>
      <c r="P81" s="116">
        <f>Таблица1345691316[Дата оплаты]+Таблица1345691316[Срок поставки дней]+1</f>
        <v>1</v>
      </c>
      <c r="Q81" s="149"/>
      <c r="R81" s="117"/>
      <c r="S81" s="143"/>
      <c r="T81" s="143"/>
      <c r="U81" s="143"/>
      <c r="V81" s="143"/>
      <c r="W81" s="143"/>
      <c r="X81" s="143"/>
    </row>
    <row r="82" spans="1:24" x14ac:dyDescent="0.25">
      <c r="A82" s="117">
        <v>80</v>
      </c>
      <c r="B82" s="117"/>
      <c r="C82" s="121"/>
      <c r="D82" s="117"/>
      <c r="E82" s="117"/>
      <c r="F82" s="118"/>
      <c r="G82" s="118">
        <f>Таблица1345691316[Кол-во по Счету]*Таблица1345691316[Цена за единицу]</f>
        <v>0</v>
      </c>
      <c r="H82" s="118"/>
      <c r="I82" s="119"/>
      <c r="J82" s="119"/>
      <c r="K82" s="119"/>
      <c r="L82" s="149"/>
      <c r="M82" s="117"/>
      <c r="N82" s="149"/>
      <c r="O82" s="120"/>
      <c r="P82" s="116">
        <f>Таблица1345691316[Дата оплаты]+Таблица1345691316[Срок поставки дней]+1</f>
        <v>1</v>
      </c>
      <c r="Q82" s="149"/>
      <c r="R82" s="117"/>
      <c r="S82" s="143"/>
      <c r="T82" s="143"/>
      <c r="U82" s="143"/>
      <c r="V82" s="143"/>
      <c r="W82" s="143"/>
      <c r="X82" s="143"/>
    </row>
    <row r="83" spans="1:24" x14ac:dyDescent="0.25">
      <c r="A83" s="117">
        <v>81</v>
      </c>
      <c r="B83" s="117"/>
      <c r="C83" s="121"/>
      <c r="D83" s="117"/>
      <c r="E83" s="117"/>
      <c r="F83" s="118"/>
      <c r="G83" s="118">
        <f>Таблица1345691316[Кол-во по Счету]*Таблица1345691316[Цена за единицу]</f>
        <v>0</v>
      </c>
      <c r="H83" s="118"/>
      <c r="I83" s="119"/>
      <c r="J83" s="119"/>
      <c r="K83" s="119"/>
      <c r="L83" s="149"/>
      <c r="M83" s="117"/>
      <c r="N83" s="149"/>
      <c r="O83" s="120"/>
      <c r="P83" s="116">
        <f>Таблица1345691316[Дата оплаты]+Таблица1345691316[Срок поставки дней]+1</f>
        <v>1</v>
      </c>
      <c r="Q83" s="149"/>
      <c r="R83" s="117"/>
      <c r="S83" s="143"/>
      <c r="T83" s="143"/>
      <c r="U83" s="143"/>
      <c r="V83" s="143"/>
      <c r="W83" s="143"/>
      <c r="X83" s="143"/>
    </row>
    <row r="84" spans="1:24" x14ac:dyDescent="0.25">
      <c r="A84" s="117">
        <v>82</v>
      </c>
      <c r="B84" s="117"/>
      <c r="C84" s="121"/>
      <c r="D84" s="117"/>
      <c r="E84" s="117"/>
      <c r="F84" s="118"/>
      <c r="G84" s="118">
        <f>Таблица1345691316[Кол-во по Счету]*Таблица1345691316[Цена за единицу]</f>
        <v>0</v>
      </c>
      <c r="H84" s="118"/>
      <c r="I84" s="119"/>
      <c r="J84" s="119"/>
      <c r="K84" s="119"/>
      <c r="L84" s="149"/>
      <c r="M84" s="117"/>
      <c r="N84" s="149"/>
      <c r="O84" s="120"/>
      <c r="P84" s="116">
        <f>Таблица1345691316[Дата оплаты]+Таблица1345691316[Срок поставки дней]+1</f>
        <v>1</v>
      </c>
      <c r="Q84" s="149"/>
      <c r="R84" s="117"/>
      <c r="S84" s="143"/>
      <c r="T84" s="143"/>
      <c r="U84" s="143"/>
      <c r="V84" s="143"/>
      <c r="W84" s="143"/>
      <c r="X84" s="143"/>
    </row>
    <row r="85" spans="1:24" x14ac:dyDescent="0.25">
      <c r="A85" s="117">
        <v>83</v>
      </c>
      <c r="B85" s="117"/>
      <c r="C85" s="121"/>
      <c r="D85" s="117"/>
      <c r="E85" s="117"/>
      <c r="F85" s="118"/>
      <c r="G85" s="118">
        <f>Таблица1345691316[Кол-во по Счету]*Таблица1345691316[Цена за единицу]</f>
        <v>0</v>
      </c>
      <c r="H85" s="118"/>
      <c r="I85" s="119"/>
      <c r="J85" s="119"/>
      <c r="K85" s="119"/>
      <c r="L85" s="149"/>
      <c r="M85" s="117"/>
      <c r="N85" s="149"/>
      <c r="O85" s="120"/>
      <c r="P85" s="116">
        <f>Таблица1345691316[Дата оплаты]+Таблица1345691316[Срок поставки дней]+1</f>
        <v>1</v>
      </c>
      <c r="Q85" s="149"/>
      <c r="R85" s="117"/>
      <c r="S85" s="143"/>
      <c r="T85" s="143"/>
      <c r="U85" s="143"/>
      <c r="V85" s="143"/>
      <c r="W85" s="143"/>
      <c r="X85" s="143"/>
    </row>
    <row r="86" spans="1:24" x14ac:dyDescent="0.25">
      <c r="A86" s="117">
        <v>84</v>
      </c>
      <c r="B86" s="117"/>
      <c r="C86" s="121"/>
      <c r="D86" s="117"/>
      <c r="E86" s="117"/>
      <c r="F86" s="118"/>
      <c r="G86" s="118">
        <f>Таблица1345691316[Кол-во по Счету]*Таблица1345691316[Цена за единицу]</f>
        <v>0</v>
      </c>
      <c r="H86" s="118"/>
      <c r="I86" s="119"/>
      <c r="J86" s="119"/>
      <c r="K86" s="119"/>
      <c r="L86" s="149"/>
      <c r="M86" s="117"/>
      <c r="N86" s="149"/>
      <c r="O86" s="120"/>
      <c r="P86" s="116">
        <f>Таблица1345691316[Дата оплаты]+Таблица1345691316[Срок поставки дней]+1</f>
        <v>1</v>
      </c>
      <c r="Q86" s="149"/>
      <c r="R86" s="117"/>
      <c r="S86" s="143"/>
      <c r="T86" s="143"/>
      <c r="U86" s="143"/>
      <c r="V86" s="143"/>
      <c r="W86" s="143"/>
      <c r="X86" s="143"/>
    </row>
    <row r="87" spans="1:24" x14ac:dyDescent="0.25">
      <c r="A87" s="117">
        <v>85</v>
      </c>
      <c r="B87" s="117"/>
      <c r="C87" s="121"/>
      <c r="D87" s="117"/>
      <c r="E87" s="117"/>
      <c r="F87" s="118"/>
      <c r="G87" s="118">
        <f>Таблица1345691316[Кол-во по Счету]*Таблица1345691316[Цена за единицу]</f>
        <v>0</v>
      </c>
      <c r="H87" s="118"/>
      <c r="I87" s="119"/>
      <c r="J87" s="119"/>
      <c r="K87" s="119"/>
      <c r="L87" s="149"/>
      <c r="M87" s="117"/>
      <c r="N87" s="149"/>
      <c r="O87" s="120"/>
      <c r="P87" s="116">
        <f>Таблица1345691316[Дата оплаты]+Таблица1345691316[Срок поставки дней]+1</f>
        <v>1</v>
      </c>
      <c r="Q87" s="149"/>
      <c r="R87" s="117"/>
      <c r="S87" s="143"/>
      <c r="T87" s="143"/>
      <c r="U87" s="143"/>
      <c r="V87" s="143"/>
      <c r="W87" s="143"/>
      <c r="X87" s="143"/>
    </row>
    <row r="88" spans="1:24" x14ac:dyDescent="0.25">
      <c r="A88" s="117">
        <v>86</v>
      </c>
      <c r="B88" s="117"/>
      <c r="C88" s="121"/>
      <c r="D88" s="117"/>
      <c r="E88" s="117"/>
      <c r="F88" s="118"/>
      <c r="G88" s="118">
        <f>Таблица1345691316[Кол-во по Счету]*Таблица1345691316[Цена за единицу]</f>
        <v>0</v>
      </c>
      <c r="H88" s="118"/>
      <c r="I88" s="119"/>
      <c r="J88" s="119"/>
      <c r="K88" s="119"/>
      <c r="L88" s="149"/>
      <c r="M88" s="117"/>
      <c r="N88" s="149"/>
      <c r="O88" s="120"/>
      <c r="P88" s="116">
        <f>Таблица1345691316[Дата оплаты]+Таблица1345691316[Срок поставки дней]+1</f>
        <v>1</v>
      </c>
      <c r="Q88" s="149"/>
      <c r="R88" s="117"/>
      <c r="S88" s="143"/>
      <c r="T88" s="143"/>
      <c r="U88" s="143"/>
      <c r="V88" s="143"/>
      <c r="W88" s="143"/>
      <c r="X88" s="143"/>
    </row>
    <row r="89" spans="1:24" x14ac:dyDescent="0.25">
      <c r="A89" s="117">
        <v>87</v>
      </c>
      <c r="B89" s="117"/>
      <c r="C89" s="121"/>
      <c r="D89" s="117"/>
      <c r="E89" s="117"/>
      <c r="F89" s="118"/>
      <c r="G89" s="118">
        <f>Таблица1345691316[Кол-во по Счету]*Таблица1345691316[Цена за единицу]</f>
        <v>0</v>
      </c>
      <c r="H89" s="118"/>
      <c r="I89" s="119"/>
      <c r="J89" s="119"/>
      <c r="K89" s="119"/>
      <c r="L89" s="149"/>
      <c r="M89" s="117"/>
      <c r="N89" s="149"/>
      <c r="O89" s="120"/>
      <c r="P89" s="116">
        <f>Таблица1345691316[Дата оплаты]+Таблица1345691316[Срок поставки дней]+1</f>
        <v>1</v>
      </c>
      <c r="Q89" s="149"/>
      <c r="R89" s="117"/>
      <c r="S89" s="143"/>
      <c r="T89" s="143"/>
      <c r="U89" s="143"/>
      <c r="V89" s="143"/>
      <c r="W89" s="143"/>
      <c r="X89" s="143"/>
    </row>
    <row r="90" spans="1:24" x14ac:dyDescent="0.25">
      <c r="A90" s="117">
        <v>88</v>
      </c>
      <c r="B90" s="117"/>
      <c r="C90" s="121"/>
      <c r="D90" s="117"/>
      <c r="E90" s="117"/>
      <c r="F90" s="118"/>
      <c r="G90" s="118">
        <f>Таблица1345691316[Кол-во по Счету]*Таблица1345691316[Цена за единицу]</f>
        <v>0</v>
      </c>
      <c r="H90" s="118"/>
      <c r="I90" s="119"/>
      <c r="J90" s="119"/>
      <c r="K90" s="119"/>
      <c r="L90" s="149"/>
      <c r="M90" s="117"/>
      <c r="N90" s="149"/>
      <c r="O90" s="120"/>
      <c r="P90" s="116">
        <f>Таблица1345691316[Дата оплаты]+Таблица1345691316[Срок поставки дней]+1</f>
        <v>1</v>
      </c>
      <c r="Q90" s="149"/>
      <c r="R90" s="117"/>
      <c r="S90" s="143"/>
      <c r="T90" s="143"/>
      <c r="U90" s="143"/>
      <c r="V90" s="143"/>
      <c r="W90" s="143"/>
      <c r="X90" s="143"/>
    </row>
    <row r="91" spans="1:24" x14ac:dyDescent="0.25">
      <c r="A91" s="117">
        <v>89</v>
      </c>
      <c r="B91" s="117"/>
      <c r="C91" s="121"/>
      <c r="D91" s="117"/>
      <c r="E91" s="117"/>
      <c r="F91" s="118"/>
      <c r="G91" s="118">
        <f>Таблица1345691316[Кол-во по Счету]*Таблица1345691316[Цена за единицу]</f>
        <v>0</v>
      </c>
      <c r="H91" s="118"/>
      <c r="I91" s="119"/>
      <c r="J91" s="119"/>
      <c r="K91" s="119"/>
      <c r="L91" s="149"/>
      <c r="M91" s="117"/>
      <c r="N91" s="149"/>
      <c r="O91" s="120"/>
      <c r="P91" s="116">
        <f>Таблица1345691316[Дата оплаты]+Таблица1345691316[Срок поставки дней]+1</f>
        <v>1</v>
      </c>
      <c r="Q91" s="149"/>
      <c r="R91" s="117"/>
      <c r="S91" s="143"/>
      <c r="T91" s="143"/>
      <c r="U91" s="143"/>
      <c r="V91" s="143"/>
      <c r="W91" s="143"/>
      <c r="X91" s="143"/>
    </row>
    <row r="92" spans="1:24" x14ac:dyDescent="0.25">
      <c r="A92" s="117">
        <v>90</v>
      </c>
      <c r="B92" s="117"/>
      <c r="C92" s="121"/>
      <c r="D92" s="117"/>
      <c r="E92" s="117"/>
      <c r="F92" s="118"/>
      <c r="G92" s="118">
        <f>Таблица1345691316[Кол-во по Счету]*Таблица1345691316[Цена за единицу]</f>
        <v>0</v>
      </c>
      <c r="H92" s="118"/>
      <c r="I92" s="119"/>
      <c r="J92" s="119"/>
      <c r="K92" s="119"/>
      <c r="L92" s="149"/>
      <c r="M92" s="117"/>
      <c r="N92" s="149"/>
      <c r="O92" s="120"/>
      <c r="P92" s="116">
        <f>Таблица1345691316[Дата оплаты]+Таблица1345691316[Срок поставки дней]+1</f>
        <v>1</v>
      </c>
      <c r="Q92" s="149"/>
      <c r="R92" s="117"/>
      <c r="S92" s="143"/>
      <c r="T92" s="143"/>
      <c r="U92" s="143"/>
      <c r="V92" s="143"/>
      <c r="W92" s="143"/>
      <c r="X92" s="143"/>
    </row>
    <row r="93" spans="1:24" x14ac:dyDescent="0.25">
      <c r="A93" s="117">
        <v>91</v>
      </c>
      <c r="B93" s="117"/>
      <c r="C93" s="121"/>
      <c r="D93" s="117"/>
      <c r="E93" s="117"/>
      <c r="F93" s="118"/>
      <c r="G93" s="118">
        <f>Таблица1345691316[Кол-во по Счету]*Таблица1345691316[Цена за единицу]</f>
        <v>0</v>
      </c>
      <c r="H93" s="118"/>
      <c r="I93" s="119"/>
      <c r="J93" s="119"/>
      <c r="K93" s="119"/>
      <c r="L93" s="149"/>
      <c r="M93" s="117"/>
      <c r="N93" s="149"/>
      <c r="O93" s="120"/>
      <c r="P93" s="116">
        <f>Таблица1345691316[Дата оплаты]+Таблица1345691316[Срок поставки дней]+1</f>
        <v>1</v>
      </c>
      <c r="Q93" s="149"/>
      <c r="R93" s="117"/>
      <c r="S93" s="143"/>
      <c r="T93" s="143"/>
      <c r="U93" s="143"/>
      <c r="V93" s="143"/>
      <c r="W93" s="143"/>
      <c r="X93" s="143"/>
    </row>
    <row r="94" spans="1:24" x14ac:dyDescent="0.25">
      <c r="A94" s="117">
        <v>92</v>
      </c>
      <c r="B94" s="117"/>
      <c r="C94" s="121"/>
      <c r="D94" s="117"/>
      <c r="E94" s="117"/>
      <c r="F94" s="118"/>
      <c r="G94" s="118">
        <f>Таблица1345691316[Кол-во по Счету]*Таблица1345691316[Цена за единицу]</f>
        <v>0</v>
      </c>
      <c r="H94" s="118"/>
      <c r="I94" s="119"/>
      <c r="J94" s="119"/>
      <c r="K94" s="119"/>
      <c r="L94" s="149"/>
      <c r="M94" s="117"/>
      <c r="N94" s="149"/>
      <c r="O94" s="120"/>
      <c r="P94" s="116">
        <f>Таблица1345691316[Дата оплаты]+Таблица1345691316[Срок поставки дней]+1</f>
        <v>1</v>
      </c>
      <c r="Q94" s="149"/>
      <c r="R94" s="117"/>
      <c r="S94" s="143"/>
      <c r="T94" s="143"/>
      <c r="U94" s="143"/>
      <c r="V94" s="143"/>
      <c r="W94" s="143"/>
      <c r="X94" s="143"/>
    </row>
    <row r="95" spans="1:24" x14ac:dyDescent="0.25">
      <c r="A95" s="117">
        <v>93</v>
      </c>
      <c r="B95" s="117"/>
      <c r="C95" s="121"/>
      <c r="D95" s="117"/>
      <c r="E95" s="117"/>
      <c r="F95" s="118"/>
      <c r="G95" s="118">
        <f>Таблица1345691316[Кол-во по Счету]*Таблица1345691316[Цена за единицу]</f>
        <v>0</v>
      </c>
      <c r="H95" s="118"/>
      <c r="I95" s="119"/>
      <c r="J95" s="119"/>
      <c r="K95" s="119"/>
      <c r="L95" s="149"/>
      <c r="M95" s="117"/>
      <c r="N95" s="149"/>
      <c r="O95" s="120"/>
      <c r="P95" s="116">
        <f>Таблица1345691316[Дата оплаты]+Таблица1345691316[Срок поставки дней]+1</f>
        <v>1</v>
      </c>
      <c r="Q95" s="149"/>
      <c r="R95" s="117"/>
      <c r="S95" s="143"/>
      <c r="T95" s="143"/>
      <c r="U95" s="143"/>
      <c r="V95" s="143"/>
      <c r="W95" s="143"/>
      <c r="X95" s="143"/>
    </row>
    <row r="96" spans="1:24" x14ac:dyDescent="0.25">
      <c r="A96" s="117">
        <v>94</v>
      </c>
      <c r="B96" s="117"/>
      <c r="C96" s="121"/>
      <c r="D96" s="117"/>
      <c r="E96" s="117"/>
      <c r="F96" s="118"/>
      <c r="G96" s="118">
        <f>Таблица1345691316[Кол-во по Счету]*Таблица1345691316[Цена за единицу]</f>
        <v>0</v>
      </c>
      <c r="H96" s="118"/>
      <c r="I96" s="119"/>
      <c r="J96" s="119"/>
      <c r="K96" s="119"/>
      <c r="L96" s="149"/>
      <c r="M96" s="117"/>
      <c r="N96" s="149"/>
      <c r="O96" s="120"/>
      <c r="P96" s="116">
        <f>Таблица1345691316[Дата оплаты]+Таблица1345691316[Срок поставки дней]+1</f>
        <v>1</v>
      </c>
      <c r="Q96" s="149"/>
      <c r="R96" s="117"/>
      <c r="S96" s="143"/>
      <c r="T96" s="143"/>
      <c r="U96" s="143"/>
      <c r="V96" s="143"/>
      <c r="W96" s="143"/>
      <c r="X96" s="143"/>
    </row>
    <row r="97" spans="1:24" x14ac:dyDescent="0.25">
      <c r="A97" s="117">
        <v>95</v>
      </c>
      <c r="B97" s="117"/>
      <c r="C97" s="121"/>
      <c r="D97" s="117"/>
      <c r="E97" s="117"/>
      <c r="F97" s="118"/>
      <c r="G97" s="118">
        <f>Таблица1345691316[Кол-во по Счету]*Таблица1345691316[Цена за единицу]</f>
        <v>0</v>
      </c>
      <c r="H97" s="118"/>
      <c r="I97" s="119"/>
      <c r="J97" s="119"/>
      <c r="K97" s="119"/>
      <c r="L97" s="149"/>
      <c r="M97" s="117"/>
      <c r="N97" s="149"/>
      <c r="O97" s="120"/>
      <c r="P97" s="116">
        <f>Таблица1345691316[Дата оплаты]+Таблица1345691316[Срок поставки дней]+1</f>
        <v>1</v>
      </c>
      <c r="Q97" s="149"/>
      <c r="R97" s="117"/>
      <c r="S97" s="143"/>
      <c r="T97" s="143"/>
      <c r="U97" s="143"/>
      <c r="V97" s="143"/>
      <c r="W97" s="143"/>
      <c r="X97" s="143"/>
    </row>
    <row r="98" spans="1:24" x14ac:dyDescent="0.25">
      <c r="A98" s="117">
        <v>96</v>
      </c>
      <c r="B98" s="117"/>
      <c r="C98" s="121"/>
      <c r="D98" s="117"/>
      <c r="E98" s="117"/>
      <c r="F98" s="118"/>
      <c r="G98" s="118">
        <f>Таблица1345691316[Кол-во по Счету]*Таблица1345691316[Цена за единицу]</f>
        <v>0</v>
      </c>
      <c r="H98" s="118"/>
      <c r="I98" s="119"/>
      <c r="J98" s="119"/>
      <c r="K98" s="119"/>
      <c r="L98" s="149"/>
      <c r="M98" s="117"/>
      <c r="N98" s="149"/>
      <c r="O98" s="120"/>
      <c r="P98" s="116">
        <f>Таблица1345691316[Дата оплаты]+Таблица1345691316[Срок поставки дней]+1</f>
        <v>1</v>
      </c>
      <c r="Q98" s="149"/>
      <c r="R98" s="117"/>
      <c r="S98" s="143"/>
      <c r="T98" s="143"/>
      <c r="U98" s="143"/>
      <c r="V98" s="143"/>
      <c r="W98" s="143"/>
      <c r="X98" s="143"/>
    </row>
    <row r="99" spans="1:24" x14ac:dyDescent="0.25">
      <c r="A99" s="117">
        <v>97</v>
      </c>
      <c r="B99" s="117"/>
      <c r="C99" s="121"/>
      <c r="D99" s="117"/>
      <c r="E99" s="117"/>
      <c r="F99" s="118"/>
      <c r="G99" s="118">
        <f>Таблица1345691316[Кол-во по Счету]*Таблица1345691316[Цена за единицу]</f>
        <v>0</v>
      </c>
      <c r="H99" s="118"/>
      <c r="I99" s="119"/>
      <c r="J99" s="119"/>
      <c r="K99" s="119"/>
      <c r="L99" s="149"/>
      <c r="M99" s="117"/>
      <c r="N99" s="149"/>
      <c r="O99" s="120"/>
      <c r="P99" s="116">
        <f>Таблица1345691316[Дата оплаты]+Таблица1345691316[Срок поставки дней]+1</f>
        <v>1</v>
      </c>
      <c r="Q99" s="149"/>
      <c r="R99" s="117"/>
      <c r="S99" s="143"/>
      <c r="T99" s="143"/>
      <c r="U99" s="143"/>
      <c r="V99" s="143"/>
      <c r="W99" s="143"/>
      <c r="X99" s="143"/>
    </row>
    <row r="100" spans="1:24" x14ac:dyDescent="0.25">
      <c r="A100" s="117">
        <v>98</v>
      </c>
      <c r="B100" s="117"/>
      <c r="C100" s="121"/>
      <c r="D100" s="117"/>
      <c r="E100" s="117"/>
      <c r="F100" s="118"/>
      <c r="G100" s="118">
        <f>Таблица1345691316[Кол-во по Счету]*Таблица1345691316[Цена за единицу]</f>
        <v>0</v>
      </c>
      <c r="H100" s="118"/>
      <c r="I100" s="119"/>
      <c r="J100" s="119"/>
      <c r="K100" s="119"/>
      <c r="L100" s="149"/>
      <c r="M100" s="117"/>
      <c r="N100" s="149"/>
      <c r="O100" s="120"/>
      <c r="P100" s="116">
        <f>Таблица1345691316[Дата оплаты]+Таблица1345691316[Срок поставки дней]+1</f>
        <v>1</v>
      </c>
      <c r="Q100" s="149"/>
      <c r="R100" s="117"/>
      <c r="S100" s="143"/>
      <c r="T100" s="143"/>
      <c r="U100" s="143"/>
      <c r="V100" s="143"/>
      <c r="W100" s="143"/>
      <c r="X100" s="143"/>
    </row>
    <row r="101" spans="1:24" x14ac:dyDescent="0.25">
      <c r="A101" s="117">
        <v>99</v>
      </c>
      <c r="B101" s="117"/>
      <c r="C101" s="121"/>
      <c r="D101" s="117"/>
      <c r="E101" s="117"/>
      <c r="F101" s="118"/>
      <c r="G101" s="118">
        <f>Таблица1345691316[Кол-во по Счету]*Таблица1345691316[Цена за единицу]</f>
        <v>0</v>
      </c>
      <c r="H101" s="118"/>
      <c r="I101" s="119"/>
      <c r="J101" s="119"/>
      <c r="K101" s="119"/>
      <c r="L101" s="149"/>
      <c r="M101" s="117"/>
      <c r="N101" s="149"/>
      <c r="O101" s="120"/>
      <c r="P101" s="116">
        <f>Таблица1345691316[Дата оплаты]+Таблица1345691316[Срок поставки дней]+1</f>
        <v>1</v>
      </c>
      <c r="Q101" s="149"/>
      <c r="R101" s="117"/>
      <c r="S101" s="143"/>
      <c r="T101" s="143"/>
      <c r="U101" s="143"/>
      <c r="V101" s="143"/>
      <c r="W101" s="143"/>
      <c r="X101" s="143"/>
    </row>
    <row r="102" spans="1:24" x14ac:dyDescent="0.25">
      <c r="A102" s="117">
        <v>100</v>
      </c>
      <c r="B102" s="117"/>
      <c r="C102" s="121"/>
      <c r="D102" s="117"/>
      <c r="E102" s="117"/>
      <c r="F102" s="118"/>
      <c r="G102" s="118">
        <f>Таблица1345691316[Кол-во по Счету]*Таблица1345691316[Цена за единицу]</f>
        <v>0</v>
      </c>
      <c r="H102" s="118"/>
      <c r="I102" s="119"/>
      <c r="J102" s="119"/>
      <c r="K102" s="119"/>
      <c r="L102" s="149"/>
      <c r="M102" s="117"/>
      <c r="N102" s="149"/>
      <c r="O102" s="120"/>
      <c r="P102" s="116">
        <f>Таблица1345691316[Дата оплаты]+Таблица1345691316[Срок поставки дней]+1</f>
        <v>1</v>
      </c>
      <c r="Q102" s="149"/>
      <c r="R102" s="117"/>
      <c r="S102" s="143"/>
      <c r="T102" s="143"/>
      <c r="U102" s="143"/>
      <c r="V102" s="143"/>
      <c r="W102" s="143"/>
      <c r="X102" s="143"/>
    </row>
    <row r="103" spans="1:24" x14ac:dyDescent="0.25">
      <c r="A103" s="117">
        <v>101</v>
      </c>
      <c r="B103" s="117"/>
      <c r="C103" s="121"/>
      <c r="D103" s="117"/>
      <c r="E103" s="117"/>
      <c r="F103" s="118"/>
      <c r="G103" s="118">
        <f>Таблица1345691316[Кол-во по Счету]*Таблица1345691316[Цена за единицу]</f>
        <v>0</v>
      </c>
      <c r="H103" s="118"/>
      <c r="I103" s="119"/>
      <c r="J103" s="119"/>
      <c r="K103" s="119"/>
      <c r="L103" s="149"/>
      <c r="M103" s="117"/>
      <c r="N103" s="149"/>
      <c r="O103" s="120"/>
      <c r="P103" s="116">
        <f>Таблица1345691316[Дата оплаты]+Таблица1345691316[Срок поставки дней]+1</f>
        <v>1</v>
      </c>
      <c r="Q103" s="149"/>
      <c r="R103" s="117"/>
      <c r="S103" s="143"/>
      <c r="T103" s="143"/>
      <c r="U103" s="143"/>
      <c r="V103" s="143"/>
      <c r="W103" s="143"/>
      <c r="X103" s="143"/>
    </row>
    <row r="104" spans="1:24" x14ac:dyDescent="0.25">
      <c r="A104" s="117">
        <v>102</v>
      </c>
      <c r="B104" s="117"/>
      <c r="C104" s="121"/>
      <c r="D104" s="117"/>
      <c r="E104" s="117"/>
      <c r="F104" s="118"/>
      <c r="G104" s="118">
        <f>Таблица1345691316[Кол-во по Счету]*Таблица1345691316[Цена за единицу]</f>
        <v>0</v>
      </c>
      <c r="H104" s="118"/>
      <c r="I104" s="119"/>
      <c r="J104" s="119"/>
      <c r="K104" s="119"/>
      <c r="L104" s="149"/>
      <c r="M104" s="117"/>
      <c r="N104" s="149"/>
      <c r="O104" s="120"/>
      <c r="P104" s="116">
        <f>Таблица1345691316[Дата оплаты]+Таблица1345691316[Срок поставки дней]+1</f>
        <v>1</v>
      </c>
      <c r="Q104" s="149"/>
      <c r="R104" s="117"/>
      <c r="S104" s="143"/>
      <c r="T104" s="143"/>
      <c r="U104" s="143"/>
      <c r="V104" s="143"/>
      <c r="W104" s="143"/>
      <c r="X104" s="143"/>
    </row>
    <row r="105" spans="1:24" x14ac:dyDescent="0.25">
      <c r="A105" s="117">
        <v>103</v>
      </c>
      <c r="B105" s="117"/>
      <c r="C105" s="121"/>
      <c r="D105" s="117"/>
      <c r="E105" s="117"/>
      <c r="F105" s="118"/>
      <c r="G105" s="118">
        <f>Таблица1345691316[Кол-во по Счету]*Таблица1345691316[Цена за единицу]</f>
        <v>0</v>
      </c>
      <c r="H105" s="118"/>
      <c r="I105" s="119"/>
      <c r="J105" s="119"/>
      <c r="K105" s="119"/>
      <c r="L105" s="149"/>
      <c r="M105" s="117"/>
      <c r="N105" s="149"/>
      <c r="O105" s="120"/>
      <c r="P105" s="116">
        <f>Таблица1345691316[Дата оплаты]+Таблица1345691316[Срок поставки дней]+1</f>
        <v>1</v>
      </c>
      <c r="Q105" s="149"/>
      <c r="R105" s="117"/>
      <c r="S105" s="143"/>
      <c r="T105" s="143"/>
      <c r="U105" s="143"/>
      <c r="V105" s="143"/>
      <c r="W105" s="143"/>
      <c r="X105" s="143"/>
    </row>
    <row r="106" spans="1:24" x14ac:dyDescent="0.25">
      <c r="A106" s="117">
        <v>104</v>
      </c>
      <c r="B106" s="117"/>
      <c r="C106" s="121"/>
      <c r="D106" s="117"/>
      <c r="E106" s="117"/>
      <c r="F106" s="118"/>
      <c r="G106" s="118">
        <f>Таблица1345691316[Кол-во по Счету]*Таблица1345691316[Цена за единицу]</f>
        <v>0</v>
      </c>
      <c r="H106" s="118"/>
      <c r="I106" s="119"/>
      <c r="J106" s="119"/>
      <c r="K106" s="119"/>
      <c r="L106" s="149"/>
      <c r="M106" s="117"/>
      <c r="N106" s="149"/>
      <c r="O106" s="120"/>
      <c r="P106" s="116">
        <f>Таблица1345691316[Дата оплаты]+Таблица1345691316[Срок поставки дней]+1</f>
        <v>1</v>
      </c>
      <c r="Q106" s="149"/>
      <c r="R106" s="117"/>
      <c r="S106" s="143"/>
      <c r="T106" s="143"/>
      <c r="U106" s="143"/>
      <c r="V106" s="143"/>
      <c r="W106" s="143"/>
      <c r="X106" s="143"/>
    </row>
    <row r="107" spans="1:24" x14ac:dyDescent="0.25">
      <c r="A107" s="117">
        <v>105</v>
      </c>
      <c r="B107" s="117"/>
      <c r="C107" s="121"/>
      <c r="D107" s="117"/>
      <c r="E107" s="117"/>
      <c r="F107" s="118"/>
      <c r="G107" s="118">
        <f>Таблица1345691316[Кол-во по Счету]*Таблица1345691316[Цена за единицу]</f>
        <v>0</v>
      </c>
      <c r="H107" s="118"/>
      <c r="I107" s="119"/>
      <c r="J107" s="119"/>
      <c r="K107" s="119"/>
      <c r="L107" s="149"/>
      <c r="M107" s="117"/>
      <c r="N107" s="149"/>
      <c r="O107" s="120"/>
      <c r="P107" s="116">
        <f>Таблица1345691316[Дата оплаты]+Таблица1345691316[Срок поставки дней]+1</f>
        <v>1</v>
      </c>
      <c r="Q107" s="149"/>
      <c r="R107" s="117"/>
      <c r="S107" s="143"/>
      <c r="T107" s="143"/>
      <c r="U107" s="143"/>
      <c r="V107" s="143"/>
      <c r="W107" s="143"/>
      <c r="X107" s="143"/>
    </row>
    <row r="108" spans="1:24" x14ac:dyDescent="0.25">
      <c r="A108" s="117">
        <v>106</v>
      </c>
      <c r="B108" s="117"/>
      <c r="C108" s="121"/>
      <c r="D108" s="117"/>
      <c r="E108" s="117"/>
      <c r="F108" s="118"/>
      <c r="G108" s="118">
        <f>Таблица1345691316[Кол-во по Счету]*Таблица1345691316[Цена за единицу]</f>
        <v>0</v>
      </c>
      <c r="H108" s="118"/>
      <c r="I108" s="119"/>
      <c r="J108" s="119"/>
      <c r="K108" s="119"/>
      <c r="L108" s="149"/>
      <c r="M108" s="117"/>
      <c r="N108" s="149"/>
      <c r="O108" s="120"/>
      <c r="P108" s="116">
        <f>Таблица1345691316[Дата оплаты]+Таблица1345691316[Срок поставки дней]+1</f>
        <v>1</v>
      </c>
      <c r="Q108" s="149"/>
      <c r="R108" s="117"/>
      <c r="S108" s="143"/>
      <c r="T108" s="143"/>
      <c r="U108" s="143"/>
      <c r="V108" s="143"/>
      <c r="W108" s="143"/>
      <c r="X108" s="143"/>
    </row>
    <row r="109" spans="1:24" x14ac:dyDescent="0.25">
      <c r="A109" s="117">
        <v>107</v>
      </c>
      <c r="B109" s="117"/>
      <c r="C109" s="121"/>
      <c r="D109" s="117"/>
      <c r="E109" s="117"/>
      <c r="F109" s="118"/>
      <c r="G109" s="118">
        <f>Таблица1345691316[Кол-во по Счету]*Таблица1345691316[Цена за единицу]</f>
        <v>0</v>
      </c>
      <c r="H109" s="118"/>
      <c r="I109" s="119"/>
      <c r="J109" s="119"/>
      <c r="K109" s="119"/>
      <c r="L109" s="149"/>
      <c r="M109" s="117"/>
      <c r="N109" s="149"/>
      <c r="O109" s="120"/>
      <c r="P109" s="116">
        <f>Таблица1345691316[Дата оплаты]+Таблица1345691316[Срок поставки дней]+1</f>
        <v>1</v>
      </c>
      <c r="Q109" s="149"/>
      <c r="R109" s="117"/>
      <c r="S109" s="143"/>
      <c r="T109" s="143"/>
      <c r="U109" s="143"/>
      <c r="V109" s="143"/>
      <c r="W109" s="143"/>
      <c r="X109" s="143"/>
    </row>
    <row r="110" spans="1:24" x14ac:dyDescent="0.25">
      <c r="A110" s="117">
        <v>108</v>
      </c>
      <c r="B110" s="117"/>
      <c r="C110" s="121"/>
      <c r="D110" s="117"/>
      <c r="E110" s="117"/>
      <c r="F110" s="118"/>
      <c r="G110" s="118">
        <f>Таблица1345691316[Кол-во по Счету]*Таблица1345691316[Цена за единицу]</f>
        <v>0</v>
      </c>
      <c r="H110" s="118"/>
      <c r="I110" s="119"/>
      <c r="J110" s="119"/>
      <c r="K110" s="119"/>
      <c r="L110" s="149"/>
      <c r="M110" s="117"/>
      <c r="N110" s="149"/>
      <c r="O110" s="120"/>
      <c r="P110" s="116">
        <f>Таблица1345691316[Дата оплаты]+Таблица1345691316[Срок поставки дней]+1</f>
        <v>1</v>
      </c>
      <c r="Q110" s="149"/>
      <c r="R110" s="117"/>
      <c r="S110" s="143"/>
      <c r="T110" s="143"/>
      <c r="U110" s="143"/>
      <c r="V110" s="143"/>
      <c r="W110" s="143"/>
      <c r="X110" s="143"/>
    </row>
    <row r="111" spans="1:24" x14ac:dyDescent="0.25">
      <c r="A111" s="117">
        <v>109</v>
      </c>
      <c r="B111" s="117"/>
      <c r="C111" s="121"/>
      <c r="D111" s="117"/>
      <c r="E111" s="117"/>
      <c r="F111" s="118"/>
      <c r="G111" s="118">
        <f>Таблица1345691316[Кол-во по Счету]*Таблица1345691316[Цена за единицу]</f>
        <v>0</v>
      </c>
      <c r="H111" s="118"/>
      <c r="I111" s="119"/>
      <c r="J111" s="119"/>
      <c r="K111" s="119"/>
      <c r="L111" s="149"/>
      <c r="M111" s="117"/>
      <c r="N111" s="149"/>
      <c r="O111" s="120"/>
      <c r="P111" s="116">
        <f>Таблица1345691316[Дата оплаты]+Таблица1345691316[Срок поставки дней]+1</f>
        <v>1</v>
      </c>
      <c r="Q111" s="149"/>
      <c r="R111" s="117"/>
      <c r="S111" s="143"/>
      <c r="T111" s="143"/>
      <c r="U111" s="143"/>
      <c r="V111" s="143"/>
      <c r="W111" s="143"/>
      <c r="X111" s="143"/>
    </row>
    <row r="112" spans="1:24" x14ac:dyDescent="0.25">
      <c r="A112" s="117">
        <v>110</v>
      </c>
      <c r="B112" s="117"/>
      <c r="C112" s="121"/>
      <c r="D112" s="117"/>
      <c r="E112" s="117"/>
      <c r="F112" s="118"/>
      <c r="G112" s="118">
        <f>Таблица1345691316[Кол-во по Счету]*Таблица1345691316[Цена за единицу]</f>
        <v>0</v>
      </c>
      <c r="H112" s="118"/>
      <c r="I112" s="119"/>
      <c r="J112" s="119"/>
      <c r="K112" s="119"/>
      <c r="L112" s="149"/>
      <c r="M112" s="117"/>
      <c r="N112" s="149"/>
      <c r="O112" s="120"/>
      <c r="P112" s="116">
        <f>Таблица1345691316[Дата оплаты]+Таблица1345691316[Срок поставки дней]+1</f>
        <v>1</v>
      </c>
      <c r="Q112" s="149"/>
      <c r="R112" s="117"/>
      <c r="S112" s="143"/>
      <c r="T112" s="143"/>
      <c r="U112" s="143"/>
      <c r="V112" s="143"/>
      <c r="W112" s="143"/>
      <c r="X112" s="143"/>
    </row>
    <row r="113" spans="1:24" x14ac:dyDescent="0.25">
      <c r="A113" s="117">
        <v>111</v>
      </c>
      <c r="B113" s="117"/>
      <c r="C113" s="121"/>
      <c r="D113" s="117"/>
      <c r="E113" s="117"/>
      <c r="F113" s="118"/>
      <c r="G113" s="118">
        <f>Таблица1345691316[Кол-во по Счету]*Таблица1345691316[Цена за единицу]</f>
        <v>0</v>
      </c>
      <c r="H113" s="118"/>
      <c r="I113" s="119"/>
      <c r="J113" s="119"/>
      <c r="K113" s="119"/>
      <c r="L113" s="149"/>
      <c r="M113" s="117"/>
      <c r="N113" s="149"/>
      <c r="O113" s="120"/>
      <c r="P113" s="116">
        <f>Таблица1345691316[Дата оплаты]+Таблица1345691316[Срок поставки дней]+1</f>
        <v>1</v>
      </c>
      <c r="Q113" s="149"/>
      <c r="R113" s="117"/>
      <c r="S113" s="143"/>
      <c r="T113" s="143"/>
      <c r="U113" s="143"/>
      <c r="V113" s="143"/>
      <c r="W113" s="143"/>
      <c r="X113" s="143"/>
    </row>
    <row r="114" spans="1:24" x14ac:dyDescent="0.25">
      <c r="A114" s="117">
        <v>112</v>
      </c>
      <c r="B114" s="117"/>
      <c r="C114" s="121"/>
      <c r="D114" s="117"/>
      <c r="E114" s="117"/>
      <c r="F114" s="118"/>
      <c r="G114" s="118">
        <f>Таблица1345691316[Кол-во по Счету]*Таблица1345691316[Цена за единицу]</f>
        <v>0</v>
      </c>
      <c r="H114" s="118"/>
      <c r="I114" s="119"/>
      <c r="J114" s="119"/>
      <c r="K114" s="119"/>
      <c r="L114" s="149"/>
      <c r="M114" s="117"/>
      <c r="N114" s="149"/>
      <c r="O114" s="120"/>
      <c r="P114" s="116">
        <f>Таблица1345691316[Дата оплаты]+Таблица1345691316[Срок поставки дней]+1</f>
        <v>1</v>
      </c>
      <c r="Q114" s="149"/>
      <c r="R114" s="117"/>
      <c r="S114" s="143"/>
      <c r="T114" s="143"/>
      <c r="U114" s="143"/>
      <c r="V114" s="143"/>
      <c r="W114" s="143"/>
      <c r="X114" s="143"/>
    </row>
    <row r="115" spans="1:24" x14ac:dyDescent="0.25">
      <c r="A115" s="117">
        <v>113</v>
      </c>
      <c r="B115" s="117"/>
      <c r="C115" s="121"/>
      <c r="D115" s="117"/>
      <c r="E115" s="117"/>
      <c r="F115" s="118"/>
      <c r="G115" s="118">
        <f>Таблица1345691316[Кол-во по Счету]*Таблица1345691316[Цена за единицу]</f>
        <v>0</v>
      </c>
      <c r="H115" s="118"/>
      <c r="I115" s="119"/>
      <c r="J115" s="119"/>
      <c r="K115" s="119"/>
      <c r="L115" s="149"/>
      <c r="M115" s="117"/>
      <c r="N115" s="149"/>
      <c r="O115" s="120"/>
      <c r="P115" s="116">
        <f>Таблица1345691316[Дата оплаты]+Таблица1345691316[Срок поставки дней]+1</f>
        <v>1</v>
      </c>
      <c r="Q115" s="149"/>
      <c r="R115" s="117"/>
      <c r="S115" s="143"/>
      <c r="T115" s="143"/>
      <c r="U115" s="143"/>
      <c r="V115" s="143"/>
      <c r="W115" s="143"/>
      <c r="X115" s="143"/>
    </row>
    <row r="116" spans="1:24" x14ac:dyDescent="0.25">
      <c r="A116" s="117">
        <v>114</v>
      </c>
      <c r="B116" s="117"/>
      <c r="C116" s="121"/>
      <c r="D116" s="117"/>
      <c r="E116" s="117"/>
      <c r="F116" s="118"/>
      <c r="G116" s="118">
        <f>Таблица1345691316[Кол-во по Счету]*Таблица1345691316[Цена за единицу]</f>
        <v>0</v>
      </c>
      <c r="H116" s="118"/>
      <c r="I116" s="119"/>
      <c r="J116" s="119"/>
      <c r="K116" s="119"/>
      <c r="L116" s="149"/>
      <c r="M116" s="117"/>
      <c r="N116" s="149"/>
      <c r="O116" s="120"/>
      <c r="P116" s="116">
        <f>Таблица1345691316[Дата оплаты]+Таблица1345691316[Срок поставки дней]+1</f>
        <v>1</v>
      </c>
      <c r="Q116" s="149"/>
      <c r="R116" s="117"/>
      <c r="S116" s="143"/>
      <c r="T116" s="143"/>
      <c r="U116" s="143"/>
      <c r="V116" s="143"/>
      <c r="W116" s="143"/>
      <c r="X116" s="143"/>
    </row>
    <row r="117" spans="1:24" x14ac:dyDescent="0.25">
      <c r="A117" s="117">
        <v>115</v>
      </c>
      <c r="B117" s="117"/>
      <c r="C117" s="121"/>
      <c r="D117" s="117"/>
      <c r="E117" s="117"/>
      <c r="F117" s="118"/>
      <c r="G117" s="118">
        <f>Таблица1345691316[Кол-во по Счету]*Таблица1345691316[Цена за единицу]</f>
        <v>0</v>
      </c>
      <c r="H117" s="118"/>
      <c r="I117" s="119"/>
      <c r="J117" s="119"/>
      <c r="K117" s="119"/>
      <c r="L117" s="149"/>
      <c r="M117" s="117"/>
      <c r="N117" s="149"/>
      <c r="O117" s="120"/>
      <c r="P117" s="116">
        <f>Таблица1345691316[Дата оплаты]+Таблица1345691316[Срок поставки дней]+1</f>
        <v>1</v>
      </c>
      <c r="Q117" s="149"/>
      <c r="R117" s="117"/>
      <c r="S117" s="143"/>
      <c r="T117" s="143"/>
      <c r="U117" s="143"/>
      <c r="V117" s="143"/>
      <c r="W117" s="143"/>
      <c r="X117" s="143"/>
    </row>
    <row r="118" spans="1:24" x14ac:dyDescent="0.25">
      <c r="A118" s="117">
        <v>116</v>
      </c>
      <c r="B118" s="117"/>
      <c r="C118" s="121"/>
      <c r="D118" s="117"/>
      <c r="E118" s="117"/>
      <c r="F118" s="118"/>
      <c r="G118" s="118">
        <f>Таблица1345691316[Кол-во по Счету]*Таблица1345691316[Цена за единицу]</f>
        <v>0</v>
      </c>
      <c r="H118" s="118"/>
      <c r="I118" s="119"/>
      <c r="J118" s="119"/>
      <c r="K118" s="119"/>
      <c r="L118" s="149"/>
      <c r="M118" s="117"/>
      <c r="N118" s="149"/>
      <c r="O118" s="120"/>
      <c r="P118" s="116">
        <f>Таблица1345691316[Дата оплаты]+Таблица1345691316[Срок поставки дней]+1</f>
        <v>1</v>
      </c>
      <c r="Q118" s="149"/>
      <c r="R118" s="117"/>
      <c r="S118" s="143"/>
      <c r="T118" s="143"/>
      <c r="U118" s="143"/>
      <c r="V118" s="143"/>
      <c r="W118" s="143"/>
      <c r="X118" s="143"/>
    </row>
    <row r="119" spans="1:24" x14ac:dyDescent="0.25">
      <c r="A119" s="117">
        <v>117</v>
      </c>
      <c r="B119" s="117"/>
      <c r="C119" s="121"/>
      <c r="D119" s="117"/>
      <c r="E119" s="117"/>
      <c r="F119" s="118"/>
      <c r="G119" s="118">
        <f>Таблица1345691316[Кол-во по Счету]*Таблица1345691316[Цена за единицу]</f>
        <v>0</v>
      </c>
      <c r="H119" s="118"/>
      <c r="I119" s="119"/>
      <c r="J119" s="119"/>
      <c r="K119" s="119"/>
      <c r="L119" s="149"/>
      <c r="M119" s="117"/>
      <c r="N119" s="149"/>
      <c r="O119" s="120"/>
      <c r="P119" s="116">
        <f>Таблица1345691316[Дата оплаты]+Таблица1345691316[Срок поставки дней]+1</f>
        <v>1</v>
      </c>
      <c r="Q119" s="149"/>
      <c r="R119" s="117"/>
      <c r="S119" s="143"/>
      <c r="T119" s="143"/>
      <c r="U119" s="143"/>
      <c r="V119" s="143"/>
      <c r="W119" s="143"/>
      <c r="X119" s="143"/>
    </row>
    <row r="120" spans="1:24" x14ac:dyDescent="0.25">
      <c r="A120" s="117">
        <v>118</v>
      </c>
      <c r="B120" s="117"/>
      <c r="C120" s="121"/>
      <c r="D120" s="117"/>
      <c r="E120" s="117"/>
      <c r="F120" s="118"/>
      <c r="G120" s="118">
        <f>Таблица1345691316[Кол-во по Счету]*Таблица1345691316[Цена за единицу]</f>
        <v>0</v>
      </c>
      <c r="H120" s="118"/>
      <c r="I120" s="119"/>
      <c r="J120" s="119"/>
      <c r="K120" s="119"/>
      <c r="L120" s="149"/>
      <c r="M120" s="117"/>
      <c r="N120" s="149"/>
      <c r="O120" s="120"/>
      <c r="P120" s="116">
        <f>Таблица1345691316[Дата оплаты]+Таблица1345691316[Срок поставки дней]+1</f>
        <v>1</v>
      </c>
      <c r="Q120" s="149"/>
      <c r="R120" s="117"/>
      <c r="S120" s="143"/>
      <c r="T120" s="143"/>
      <c r="U120" s="143"/>
      <c r="V120" s="143"/>
      <c r="W120" s="143"/>
      <c r="X120" s="143"/>
    </row>
    <row r="121" spans="1:24" x14ac:dyDescent="0.25">
      <c r="A121" s="117">
        <v>119</v>
      </c>
      <c r="B121" s="117"/>
      <c r="C121" s="121"/>
      <c r="D121" s="117"/>
      <c r="E121" s="117"/>
      <c r="F121" s="118"/>
      <c r="G121" s="118">
        <f>Таблица1345691316[Кол-во по Счету]*Таблица1345691316[Цена за единицу]</f>
        <v>0</v>
      </c>
      <c r="H121" s="118"/>
      <c r="I121" s="119"/>
      <c r="J121" s="119"/>
      <c r="K121" s="119"/>
      <c r="L121" s="149"/>
      <c r="M121" s="117"/>
      <c r="N121" s="149"/>
      <c r="O121" s="120"/>
      <c r="P121" s="116">
        <f>Таблица1345691316[Дата оплаты]+Таблица1345691316[Срок поставки дней]+1</f>
        <v>1</v>
      </c>
      <c r="Q121" s="149"/>
      <c r="R121" s="117"/>
      <c r="S121" s="143"/>
      <c r="T121" s="143"/>
      <c r="U121" s="143"/>
      <c r="V121" s="143"/>
      <c r="W121" s="143"/>
      <c r="X121" s="143"/>
    </row>
    <row r="122" spans="1:24" x14ac:dyDescent="0.25">
      <c r="A122" s="117">
        <v>120</v>
      </c>
      <c r="B122" s="117"/>
      <c r="C122" s="121"/>
      <c r="D122" s="117"/>
      <c r="E122" s="117"/>
      <c r="F122" s="118"/>
      <c r="G122" s="118">
        <f>Таблица1345691316[Кол-во по Счету]*Таблица1345691316[Цена за единицу]</f>
        <v>0</v>
      </c>
      <c r="H122" s="118"/>
      <c r="I122" s="119"/>
      <c r="J122" s="119"/>
      <c r="K122" s="119"/>
      <c r="L122" s="149"/>
      <c r="M122" s="117"/>
      <c r="N122" s="149"/>
      <c r="O122" s="120"/>
      <c r="P122" s="116">
        <f>Таблица1345691316[Дата оплаты]+Таблица1345691316[Срок поставки дней]+1</f>
        <v>1</v>
      </c>
      <c r="Q122" s="149"/>
      <c r="R122" s="117"/>
      <c r="S122" s="143"/>
      <c r="T122" s="143"/>
      <c r="U122" s="143"/>
      <c r="V122" s="143"/>
      <c r="W122" s="143"/>
      <c r="X122" s="143"/>
    </row>
    <row r="123" spans="1:24" x14ac:dyDescent="0.25">
      <c r="A123" s="117">
        <v>121</v>
      </c>
      <c r="B123" s="117"/>
      <c r="C123" s="121"/>
      <c r="D123" s="117"/>
      <c r="E123" s="117"/>
      <c r="F123" s="118"/>
      <c r="G123" s="118">
        <f>Таблица1345691316[Кол-во по Счету]*Таблица1345691316[Цена за единицу]</f>
        <v>0</v>
      </c>
      <c r="H123" s="118"/>
      <c r="I123" s="119"/>
      <c r="J123" s="119"/>
      <c r="K123" s="119"/>
      <c r="L123" s="149"/>
      <c r="M123" s="117"/>
      <c r="N123" s="149"/>
      <c r="O123" s="120"/>
      <c r="P123" s="116">
        <f>Таблица1345691316[Дата оплаты]+Таблица1345691316[Срок поставки дней]+1</f>
        <v>1</v>
      </c>
      <c r="Q123" s="149"/>
      <c r="R123" s="117"/>
      <c r="S123" s="143"/>
      <c r="T123" s="143"/>
      <c r="U123" s="143"/>
      <c r="V123" s="143"/>
      <c r="W123" s="143"/>
      <c r="X123" s="143"/>
    </row>
    <row r="124" spans="1:24" x14ac:dyDescent="0.25">
      <c r="A124" s="117">
        <v>122</v>
      </c>
      <c r="B124" s="117"/>
      <c r="C124" s="121"/>
      <c r="D124" s="117"/>
      <c r="E124" s="117"/>
      <c r="F124" s="118"/>
      <c r="G124" s="118">
        <f>Таблица1345691316[Кол-во по Счету]*Таблица1345691316[Цена за единицу]</f>
        <v>0</v>
      </c>
      <c r="H124" s="118"/>
      <c r="I124" s="119"/>
      <c r="J124" s="119"/>
      <c r="K124" s="119"/>
      <c r="L124" s="149"/>
      <c r="M124" s="117"/>
      <c r="N124" s="149"/>
      <c r="O124" s="120"/>
      <c r="P124" s="116">
        <f>Таблица1345691316[Дата оплаты]+Таблица1345691316[Срок поставки дней]+1</f>
        <v>1</v>
      </c>
      <c r="Q124" s="149"/>
      <c r="R124" s="117"/>
      <c r="S124" s="143"/>
      <c r="T124" s="143"/>
      <c r="U124" s="143"/>
      <c r="V124" s="143"/>
      <c r="W124" s="143"/>
      <c r="X124" s="143"/>
    </row>
    <row r="125" spans="1:24" x14ac:dyDescent="0.25">
      <c r="A125" s="117">
        <v>123</v>
      </c>
      <c r="B125" s="117"/>
      <c r="C125" s="121"/>
      <c r="D125" s="117"/>
      <c r="E125" s="117"/>
      <c r="F125" s="118"/>
      <c r="G125" s="118">
        <f>Таблица1345691316[Кол-во по Счету]*Таблица1345691316[Цена за единицу]</f>
        <v>0</v>
      </c>
      <c r="H125" s="118"/>
      <c r="I125" s="119"/>
      <c r="J125" s="119"/>
      <c r="K125" s="119"/>
      <c r="L125" s="149"/>
      <c r="M125" s="117"/>
      <c r="N125" s="149"/>
      <c r="O125" s="120"/>
      <c r="P125" s="116">
        <f>Таблица1345691316[Дата оплаты]+Таблица1345691316[Срок поставки дней]+1</f>
        <v>1</v>
      </c>
      <c r="Q125" s="149"/>
      <c r="R125" s="117"/>
      <c r="S125" s="143"/>
      <c r="T125" s="143"/>
      <c r="U125" s="143"/>
      <c r="V125" s="143"/>
      <c r="W125" s="143"/>
      <c r="X125" s="143"/>
    </row>
    <row r="126" spans="1:24" x14ac:dyDescent="0.25">
      <c r="A126" s="117">
        <v>124</v>
      </c>
      <c r="B126" s="117"/>
      <c r="C126" s="121"/>
      <c r="D126" s="117"/>
      <c r="E126" s="117"/>
      <c r="F126" s="118"/>
      <c r="G126" s="118">
        <f>Таблица1345691316[Кол-во по Счету]*Таблица1345691316[Цена за единицу]</f>
        <v>0</v>
      </c>
      <c r="H126" s="118"/>
      <c r="I126" s="119"/>
      <c r="J126" s="119"/>
      <c r="K126" s="119"/>
      <c r="L126" s="149"/>
      <c r="M126" s="117"/>
      <c r="N126" s="149"/>
      <c r="O126" s="120"/>
      <c r="P126" s="116">
        <f>Таблица1345691316[Дата оплаты]+Таблица1345691316[Срок поставки дней]+1</f>
        <v>1</v>
      </c>
      <c r="Q126" s="149"/>
      <c r="R126" s="117"/>
      <c r="S126" s="143"/>
      <c r="T126" s="143"/>
      <c r="U126" s="143"/>
      <c r="V126" s="143"/>
      <c r="W126" s="143"/>
      <c r="X126" s="143"/>
    </row>
    <row r="127" spans="1:24" x14ac:dyDescent="0.25">
      <c r="A127" s="117">
        <v>125</v>
      </c>
      <c r="B127" s="117"/>
      <c r="C127" s="121"/>
      <c r="D127" s="117"/>
      <c r="E127" s="117"/>
      <c r="F127" s="118"/>
      <c r="G127" s="118">
        <f>Таблица1345691316[Кол-во по Счету]*Таблица1345691316[Цена за единицу]</f>
        <v>0</v>
      </c>
      <c r="H127" s="118"/>
      <c r="I127" s="119"/>
      <c r="J127" s="119"/>
      <c r="K127" s="119"/>
      <c r="L127" s="149"/>
      <c r="M127" s="117"/>
      <c r="N127" s="149"/>
      <c r="O127" s="120"/>
      <c r="P127" s="116">
        <f>Таблица1345691316[Дата оплаты]+Таблица1345691316[Срок поставки дней]+1</f>
        <v>1</v>
      </c>
      <c r="Q127" s="149"/>
      <c r="R127" s="117"/>
      <c r="S127" s="143"/>
      <c r="T127" s="143"/>
      <c r="U127" s="143"/>
      <c r="V127" s="143"/>
      <c r="W127" s="143"/>
      <c r="X127" s="143"/>
    </row>
    <row r="128" spans="1:24" x14ac:dyDescent="0.25">
      <c r="A128" s="117">
        <v>126</v>
      </c>
      <c r="B128" s="117"/>
      <c r="C128" s="121"/>
      <c r="D128" s="117"/>
      <c r="E128" s="117"/>
      <c r="F128" s="118"/>
      <c r="G128" s="118">
        <f>Таблица1345691316[Кол-во по Счету]*Таблица1345691316[Цена за единицу]</f>
        <v>0</v>
      </c>
      <c r="H128" s="118"/>
      <c r="I128" s="119"/>
      <c r="J128" s="119"/>
      <c r="K128" s="119"/>
      <c r="L128" s="149"/>
      <c r="M128" s="117"/>
      <c r="N128" s="149"/>
      <c r="O128" s="120"/>
      <c r="P128" s="116">
        <f>Таблица1345691316[Дата оплаты]+Таблица1345691316[Срок поставки дней]+1</f>
        <v>1</v>
      </c>
      <c r="Q128" s="149"/>
      <c r="R128" s="117"/>
      <c r="S128" s="143"/>
      <c r="T128" s="143"/>
      <c r="U128" s="143"/>
      <c r="V128" s="143"/>
      <c r="W128" s="143"/>
      <c r="X128" s="143"/>
    </row>
    <row r="129" spans="1:24" x14ac:dyDescent="0.25">
      <c r="A129" s="117">
        <v>127</v>
      </c>
      <c r="B129" s="117"/>
      <c r="C129" s="121"/>
      <c r="D129" s="117"/>
      <c r="E129" s="117"/>
      <c r="F129" s="118"/>
      <c r="G129" s="118">
        <f>Таблица1345691316[Кол-во по Счету]*Таблица1345691316[Цена за единицу]</f>
        <v>0</v>
      </c>
      <c r="H129" s="118"/>
      <c r="I129" s="119"/>
      <c r="J129" s="119"/>
      <c r="K129" s="119"/>
      <c r="L129" s="149"/>
      <c r="M129" s="117"/>
      <c r="N129" s="149"/>
      <c r="O129" s="120"/>
      <c r="P129" s="116">
        <f>Таблица1345691316[Дата оплаты]+Таблица1345691316[Срок поставки дней]+1</f>
        <v>1</v>
      </c>
      <c r="Q129" s="149"/>
      <c r="R129" s="117"/>
      <c r="S129" s="143"/>
      <c r="T129" s="143"/>
      <c r="U129" s="143"/>
      <c r="V129" s="143"/>
      <c r="W129" s="143"/>
      <c r="X129" s="143"/>
    </row>
    <row r="130" spans="1:24" x14ac:dyDescent="0.25">
      <c r="A130" s="117">
        <v>128</v>
      </c>
      <c r="B130" s="117"/>
      <c r="C130" s="121"/>
      <c r="D130" s="117"/>
      <c r="E130" s="117"/>
      <c r="F130" s="118"/>
      <c r="G130" s="118">
        <f>Таблица1345691316[Кол-во по Счету]*Таблица1345691316[Цена за единицу]</f>
        <v>0</v>
      </c>
      <c r="H130" s="118"/>
      <c r="I130" s="119"/>
      <c r="J130" s="119"/>
      <c r="K130" s="119"/>
      <c r="L130" s="149"/>
      <c r="M130" s="117"/>
      <c r="N130" s="149"/>
      <c r="O130" s="120"/>
      <c r="P130" s="116">
        <f>Таблица1345691316[Дата оплаты]+Таблица1345691316[Срок поставки дней]+1</f>
        <v>1</v>
      </c>
      <c r="Q130" s="149"/>
      <c r="R130" s="117"/>
      <c r="S130" s="143"/>
      <c r="T130" s="143"/>
      <c r="U130" s="143"/>
      <c r="V130" s="143"/>
      <c r="W130" s="143"/>
      <c r="X130" s="143"/>
    </row>
    <row r="131" spans="1:24" x14ac:dyDescent="0.25">
      <c r="A131" s="117">
        <v>129</v>
      </c>
      <c r="B131" s="117"/>
      <c r="C131" s="121"/>
      <c r="D131" s="117"/>
      <c r="E131" s="117"/>
      <c r="F131" s="118"/>
      <c r="G131" s="118">
        <f>Таблица1345691316[Кол-во по Счету]*Таблица1345691316[Цена за единицу]</f>
        <v>0</v>
      </c>
      <c r="H131" s="118"/>
      <c r="I131" s="119"/>
      <c r="J131" s="119"/>
      <c r="K131" s="119"/>
      <c r="L131" s="149"/>
      <c r="M131" s="117"/>
      <c r="N131" s="149"/>
      <c r="O131" s="120"/>
      <c r="P131" s="116">
        <f>Таблица1345691316[Дата оплаты]+Таблица1345691316[Срок поставки дней]+1</f>
        <v>1</v>
      </c>
      <c r="Q131" s="149"/>
      <c r="R131" s="117"/>
      <c r="S131" s="143"/>
      <c r="T131" s="143"/>
      <c r="U131" s="143"/>
      <c r="V131" s="143"/>
      <c r="W131" s="143"/>
      <c r="X131" s="143"/>
    </row>
    <row r="132" spans="1:24" x14ac:dyDescent="0.25">
      <c r="A132" s="117">
        <v>130</v>
      </c>
      <c r="B132" s="117"/>
      <c r="C132" s="121"/>
      <c r="D132" s="117"/>
      <c r="E132" s="117"/>
      <c r="F132" s="118"/>
      <c r="G132" s="118">
        <f>Таблица1345691316[Кол-во по Счету]*Таблица1345691316[Цена за единицу]</f>
        <v>0</v>
      </c>
      <c r="H132" s="118"/>
      <c r="I132" s="119"/>
      <c r="J132" s="119"/>
      <c r="K132" s="119"/>
      <c r="L132" s="149"/>
      <c r="M132" s="117"/>
      <c r="N132" s="149"/>
      <c r="O132" s="120"/>
      <c r="P132" s="116">
        <f>Таблица1345691316[Дата оплаты]+Таблица1345691316[Срок поставки дней]+1</f>
        <v>1</v>
      </c>
      <c r="Q132" s="149"/>
      <c r="R132" s="117"/>
      <c r="S132" s="143"/>
      <c r="T132" s="143"/>
      <c r="U132" s="143"/>
      <c r="V132" s="143"/>
      <c r="W132" s="143"/>
      <c r="X132" s="143"/>
    </row>
    <row r="133" spans="1:24" x14ac:dyDescent="0.25">
      <c r="A133" s="117">
        <v>131</v>
      </c>
      <c r="B133" s="117"/>
      <c r="C133" s="121"/>
      <c r="D133" s="117"/>
      <c r="E133" s="117"/>
      <c r="F133" s="118"/>
      <c r="G133" s="118">
        <f>Таблица1345691316[Кол-во по Счету]*Таблица1345691316[Цена за единицу]</f>
        <v>0</v>
      </c>
      <c r="H133" s="118"/>
      <c r="I133" s="119"/>
      <c r="J133" s="119"/>
      <c r="K133" s="119"/>
      <c r="L133" s="149"/>
      <c r="M133" s="117"/>
      <c r="N133" s="149"/>
      <c r="O133" s="120"/>
      <c r="P133" s="116">
        <f>Таблица1345691316[Дата оплаты]+Таблица1345691316[Срок поставки дней]+1</f>
        <v>1</v>
      </c>
      <c r="Q133" s="149"/>
      <c r="R133" s="117"/>
      <c r="S133" s="143"/>
      <c r="T133" s="143"/>
      <c r="U133" s="143"/>
      <c r="V133" s="143"/>
      <c r="W133" s="143"/>
      <c r="X133" s="143"/>
    </row>
    <row r="134" spans="1:24" x14ac:dyDescent="0.25">
      <c r="A134" s="117">
        <v>132</v>
      </c>
      <c r="B134" s="117"/>
      <c r="C134" s="121"/>
      <c r="D134" s="117"/>
      <c r="E134" s="117"/>
      <c r="F134" s="118"/>
      <c r="G134" s="118">
        <f>Таблица1345691316[Кол-во по Счету]*Таблица1345691316[Цена за единицу]</f>
        <v>0</v>
      </c>
      <c r="H134" s="118"/>
      <c r="I134" s="119"/>
      <c r="J134" s="119"/>
      <c r="K134" s="119"/>
      <c r="L134" s="149"/>
      <c r="M134" s="117"/>
      <c r="N134" s="149"/>
      <c r="O134" s="120"/>
      <c r="P134" s="116">
        <f>Таблица1345691316[Дата оплаты]+Таблица1345691316[Срок поставки дней]+1</f>
        <v>1</v>
      </c>
      <c r="Q134" s="149"/>
      <c r="R134" s="117"/>
      <c r="S134" s="143"/>
      <c r="T134" s="143"/>
      <c r="U134" s="143"/>
      <c r="V134" s="143"/>
      <c r="W134" s="143"/>
      <c r="X134" s="143"/>
    </row>
    <row r="135" spans="1:24" x14ac:dyDescent="0.25">
      <c r="A135" s="117">
        <v>133</v>
      </c>
      <c r="B135" s="117"/>
      <c r="C135" s="121"/>
      <c r="D135" s="117"/>
      <c r="E135" s="117"/>
      <c r="F135" s="118"/>
      <c r="G135" s="118">
        <f>Таблица1345691316[Кол-во по Счету]*Таблица1345691316[Цена за единицу]</f>
        <v>0</v>
      </c>
      <c r="H135" s="118"/>
      <c r="I135" s="119"/>
      <c r="J135" s="119"/>
      <c r="K135" s="119"/>
      <c r="L135" s="149"/>
      <c r="M135" s="117"/>
      <c r="N135" s="149"/>
      <c r="O135" s="120"/>
      <c r="P135" s="116">
        <f>Таблица1345691316[Дата оплаты]+Таблица1345691316[Срок поставки дней]+1</f>
        <v>1</v>
      </c>
      <c r="Q135" s="149"/>
      <c r="R135" s="117"/>
      <c r="S135" s="143"/>
      <c r="T135" s="143"/>
      <c r="U135" s="143"/>
      <c r="V135" s="143"/>
      <c r="W135" s="143"/>
      <c r="X135" s="143"/>
    </row>
    <row r="136" spans="1:24" x14ac:dyDescent="0.25">
      <c r="A136" s="117">
        <v>134</v>
      </c>
      <c r="B136" s="117"/>
      <c r="C136" s="121"/>
      <c r="D136" s="117"/>
      <c r="E136" s="117"/>
      <c r="F136" s="118"/>
      <c r="G136" s="118">
        <f>Таблица1345691316[Кол-во по Счету]*Таблица1345691316[Цена за единицу]</f>
        <v>0</v>
      </c>
      <c r="H136" s="118"/>
      <c r="I136" s="119"/>
      <c r="J136" s="119"/>
      <c r="K136" s="119"/>
      <c r="L136" s="149"/>
      <c r="M136" s="117"/>
      <c r="N136" s="149"/>
      <c r="O136" s="120"/>
      <c r="P136" s="116">
        <f>Таблица1345691316[Дата оплаты]+Таблица1345691316[Срок поставки дней]+1</f>
        <v>1</v>
      </c>
      <c r="Q136" s="149"/>
      <c r="R136" s="117"/>
      <c r="S136" s="143"/>
      <c r="T136" s="143"/>
      <c r="U136" s="143"/>
      <c r="V136" s="143"/>
      <c r="W136" s="143"/>
      <c r="X136" s="143"/>
    </row>
    <row r="137" spans="1:24" x14ac:dyDescent="0.25">
      <c r="A137" s="117">
        <v>135</v>
      </c>
      <c r="B137" s="117"/>
      <c r="C137" s="121"/>
      <c r="D137" s="117"/>
      <c r="E137" s="117"/>
      <c r="F137" s="118"/>
      <c r="G137" s="118">
        <f>Таблица1345691316[Кол-во по Счету]*Таблица1345691316[Цена за единицу]</f>
        <v>0</v>
      </c>
      <c r="H137" s="118"/>
      <c r="I137" s="119"/>
      <c r="J137" s="119"/>
      <c r="K137" s="119"/>
      <c r="L137" s="149"/>
      <c r="M137" s="117"/>
      <c r="N137" s="149"/>
      <c r="O137" s="120"/>
      <c r="P137" s="116">
        <f>Таблица1345691316[Дата оплаты]+Таблица1345691316[Срок поставки дней]+1</f>
        <v>1</v>
      </c>
      <c r="Q137" s="149"/>
      <c r="R137" s="117"/>
      <c r="S137" s="143"/>
      <c r="T137" s="143"/>
      <c r="U137" s="143"/>
      <c r="V137" s="143"/>
      <c r="W137" s="143"/>
      <c r="X137" s="143"/>
    </row>
    <row r="138" spans="1:24" x14ac:dyDescent="0.25">
      <c r="A138" s="117">
        <v>136</v>
      </c>
      <c r="B138" s="117"/>
      <c r="C138" s="121"/>
      <c r="D138" s="117"/>
      <c r="E138" s="117"/>
      <c r="F138" s="118"/>
      <c r="G138" s="118">
        <f>Таблица1345691316[Кол-во по Счету]*Таблица1345691316[Цена за единицу]</f>
        <v>0</v>
      </c>
      <c r="H138" s="118"/>
      <c r="I138" s="119"/>
      <c r="J138" s="119"/>
      <c r="K138" s="119"/>
      <c r="L138" s="149"/>
      <c r="M138" s="117"/>
      <c r="N138" s="149"/>
      <c r="O138" s="120"/>
      <c r="P138" s="116">
        <f>Таблица1345691316[Дата оплаты]+Таблица1345691316[Срок поставки дней]+1</f>
        <v>1</v>
      </c>
      <c r="Q138" s="149"/>
      <c r="R138" s="117"/>
      <c r="S138" s="143"/>
      <c r="T138" s="143"/>
      <c r="U138" s="143"/>
      <c r="V138" s="143"/>
      <c r="W138" s="143"/>
      <c r="X138" s="143"/>
    </row>
    <row r="139" spans="1:24" x14ac:dyDescent="0.25">
      <c r="A139" s="117">
        <v>137</v>
      </c>
      <c r="B139" s="117"/>
      <c r="C139" s="121"/>
      <c r="D139" s="117"/>
      <c r="E139" s="117"/>
      <c r="F139" s="118"/>
      <c r="G139" s="118">
        <f>Таблица1345691316[Кол-во по Счету]*Таблица1345691316[Цена за единицу]</f>
        <v>0</v>
      </c>
      <c r="H139" s="118"/>
      <c r="I139" s="119"/>
      <c r="J139" s="119"/>
      <c r="K139" s="119"/>
      <c r="L139" s="149"/>
      <c r="M139" s="117"/>
      <c r="N139" s="149"/>
      <c r="O139" s="120"/>
      <c r="P139" s="116">
        <f>Таблица1345691316[Дата оплаты]+Таблица1345691316[Срок поставки дней]+1</f>
        <v>1</v>
      </c>
      <c r="Q139" s="149"/>
      <c r="R139" s="117"/>
      <c r="S139" s="143"/>
      <c r="T139" s="143"/>
      <c r="U139" s="143"/>
      <c r="V139" s="143"/>
      <c r="W139" s="143"/>
      <c r="X139" s="143"/>
    </row>
    <row r="140" spans="1:24" x14ac:dyDescent="0.25">
      <c r="A140" s="117">
        <v>138</v>
      </c>
      <c r="B140" s="117"/>
      <c r="C140" s="121"/>
      <c r="D140" s="117"/>
      <c r="E140" s="117"/>
      <c r="F140" s="118"/>
      <c r="G140" s="118">
        <f>Таблица1345691316[Кол-во по Счету]*Таблица1345691316[Цена за единицу]</f>
        <v>0</v>
      </c>
      <c r="H140" s="118"/>
      <c r="I140" s="119"/>
      <c r="J140" s="119"/>
      <c r="K140" s="119"/>
      <c r="L140" s="149"/>
      <c r="M140" s="117"/>
      <c r="N140" s="149"/>
      <c r="O140" s="120"/>
      <c r="P140" s="116">
        <f>Таблица1345691316[Дата оплаты]+Таблица1345691316[Срок поставки дней]+1</f>
        <v>1</v>
      </c>
      <c r="Q140" s="149"/>
      <c r="R140" s="117"/>
      <c r="S140" s="143"/>
      <c r="T140" s="143"/>
      <c r="U140" s="143"/>
      <c r="V140" s="143"/>
      <c r="W140" s="143"/>
      <c r="X140" s="143"/>
    </row>
    <row r="141" spans="1:24" x14ac:dyDescent="0.25">
      <c r="A141" s="117">
        <v>139</v>
      </c>
      <c r="B141" s="117"/>
      <c r="C141" s="121"/>
      <c r="D141" s="117"/>
      <c r="E141" s="117"/>
      <c r="F141" s="118"/>
      <c r="G141" s="118">
        <f>Таблица1345691316[Кол-во по Счету]*Таблица1345691316[Цена за единицу]</f>
        <v>0</v>
      </c>
      <c r="H141" s="118"/>
      <c r="I141" s="119"/>
      <c r="J141" s="119"/>
      <c r="K141" s="119"/>
      <c r="L141" s="149"/>
      <c r="M141" s="117"/>
      <c r="N141" s="149"/>
      <c r="O141" s="120"/>
      <c r="P141" s="116">
        <f>Таблица1345691316[Дата оплаты]+Таблица1345691316[Срок поставки дней]+1</f>
        <v>1</v>
      </c>
      <c r="Q141" s="149"/>
      <c r="R141" s="117"/>
      <c r="S141" s="143"/>
      <c r="T141" s="143"/>
      <c r="U141" s="143"/>
      <c r="V141" s="143"/>
      <c r="W141" s="143"/>
      <c r="X141" s="143"/>
    </row>
    <row r="142" spans="1:24" x14ac:dyDescent="0.25">
      <c r="A142" s="117">
        <v>140</v>
      </c>
      <c r="B142" s="117"/>
      <c r="C142" s="121"/>
      <c r="D142" s="117"/>
      <c r="E142" s="117"/>
      <c r="F142" s="118"/>
      <c r="G142" s="118">
        <f>Таблица1345691316[Кол-во по Счету]*Таблица1345691316[Цена за единицу]</f>
        <v>0</v>
      </c>
      <c r="H142" s="118"/>
      <c r="I142" s="119"/>
      <c r="J142" s="119"/>
      <c r="K142" s="119"/>
      <c r="L142" s="149"/>
      <c r="M142" s="117"/>
      <c r="N142" s="149"/>
      <c r="O142" s="120"/>
      <c r="P142" s="116">
        <f>Таблица1345691316[Дата оплаты]+Таблица1345691316[Срок поставки дней]+1</f>
        <v>1</v>
      </c>
      <c r="Q142" s="149"/>
      <c r="R142" s="117"/>
      <c r="S142" s="143"/>
      <c r="T142" s="143"/>
      <c r="U142" s="143"/>
      <c r="V142" s="143"/>
      <c r="W142" s="143"/>
      <c r="X142" s="143"/>
    </row>
    <row r="143" spans="1:24" x14ac:dyDescent="0.25">
      <c r="A143" s="117">
        <v>141</v>
      </c>
      <c r="B143" s="117"/>
      <c r="C143" s="121"/>
      <c r="D143" s="117"/>
      <c r="E143" s="117"/>
      <c r="F143" s="118"/>
      <c r="G143" s="118">
        <f>Таблица1345691316[Кол-во по Счету]*Таблица1345691316[Цена за единицу]</f>
        <v>0</v>
      </c>
      <c r="H143" s="118"/>
      <c r="I143" s="119"/>
      <c r="J143" s="119"/>
      <c r="K143" s="119"/>
      <c r="L143" s="149"/>
      <c r="M143" s="117"/>
      <c r="N143" s="149"/>
      <c r="O143" s="120"/>
      <c r="P143" s="116">
        <f>Таблица1345691316[Дата оплаты]+Таблица1345691316[Срок поставки дней]+1</f>
        <v>1</v>
      </c>
      <c r="Q143" s="149"/>
      <c r="R143" s="117"/>
      <c r="S143" s="143"/>
      <c r="T143" s="143"/>
      <c r="U143" s="143"/>
      <c r="V143" s="143"/>
      <c r="W143" s="143"/>
      <c r="X143" s="143"/>
    </row>
    <row r="144" spans="1:24" x14ac:dyDescent="0.25">
      <c r="A144" s="117">
        <v>142</v>
      </c>
      <c r="B144" s="117"/>
      <c r="C144" s="121"/>
      <c r="D144" s="117"/>
      <c r="E144" s="117"/>
      <c r="F144" s="118"/>
      <c r="G144" s="118">
        <f>Таблица1345691316[Кол-во по Счету]*Таблица1345691316[Цена за единицу]</f>
        <v>0</v>
      </c>
      <c r="H144" s="118"/>
      <c r="I144" s="119"/>
      <c r="J144" s="119"/>
      <c r="K144" s="119"/>
      <c r="L144" s="149"/>
      <c r="M144" s="117"/>
      <c r="N144" s="149"/>
      <c r="O144" s="120"/>
      <c r="P144" s="116">
        <f>Таблица1345691316[Дата оплаты]+Таблица1345691316[Срок поставки дней]+1</f>
        <v>1</v>
      </c>
      <c r="Q144" s="149"/>
      <c r="R144" s="117"/>
      <c r="S144" s="143"/>
      <c r="T144" s="143"/>
      <c r="U144" s="143"/>
      <c r="V144" s="143"/>
      <c r="W144" s="143"/>
      <c r="X144" s="143"/>
    </row>
    <row r="145" spans="1:24" x14ac:dyDescent="0.25">
      <c r="A145" s="117">
        <v>143</v>
      </c>
      <c r="B145" s="117"/>
      <c r="C145" s="121"/>
      <c r="D145" s="117"/>
      <c r="E145" s="117"/>
      <c r="F145" s="118"/>
      <c r="G145" s="118">
        <f>Таблица1345691316[Кол-во по Счету]*Таблица1345691316[Цена за единицу]</f>
        <v>0</v>
      </c>
      <c r="H145" s="118"/>
      <c r="I145" s="119"/>
      <c r="J145" s="119"/>
      <c r="K145" s="119"/>
      <c r="L145" s="149"/>
      <c r="M145" s="117"/>
      <c r="N145" s="149"/>
      <c r="O145" s="120"/>
      <c r="P145" s="116">
        <f>Таблица1345691316[Дата оплаты]+Таблица1345691316[Срок поставки дней]+1</f>
        <v>1</v>
      </c>
      <c r="Q145" s="149"/>
      <c r="R145" s="117"/>
      <c r="S145" s="143"/>
      <c r="T145" s="143"/>
      <c r="U145" s="143"/>
      <c r="V145" s="143"/>
      <c r="W145" s="143"/>
      <c r="X145" s="143"/>
    </row>
    <row r="146" spans="1:24" x14ac:dyDescent="0.25">
      <c r="A146" s="117">
        <v>144</v>
      </c>
      <c r="B146" s="117"/>
      <c r="C146" s="121"/>
      <c r="D146" s="117"/>
      <c r="E146" s="117"/>
      <c r="F146" s="118"/>
      <c r="G146" s="118">
        <f>Таблица1345691316[Кол-во по Счету]*Таблица1345691316[Цена за единицу]</f>
        <v>0</v>
      </c>
      <c r="H146" s="118"/>
      <c r="I146" s="119"/>
      <c r="J146" s="119"/>
      <c r="K146" s="119"/>
      <c r="L146" s="149"/>
      <c r="M146" s="117"/>
      <c r="N146" s="149"/>
      <c r="O146" s="120"/>
      <c r="P146" s="116">
        <f>Таблица1345691316[Дата оплаты]+Таблица1345691316[Срок поставки дней]+1</f>
        <v>1</v>
      </c>
      <c r="Q146" s="149"/>
      <c r="R146" s="117"/>
      <c r="S146" s="143"/>
      <c r="T146" s="143"/>
      <c r="U146" s="143"/>
      <c r="V146" s="143"/>
      <c r="W146" s="143"/>
      <c r="X146" s="143"/>
    </row>
    <row r="147" spans="1:24" x14ac:dyDescent="0.25">
      <c r="A147" s="117">
        <v>145</v>
      </c>
      <c r="B147" s="117"/>
      <c r="C147" s="121"/>
      <c r="D147" s="117"/>
      <c r="E147" s="117"/>
      <c r="F147" s="118"/>
      <c r="G147" s="118">
        <f>Таблица1345691316[Кол-во по Счету]*Таблица1345691316[Цена за единицу]</f>
        <v>0</v>
      </c>
      <c r="H147" s="118"/>
      <c r="I147" s="119"/>
      <c r="J147" s="119"/>
      <c r="K147" s="119"/>
      <c r="L147" s="149"/>
      <c r="M147" s="117"/>
      <c r="N147" s="149"/>
      <c r="O147" s="120"/>
      <c r="P147" s="116">
        <f>Таблица1345691316[Дата оплаты]+Таблица1345691316[Срок поставки дней]+1</f>
        <v>1</v>
      </c>
      <c r="Q147" s="149"/>
      <c r="R147" s="117"/>
      <c r="S147" s="143"/>
      <c r="T147" s="143"/>
      <c r="U147" s="143"/>
      <c r="V147" s="143"/>
      <c r="W147" s="143"/>
      <c r="X147" s="143"/>
    </row>
    <row r="148" spans="1:24" x14ac:dyDescent="0.25">
      <c r="A148" s="117">
        <v>146</v>
      </c>
      <c r="B148" s="117"/>
      <c r="C148" s="121"/>
      <c r="D148" s="117"/>
      <c r="E148" s="117"/>
      <c r="F148" s="118"/>
      <c r="G148" s="118">
        <f>Таблица1345691316[Кол-во по Счету]*Таблица1345691316[Цена за единицу]</f>
        <v>0</v>
      </c>
      <c r="H148" s="118"/>
      <c r="I148" s="119"/>
      <c r="J148" s="119"/>
      <c r="K148" s="119"/>
      <c r="L148" s="149"/>
      <c r="M148" s="117"/>
      <c r="N148" s="149"/>
      <c r="O148" s="120"/>
      <c r="P148" s="116">
        <f>Таблица1345691316[Дата оплаты]+Таблица1345691316[Срок поставки дней]+1</f>
        <v>1</v>
      </c>
      <c r="Q148" s="149"/>
      <c r="R148" s="117"/>
      <c r="S148" s="143"/>
      <c r="T148" s="143"/>
      <c r="U148" s="143"/>
      <c r="V148" s="143"/>
      <c r="W148" s="143"/>
      <c r="X148" s="143"/>
    </row>
    <row r="149" spans="1:24" x14ac:dyDescent="0.25">
      <c r="A149" s="117">
        <v>147</v>
      </c>
      <c r="B149" s="117"/>
      <c r="C149" s="121"/>
      <c r="D149" s="117"/>
      <c r="E149" s="117"/>
      <c r="F149" s="118"/>
      <c r="G149" s="118">
        <f>Таблица1345691316[Кол-во по Счету]*Таблица1345691316[Цена за единицу]</f>
        <v>0</v>
      </c>
      <c r="H149" s="118"/>
      <c r="I149" s="119"/>
      <c r="J149" s="119"/>
      <c r="K149" s="119"/>
      <c r="L149" s="149"/>
      <c r="M149" s="117"/>
      <c r="N149" s="149"/>
      <c r="O149" s="120"/>
      <c r="P149" s="116">
        <f>Таблица1345691316[Дата оплаты]+Таблица1345691316[Срок поставки дней]+1</f>
        <v>1</v>
      </c>
      <c r="Q149" s="149"/>
      <c r="R149" s="117"/>
      <c r="S149" s="143"/>
      <c r="T149" s="143"/>
      <c r="U149" s="143"/>
      <c r="V149" s="143"/>
      <c r="W149" s="143"/>
      <c r="X149" s="143"/>
    </row>
    <row r="150" spans="1:24" x14ac:dyDescent="0.25">
      <c r="A150" s="117">
        <v>148</v>
      </c>
      <c r="B150" s="117"/>
      <c r="C150" s="121"/>
      <c r="D150" s="117"/>
      <c r="E150" s="117"/>
      <c r="F150" s="118"/>
      <c r="G150" s="118">
        <f>Таблица1345691316[Кол-во по Счету]*Таблица1345691316[Цена за единицу]</f>
        <v>0</v>
      </c>
      <c r="H150" s="118"/>
      <c r="I150" s="119"/>
      <c r="J150" s="119"/>
      <c r="K150" s="119"/>
      <c r="L150" s="149"/>
      <c r="M150" s="117"/>
      <c r="N150" s="149"/>
      <c r="O150" s="120"/>
      <c r="P150" s="116">
        <f>Таблица1345691316[Дата оплаты]+Таблица1345691316[Срок поставки дней]+1</f>
        <v>1</v>
      </c>
      <c r="Q150" s="149"/>
      <c r="R150" s="117"/>
      <c r="S150" s="143"/>
      <c r="T150" s="143"/>
      <c r="U150" s="143"/>
      <c r="V150" s="143"/>
      <c r="W150" s="143"/>
      <c r="X150" s="143"/>
    </row>
    <row r="151" spans="1:24" x14ac:dyDescent="0.25">
      <c r="A151" s="117">
        <v>149</v>
      </c>
      <c r="B151" s="117"/>
      <c r="C151" s="121"/>
      <c r="D151" s="117"/>
      <c r="E151" s="117"/>
      <c r="F151" s="118"/>
      <c r="G151" s="118">
        <f>Таблица1345691316[Кол-во по Счету]*Таблица1345691316[Цена за единицу]</f>
        <v>0</v>
      </c>
      <c r="H151" s="118"/>
      <c r="I151" s="119"/>
      <c r="J151" s="119"/>
      <c r="K151" s="119"/>
      <c r="L151" s="149"/>
      <c r="M151" s="117"/>
      <c r="N151" s="149"/>
      <c r="O151" s="120"/>
      <c r="P151" s="116">
        <f>Таблица1345691316[Дата оплаты]+Таблица1345691316[Срок поставки дней]+1</f>
        <v>1</v>
      </c>
      <c r="Q151" s="149"/>
      <c r="R151" s="117"/>
      <c r="S151" s="143"/>
      <c r="T151" s="143"/>
      <c r="U151" s="143"/>
      <c r="V151" s="143"/>
      <c r="W151" s="143"/>
      <c r="X151" s="143"/>
    </row>
    <row r="152" spans="1:24" x14ac:dyDescent="0.25">
      <c r="A152" s="117">
        <v>150</v>
      </c>
      <c r="B152" s="117"/>
      <c r="C152" s="121"/>
      <c r="D152" s="117"/>
      <c r="E152" s="117"/>
      <c r="F152" s="118"/>
      <c r="G152" s="118">
        <f>Таблица1345691316[Кол-во по Счету]*Таблица1345691316[Цена за единицу]</f>
        <v>0</v>
      </c>
      <c r="H152" s="118"/>
      <c r="I152" s="119"/>
      <c r="J152" s="119"/>
      <c r="K152" s="119"/>
      <c r="L152" s="149"/>
      <c r="M152" s="117"/>
      <c r="N152" s="149"/>
      <c r="O152" s="120"/>
      <c r="P152" s="116">
        <f>Таблица1345691316[Дата оплаты]+Таблица1345691316[Срок поставки дней]+1</f>
        <v>1</v>
      </c>
      <c r="Q152" s="149"/>
      <c r="R152" s="117"/>
      <c r="S152" s="143"/>
      <c r="T152" s="143"/>
      <c r="U152" s="143"/>
      <c r="V152" s="143"/>
      <c r="W152" s="143"/>
      <c r="X152" s="143"/>
    </row>
    <row r="153" spans="1:24" x14ac:dyDescent="0.25">
      <c r="A153" s="117">
        <v>151</v>
      </c>
      <c r="B153" s="117"/>
      <c r="C153" s="121"/>
      <c r="D153" s="117"/>
      <c r="E153" s="117"/>
      <c r="F153" s="118"/>
      <c r="G153" s="118">
        <f>Таблица1345691316[Кол-во по Счету]*Таблица1345691316[Цена за единицу]</f>
        <v>0</v>
      </c>
      <c r="H153" s="118"/>
      <c r="I153" s="119"/>
      <c r="J153" s="119"/>
      <c r="K153" s="119"/>
      <c r="L153" s="149"/>
      <c r="M153" s="117"/>
      <c r="N153" s="149"/>
      <c r="O153" s="120"/>
      <c r="P153" s="116">
        <f>Таблица1345691316[Дата оплаты]+Таблица1345691316[Срок поставки дней]+1</f>
        <v>1</v>
      </c>
      <c r="Q153" s="149"/>
      <c r="R153" s="117"/>
      <c r="S153" s="143"/>
      <c r="T153" s="143"/>
      <c r="U153" s="143"/>
      <c r="V153" s="143"/>
      <c r="W153" s="143"/>
      <c r="X153" s="143"/>
    </row>
    <row r="154" spans="1:24" x14ac:dyDescent="0.25">
      <c r="A154" s="117">
        <v>152</v>
      </c>
      <c r="B154" s="117"/>
      <c r="C154" s="121"/>
      <c r="D154" s="117"/>
      <c r="E154" s="117"/>
      <c r="F154" s="118"/>
      <c r="G154" s="118">
        <f>Таблица1345691316[Кол-во по Счету]*Таблица1345691316[Цена за единицу]</f>
        <v>0</v>
      </c>
      <c r="H154" s="118"/>
      <c r="I154" s="119"/>
      <c r="J154" s="119"/>
      <c r="K154" s="119"/>
      <c r="L154" s="149"/>
      <c r="M154" s="117"/>
      <c r="N154" s="149"/>
      <c r="O154" s="120"/>
      <c r="P154" s="116">
        <f>Таблица1345691316[Дата оплаты]+Таблица1345691316[Срок поставки дней]+1</f>
        <v>1</v>
      </c>
      <c r="Q154" s="149"/>
      <c r="R154" s="117"/>
      <c r="S154" s="143"/>
      <c r="T154" s="143"/>
      <c r="U154" s="143"/>
      <c r="V154" s="143"/>
      <c r="W154" s="143"/>
      <c r="X154" s="143"/>
    </row>
    <row r="155" spans="1:24" x14ac:dyDescent="0.25">
      <c r="A155" s="117">
        <v>153</v>
      </c>
      <c r="B155" s="117"/>
      <c r="C155" s="121"/>
      <c r="D155" s="117"/>
      <c r="E155" s="117"/>
      <c r="F155" s="118"/>
      <c r="G155" s="118">
        <f>Таблица1345691316[Кол-во по Счету]*Таблица1345691316[Цена за единицу]</f>
        <v>0</v>
      </c>
      <c r="H155" s="118"/>
      <c r="I155" s="119"/>
      <c r="J155" s="119"/>
      <c r="K155" s="119"/>
      <c r="L155" s="149"/>
      <c r="M155" s="117"/>
      <c r="N155" s="149"/>
      <c r="O155" s="120"/>
      <c r="P155" s="116">
        <f>Таблица1345691316[Дата оплаты]+Таблица1345691316[Срок поставки дней]+1</f>
        <v>1</v>
      </c>
      <c r="Q155" s="149"/>
      <c r="R155" s="117"/>
      <c r="S155" s="143"/>
      <c r="T155" s="143"/>
      <c r="U155" s="143"/>
      <c r="V155" s="143"/>
      <c r="W155" s="143"/>
      <c r="X155" s="143"/>
    </row>
    <row r="156" spans="1:24" x14ac:dyDescent="0.25">
      <c r="A156" s="117">
        <v>154</v>
      </c>
      <c r="B156" s="117"/>
      <c r="C156" s="121"/>
      <c r="D156" s="117"/>
      <c r="E156" s="117"/>
      <c r="F156" s="118"/>
      <c r="G156" s="118">
        <f>Таблица1345691316[Кол-во по Счету]*Таблица1345691316[Цена за единицу]</f>
        <v>0</v>
      </c>
      <c r="H156" s="118"/>
      <c r="I156" s="119"/>
      <c r="J156" s="119"/>
      <c r="K156" s="119"/>
      <c r="L156" s="149"/>
      <c r="M156" s="117"/>
      <c r="N156" s="149"/>
      <c r="O156" s="120"/>
      <c r="P156" s="116">
        <f>Таблица1345691316[Дата оплаты]+Таблица1345691316[Срок поставки дней]+1</f>
        <v>1</v>
      </c>
      <c r="Q156" s="149"/>
      <c r="R156" s="117"/>
      <c r="S156" s="143"/>
      <c r="T156" s="143"/>
      <c r="U156" s="143"/>
      <c r="V156" s="143"/>
      <c r="W156" s="143"/>
      <c r="X156" s="143"/>
    </row>
    <row r="157" spans="1:24" x14ac:dyDescent="0.25">
      <c r="A157" s="117">
        <v>155</v>
      </c>
      <c r="B157" s="117"/>
      <c r="C157" s="121"/>
      <c r="D157" s="117"/>
      <c r="E157" s="117"/>
      <c r="F157" s="118"/>
      <c r="G157" s="118">
        <f>Таблица1345691316[Кол-во по Счету]*Таблица1345691316[Цена за единицу]</f>
        <v>0</v>
      </c>
      <c r="H157" s="118"/>
      <c r="I157" s="119"/>
      <c r="J157" s="119"/>
      <c r="K157" s="119"/>
      <c r="L157" s="149"/>
      <c r="M157" s="117"/>
      <c r="N157" s="149"/>
      <c r="O157" s="120"/>
      <c r="P157" s="116">
        <f>Таблица1345691316[Дата оплаты]+Таблица1345691316[Срок поставки дней]+1</f>
        <v>1</v>
      </c>
      <c r="Q157" s="149"/>
      <c r="R157" s="117"/>
      <c r="S157" s="143"/>
      <c r="T157" s="143"/>
      <c r="U157" s="143"/>
      <c r="V157" s="143"/>
      <c r="W157" s="143"/>
      <c r="X157" s="143"/>
    </row>
    <row r="158" spans="1:24" x14ac:dyDescent="0.25">
      <c r="A158" s="117">
        <v>156</v>
      </c>
      <c r="B158" s="117"/>
      <c r="C158" s="121"/>
      <c r="D158" s="117"/>
      <c r="E158" s="117"/>
      <c r="F158" s="118"/>
      <c r="G158" s="118">
        <f>Таблица1345691316[Кол-во по Счету]*Таблица1345691316[Цена за единицу]</f>
        <v>0</v>
      </c>
      <c r="H158" s="118"/>
      <c r="I158" s="119"/>
      <c r="J158" s="119"/>
      <c r="K158" s="119"/>
      <c r="L158" s="149"/>
      <c r="M158" s="117"/>
      <c r="N158" s="149"/>
      <c r="O158" s="120"/>
      <c r="P158" s="116">
        <f>Таблица1345691316[Дата оплаты]+Таблица1345691316[Срок поставки дней]+1</f>
        <v>1</v>
      </c>
      <c r="Q158" s="149"/>
      <c r="R158" s="117"/>
      <c r="S158" s="143"/>
      <c r="T158" s="143"/>
      <c r="U158" s="143"/>
      <c r="V158" s="143"/>
      <c r="W158" s="143"/>
      <c r="X158" s="143"/>
    </row>
    <row r="159" spans="1:24" x14ac:dyDescent="0.25">
      <c r="A159" s="117">
        <v>157</v>
      </c>
      <c r="B159" s="117"/>
      <c r="C159" s="121"/>
      <c r="D159" s="117"/>
      <c r="E159" s="117"/>
      <c r="F159" s="118"/>
      <c r="G159" s="118">
        <f>Таблица1345691316[Кол-во по Счету]*Таблица1345691316[Цена за единицу]</f>
        <v>0</v>
      </c>
      <c r="H159" s="118"/>
      <c r="I159" s="119"/>
      <c r="J159" s="119"/>
      <c r="K159" s="119"/>
      <c r="L159" s="149"/>
      <c r="M159" s="117"/>
      <c r="N159" s="149"/>
      <c r="O159" s="120"/>
      <c r="P159" s="116">
        <f>Таблица1345691316[Дата оплаты]+Таблица1345691316[Срок поставки дней]+1</f>
        <v>1</v>
      </c>
      <c r="Q159" s="149"/>
      <c r="R159" s="117"/>
      <c r="S159" s="143"/>
      <c r="T159" s="143"/>
      <c r="U159" s="143"/>
      <c r="V159" s="143"/>
      <c r="W159" s="143"/>
      <c r="X159" s="143"/>
    </row>
    <row r="160" spans="1:24" x14ac:dyDescent="0.25">
      <c r="A160" s="117">
        <v>158</v>
      </c>
      <c r="B160" s="117"/>
      <c r="C160" s="121"/>
      <c r="D160" s="117"/>
      <c r="E160" s="117"/>
      <c r="F160" s="118"/>
      <c r="G160" s="118">
        <f>Таблица1345691316[Кол-во по Счету]*Таблица1345691316[Цена за единицу]</f>
        <v>0</v>
      </c>
      <c r="H160" s="118"/>
      <c r="I160" s="119"/>
      <c r="J160" s="119"/>
      <c r="K160" s="119"/>
      <c r="L160" s="149"/>
      <c r="M160" s="117"/>
      <c r="N160" s="149"/>
      <c r="O160" s="120"/>
      <c r="P160" s="116">
        <f>Таблица1345691316[Дата оплаты]+Таблица1345691316[Срок поставки дней]+1</f>
        <v>1</v>
      </c>
      <c r="Q160" s="149"/>
      <c r="R160" s="117"/>
      <c r="S160" s="143"/>
      <c r="T160" s="143"/>
      <c r="U160" s="143"/>
      <c r="V160" s="143"/>
      <c r="W160" s="143"/>
      <c r="X160" s="143"/>
    </row>
    <row r="161" spans="1:24" x14ac:dyDescent="0.25">
      <c r="A161" s="117">
        <v>159</v>
      </c>
      <c r="B161" s="117"/>
      <c r="C161" s="121"/>
      <c r="D161" s="117"/>
      <c r="E161" s="117"/>
      <c r="F161" s="118"/>
      <c r="G161" s="118">
        <f>Таблица1345691316[Кол-во по Счету]*Таблица1345691316[Цена за единицу]</f>
        <v>0</v>
      </c>
      <c r="H161" s="118"/>
      <c r="I161" s="119"/>
      <c r="J161" s="119"/>
      <c r="K161" s="119"/>
      <c r="L161" s="149"/>
      <c r="M161" s="117"/>
      <c r="N161" s="149"/>
      <c r="O161" s="120"/>
      <c r="P161" s="116">
        <f>Таблица1345691316[Дата оплаты]+Таблица1345691316[Срок поставки дней]+1</f>
        <v>1</v>
      </c>
      <c r="Q161" s="149"/>
      <c r="R161" s="117"/>
      <c r="S161" s="143"/>
      <c r="T161" s="143"/>
      <c r="U161" s="143"/>
      <c r="V161" s="143"/>
      <c r="W161" s="143"/>
      <c r="X161" s="143"/>
    </row>
    <row r="162" spans="1:24" x14ac:dyDescent="0.25">
      <c r="A162" s="117">
        <v>160</v>
      </c>
      <c r="B162" s="117"/>
      <c r="C162" s="121"/>
      <c r="D162" s="117"/>
      <c r="E162" s="117"/>
      <c r="F162" s="118"/>
      <c r="G162" s="118">
        <f>Таблица1345691316[Кол-во по Счету]*Таблица1345691316[Цена за единицу]</f>
        <v>0</v>
      </c>
      <c r="H162" s="118"/>
      <c r="I162" s="119"/>
      <c r="J162" s="119"/>
      <c r="K162" s="119"/>
      <c r="L162" s="149"/>
      <c r="M162" s="117"/>
      <c r="N162" s="149"/>
      <c r="O162" s="120"/>
      <c r="P162" s="116">
        <f>Таблица1345691316[Дата оплаты]+Таблица1345691316[Срок поставки дней]+1</f>
        <v>1</v>
      </c>
      <c r="Q162" s="149"/>
      <c r="R162" s="117"/>
      <c r="S162" s="143"/>
      <c r="T162" s="143"/>
      <c r="U162" s="143"/>
      <c r="V162" s="143"/>
      <c r="W162" s="143"/>
      <c r="X162" s="143"/>
    </row>
    <row r="163" spans="1:24" x14ac:dyDescent="0.25">
      <c r="A163" s="117">
        <v>161</v>
      </c>
      <c r="B163" s="117"/>
      <c r="C163" s="121"/>
      <c r="D163" s="117"/>
      <c r="E163" s="117"/>
      <c r="F163" s="118"/>
      <c r="G163" s="118">
        <f>Таблица1345691316[Кол-во по Счету]*Таблица1345691316[Цена за единицу]</f>
        <v>0</v>
      </c>
      <c r="H163" s="118"/>
      <c r="I163" s="119"/>
      <c r="J163" s="119"/>
      <c r="K163" s="119"/>
      <c r="L163" s="149"/>
      <c r="M163" s="117"/>
      <c r="N163" s="149"/>
      <c r="O163" s="120"/>
      <c r="P163" s="116">
        <f>Таблица1345691316[Дата оплаты]+Таблица1345691316[Срок поставки дней]+1</f>
        <v>1</v>
      </c>
      <c r="Q163" s="149"/>
      <c r="R163" s="117"/>
      <c r="S163" s="143"/>
      <c r="T163" s="143"/>
      <c r="U163" s="143"/>
      <c r="V163" s="143"/>
      <c r="W163" s="143"/>
      <c r="X163" s="143"/>
    </row>
    <row r="164" spans="1:24" x14ac:dyDescent="0.25">
      <c r="A164" s="117">
        <v>162</v>
      </c>
      <c r="B164" s="117"/>
      <c r="C164" s="121"/>
      <c r="D164" s="117"/>
      <c r="E164" s="117"/>
      <c r="F164" s="118"/>
      <c r="G164" s="118">
        <f>Таблица1345691316[Кол-во по Счету]*Таблица1345691316[Цена за единицу]</f>
        <v>0</v>
      </c>
      <c r="H164" s="118"/>
      <c r="I164" s="119"/>
      <c r="J164" s="119"/>
      <c r="K164" s="119"/>
      <c r="L164" s="149"/>
      <c r="M164" s="117"/>
      <c r="N164" s="149"/>
      <c r="O164" s="120"/>
      <c r="P164" s="116">
        <f>Таблица1345691316[Дата оплаты]+Таблица1345691316[Срок поставки дней]+1</f>
        <v>1</v>
      </c>
      <c r="Q164" s="149"/>
      <c r="R164" s="117"/>
      <c r="S164" s="143"/>
      <c r="T164" s="143"/>
      <c r="U164" s="143"/>
      <c r="V164" s="143"/>
      <c r="W164" s="143"/>
      <c r="X164" s="143"/>
    </row>
    <row r="165" spans="1:24" x14ac:dyDescent="0.25">
      <c r="A165" s="117">
        <v>163</v>
      </c>
      <c r="B165" s="117"/>
      <c r="C165" s="121"/>
      <c r="D165" s="117"/>
      <c r="E165" s="117"/>
      <c r="F165" s="118"/>
      <c r="G165" s="118">
        <f>Таблица1345691316[Кол-во по Счету]*Таблица1345691316[Цена за единицу]</f>
        <v>0</v>
      </c>
      <c r="H165" s="118"/>
      <c r="I165" s="119"/>
      <c r="J165" s="119"/>
      <c r="K165" s="119"/>
      <c r="L165" s="149"/>
      <c r="M165" s="117"/>
      <c r="N165" s="149"/>
      <c r="O165" s="120"/>
      <c r="P165" s="116">
        <f>Таблица1345691316[Дата оплаты]+Таблица1345691316[Срок поставки дней]+1</f>
        <v>1</v>
      </c>
      <c r="Q165" s="149"/>
      <c r="R165" s="117"/>
      <c r="S165" s="143"/>
      <c r="T165" s="143"/>
      <c r="U165" s="143"/>
      <c r="V165" s="143"/>
      <c r="W165" s="143"/>
      <c r="X165" s="143"/>
    </row>
    <row r="166" spans="1:24" x14ac:dyDescent="0.25">
      <c r="A166" s="117">
        <v>164</v>
      </c>
      <c r="B166" s="117"/>
      <c r="C166" s="121"/>
      <c r="D166" s="117"/>
      <c r="E166" s="117"/>
      <c r="F166" s="118"/>
      <c r="G166" s="118">
        <f>Таблица1345691316[Кол-во по Счету]*Таблица1345691316[Цена за единицу]</f>
        <v>0</v>
      </c>
      <c r="H166" s="118"/>
      <c r="I166" s="119"/>
      <c r="J166" s="119"/>
      <c r="K166" s="119"/>
      <c r="L166" s="149"/>
      <c r="M166" s="117"/>
      <c r="N166" s="149"/>
      <c r="O166" s="120"/>
      <c r="P166" s="116">
        <f>Таблица1345691316[Дата оплаты]+Таблица1345691316[Срок поставки дней]+1</f>
        <v>1</v>
      </c>
      <c r="Q166" s="149"/>
      <c r="R166" s="117"/>
      <c r="S166" s="143"/>
      <c r="T166" s="143"/>
      <c r="U166" s="143"/>
      <c r="V166" s="143"/>
      <c r="W166" s="143"/>
      <c r="X166" s="143"/>
    </row>
    <row r="167" spans="1:24" x14ac:dyDescent="0.25">
      <c r="A167" s="117">
        <v>165</v>
      </c>
      <c r="B167" s="117"/>
      <c r="C167" s="121"/>
      <c r="D167" s="117"/>
      <c r="E167" s="117"/>
      <c r="F167" s="118"/>
      <c r="G167" s="118">
        <f>Таблица1345691316[Кол-во по Счету]*Таблица1345691316[Цена за единицу]</f>
        <v>0</v>
      </c>
      <c r="H167" s="118"/>
      <c r="I167" s="119"/>
      <c r="J167" s="119"/>
      <c r="K167" s="119"/>
      <c r="L167" s="149"/>
      <c r="M167" s="117"/>
      <c r="N167" s="149"/>
      <c r="O167" s="120"/>
      <c r="P167" s="116">
        <f>Таблица1345691316[Дата оплаты]+Таблица1345691316[Срок поставки дней]+1</f>
        <v>1</v>
      </c>
      <c r="Q167" s="149"/>
      <c r="R167" s="117"/>
      <c r="S167" s="143"/>
      <c r="T167" s="143"/>
      <c r="U167" s="143"/>
      <c r="V167" s="143"/>
      <c r="W167" s="143"/>
      <c r="X167" s="143"/>
    </row>
    <row r="168" spans="1:24" x14ac:dyDescent="0.25">
      <c r="A168" s="117">
        <v>166</v>
      </c>
      <c r="B168" s="117"/>
      <c r="C168" s="121"/>
      <c r="D168" s="117"/>
      <c r="E168" s="117"/>
      <c r="F168" s="118"/>
      <c r="G168" s="118">
        <f>Таблица1345691316[Кол-во по Счету]*Таблица1345691316[Цена за единицу]</f>
        <v>0</v>
      </c>
      <c r="H168" s="118"/>
      <c r="I168" s="119"/>
      <c r="J168" s="119"/>
      <c r="K168" s="119"/>
      <c r="L168" s="149"/>
      <c r="M168" s="117"/>
      <c r="N168" s="149"/>
      <c r="O168" s="120"/>
      <c r="P168" s="116">
        <f>Таблица1345691316[Дата оплаты]+Таблица1345691316[Срок поставки дней]+1</f>
        <v>1</v>
      </c>
      <c r="Q168" s="149"/>
      <c r="R168" s="117"/>
      <c r="S168" s="143"/>
      <c r="T168" s="143"/>
      <c r="U168" s="143"/>
      <c r="V168" s="143"/>
      <c r="W168" s="143"/>
      <c r="X168" s="143"/>
    </row>
    <row r="169" spans="1:24" x14ac:dyDescent="0.25">
      <c r="A169" s="117">
        <v>167</v>
      </c>
      <c r="B169" s="117"/>
      <c r="C169" s="121"/>
      <c r="D169" s="117"/>
      <c r="E169" s="117"/>
      <c r="F169" s="118"/>
      <c r="G169" s="118">
        <f>Таблица1345691316[Кол-во по Счету]*Таблица1345691316[Цена за единицу]</f>
        <v>0</v>
      </c>
      <c r="H169" s="118"/>
      <c r="I169" s="119"/>
      <c r="J169" s="119"/>
      <c r="K169" s="119"/>
      <c r="L169" s="149"/>
      <c r="M169" s="117"/>
      <c r="N169" s="149"/>
      <c r="O169" s="120"/>
      <c r="P169" s="116">
        <f>Таблица1345691316[Дата оплаты]+Таблица1345691316[Срок поставки дней]+1</f>
        <v>1</v>
      </c>
      <c r="Q169" s="149"/>
      <c r="R169" s="117"/>
      <c r="S169" s="143"/>
      <c r="T169" s="143"/>
      <c r="U169" s="143"/>
      <c r="V169" s="143"/>
      <c r="W169" s="143"/>
      <c r="X169" s="143"/>
    </row>
    <row r="170" spans="1:24" x14ac:dyDescent="0.25">
      <c r="A170" s="117">
        <v>168</v>
      </c>
      <c r="B170" s="117"/>
      <c r="C170" s="121"/>
      <c r="D170" s="117"/>
      <c r="E170" s="117"/>
      <c r="F170" s="118"/>
      <c r="G170" s="118">
        <f>Таблица1345691316[Кол-во по Счету]*Таблица1345691316[Цена за единицу]</f>
        <v>0</v>
      </c>
      <c r="H170" s="118"/>
      <c r="I170" s="119"/>
      <c r="J170" s="119"/>
      <c r="K170" s="119"/>
      <c r="L170" s="149"/>
      <c r="M170" s="117"/>
      <c r="N170" s="149"/>
      <c r="O170" s="120"/>
      <c r="P170" s="116">
        <f>Таблица1345691316[Дата оплаты]+Таблица1345691316[Срок поставки дней]+1</f>
        <v>1</v>
      </c>
      <c r="Q170" s="149"/>
      <c r="R170" s="117"/>
      <c r="S170" s="143"/>
      <c r="T170" s="143"/>
      <c r="U170" s="143"/>
      <c r="V170" s="143"/>
      <c r="W170" s="143"/>
      <c r="X170" s="143"/>
    </row>
    <row r="171" spans="1:24" x14ac:dyDescent="0.25">
      <c r="A171" s="117">
        <v>169</v>
      </c>
      <c r="B171" s="117"/>
      <c r="C171" s="121"/>
      <c r="D171" s="117"/>
      <c r="E171" s="117"/>
      <c r="F171" s="118"/>
      <c r="G171" s="118">
        <f>Таблица1345691316[Кол-во по Счету]*Таблица1345691316[Цена за единицу]</f>
        <v>0</v>
      </c>
      <c r="H171" s="118"/>
      <c r="I171" s="119"/>
      <c r="J171" s="119"/>
      <c r="K171" s="119"/>
      <c r="L171" s="149"/>
      <c r="M171" s="117"/>
      <c r="N171" s="149"/>
      <c r="O171" s="120"/>
      <c r="P171" s="116">
        <f>Таблица1345691316[Дата оплаты]+Таблица1345691316[Срок поставки дней]+1</f>
        <v>1</v>
      </c>
      <c r="Q171" s="149"/>
      <c r="R171" s="117"/>
      <c r="S171" s="143"/>
      <c r="T171" s="143"/>
      <c r="U171" s="143"/>
      <c r="V171" s="143"/>
      <c r="W171" s="143"/>
      <c r="X171" s="143"/>
    </row>
    <row r="172" spans="1:24" x14ac:dyDescent="0.25">
      <c r="A172" s="117">
        <v>170</v>
      </c>
      <c r="B172" s="117"/>
      <c r="C172" s="121"/>
      <c r="D172" s="117"/>
      <c r="E172" s="117"/>
      <c r="F172" s="118"/>
      <c r="G172" s="118">
        <f>Таблица1345691316[Кол-во по Счету]*Таблица1345691316[Цена за единицу]</f>
        <v>0</v>
      </c>
      <c r="H172" s="118"/>
      <c r="I172" s="119"/>
      <c r="J172" s="119"/>
      <c r="K172" s="119"/>
      <c r="L172" s="149"/>
      <c r="M172" s="117"/>
      <c r="N172" s="149"/>
      <c r="O172" s="120"/>
      <c r="P172" s="116">
        <f>Таблица1345691316[Дата оплаты]+Таблица1345691316[Срок поставки дней]+1</f>
        <v>1</v>
      </c>
      <c r="Q172" s="149"/>
      <c r="R172" s="117"/>
      <c r="S172" s="143"/>
      <c r="T172" s="143"/>
      <c r="U172" s="143"/>
      <c r="V172" s="143"/>
      <c r="W172" s="143"/>
      <c r="X172" s="143"/>
    </row>
    <row r="173" spans="1:24" x14ac:dyDescent="0.25">
      <c r="A173" s="117">
        <v>171</v>
      </c>
      <c r="B173" s="117"/>
      <c r="C173" s="121"/>
      <c r="D173" s="117"/>
      <c r="E173" s="117"/>
      <c r="F173" s="118"/>
      <c r="G173" s="118">
        <f>Таблица1345691316[Кол-во по Счету]*Таблица1345691316[Цена за единицу]</f>
        <v>0</v>
      </c>
      <c r="H173" s="118"/>
      <c r="I173" s="119"/>
      <c r="J173" s="119"/>
      <c r="K173" s="119"/>
      <c r="L173" s="149"/>
      <c r="M173" s="117"/>
      <c r="N173" s="149"/>
      <c r="O173" s="120"/>
      <c r="P173" s="116">
        <f>Таблица1345691316[Дата оплаты]+Таблица1345691316[Срок поставки дней]+1</f>
        <v>1</v>
      </c>
      <c r="Q173" s="149"/>
      <c r="R173" s="117"/>
      <c r="S173" s="143"/>
      <c r="T173" s="143"/>
      <c r="U173" s="143"/>
      <c r="V173" s="143"/>
      <c r="W173" s="143"/>
      <c r="X173" s="143"/>
    </row>
    <row r="174" spans="1:24" x14ac:dyDescent="0.25">
      <c r="A174" s="117">
        <v>172</v>
      </c>
      <c r="B174" s="117"/>
      <c r="C174" s="121"/>
      <c r="D174" s="117"/>
      <c r="E174" s="117"/>
      <c r="F174" s="118"/>
      <c r="G174" s="118">
        <f>Таблица1345691316[Кол-во по Счету]*Таблица1345691316[Цена за единицу]</f>
        <v>0</v>
      </c>
      <c r="H174" s="118"/>
      <c r="I174" s="119"/>
      <c r="J174" s="119"/>
      <c r="K174" s="119"/>
      <c r="L174" s="149"/>
      <c r="M174" s="117"/>
      <c r="N174" s="149"/>
      <c r="O174" s="120"/>
      <c r="P174" s="116">
        <f>Таблица1345691316[Дата оплаты]+Таблица1345691316[Срок поставки дней]+1</f>
        <v>1</v>
      </c>
      <c r="Q174" s="149"/>
      <c r="R174" s="117"/>
      <c r="S174" s="143"/>
      <c r="T174" s="143"/>
      <c r="U174" s="143"/>
      <c r="V174" s="143"/>
      <c r="W174" s="143"/>
      <c r="X174" s="143"/>
    </row>
    <row r="175" spans="1:24" x14ac:dyDescent="0.25">
      <c r="A175" s="117">
        <v>173</v>
      </c>
      <c r="B175" s="117"/>
      <c r="C175" s="121"/>
      <c r="D175" s="117"/>
      <c r="E175" s="117"/>
      <c r="F175" s="118"/>
      <c r="G175" s="118">
        <f>Таблица1345691316[Кол-во по Счету]*Таблица1345691316[Цена за единицу]</f>
        <v>0</v>
      </c>
      <c r="H175" s="118"/>
      <c r="I175" s="119"/>
      <c r="J175" s="119"/>
      <c r="K175" s="119"/>
      <c r="L175" s="149"/>
      <c r="M175" s="117"/>
      <c r="N175" s="149"/>
      <c r="O175" s="120"/>
      <c r="P175" s="116">
        <f>Таблица1345691316[Дата оплаты]+Таблица1345691316[Срок поставки дней]+1</f>
        <v>1</v>
      </c>
      <c r="Q175" s="149"/>
      <c r="R175" s="117"/>
      <c r="S175" s="143"/>
      <c r="T175" s="143"/>
      <c r="U175" s="143"/>
      <c r="V175" s="143"/>
      <c r="W175" s="143"/>
      <c r="X175" s="143"/>
    </row>
    <row r="176" spans="1:24" x14ac:dyDescent="0.25">
      <c r="A176" s="117">
        <v>174</v>
      </c>
      <c r="B176" s="117"/>
      <c r="C176" s="121"/>
      <c r="D176" s="117"/>
      <c r="E176" s="117"/>
      <c r="F176" s="118"/>
      <c r="G176" s="118">
        <f>Таблица1345691316[Кол-во по Счету]*Таблица1345691316[Цена за единицу]</f>
        <v>0</v>
      </c>
      <c r="H176" s="118"/>
      <c r="I176" s="119"/>
      <c r="J176" s="119"/>
      <c r="K176" s="119"/>
      <c r="L176" s="149"/>
      <c r="M176" s="117"/>
      <c r="N176" s="149"/>
      <c r="O176" s="120"/>
      <c r="P176" s="116">
        <f>Таблица1345691316[Дата оплаты]+Таблица1345691316[Срок поставки дней]+1</f>
        <v>1</v>
      </c>
      <c r="Q176" s="149"/>
      <c r="R176" s="117"/>
      <c r="S176" s="143"/>
      <c r="T176" s="143"/>
      <c r="U176" s="143"/>
      <c r="V176" s="143"/>
      <c r="W176" s="143"/>
      <c r="X176" s="143"/>
    </row>
    <row r="177" spans="1:24" x14ac:dyDescent="0.25">
      <c r="A177" s="117">
        <v>175</v>
      </c>
      <c r="B177" s="117"/>
      <c r="C177" s="121"/>
      <c r="D177" s="117"/>
      <c r="E177" s="117"/>
      <c r="F177" s="118"/>
      <c r="G177" s="118">
        <f>Таблица1345691316[Кол-во по Счету]*Таблица1345691316[Цена за единицу]</f>
        <v>0</v>
      </c>
      <c r="H177" s="118"/>
      <c r="I177" s="119"/>
      <c r="J177" s="119"/>
      <c r="K177" s="119"/>
      <c r="L177" s="149"/>
      <c r="M177" s="117"/>
      <c r="N177" s="149"/>
      <c r="O177" s="120"/>
      <c r="P177" s="116">
        <f>Таблица1345691316[Дата оплаты]+Таблица1345691316[Срок поставки дней]+1</f>
        <v>1</v>
      </c>
      <c r="Q177" s="149"/>
      <c r="R177" s="117"/>
      <c r="S177" s="143"/>
      <c r="T177" s="143"/>
      <c r="U177" s="143"/>
      <c r="V177" s="143"/>
      <c r="W177" s="143"/>
      <c r="X177" s="143"/>
    </row>
    <row r="178" spans="1:24" x14ac:dyDescent="0.25">
      <c r="A178" s="117">
        <v>176</v>
      </c>
      <c r="B178" s="117"/>
      <c r="C178" s="121"/>
      <c r="D178" s="117"/>
      <c r="E178" s="117"/>
      <c r="F178" s="118"/>
      <c r="G178" s="118">
        <f>Таблица1345691316[Кол-во по Счету]*Таблица1345691316[Цена за единицу]</f>
        <v>0</v>
      </c>
      <c r="H178" s="118"/>
      <c r="I178" s="119"/>
      <c r="J178" s="119"/>
      <c r="K178" s="119"/>
      <c r="L178" s="149"/>
      <c r="M178" s="117"/>
      <c r="N178" s="149"/>
      <c r="O178" s="120"/>
      <c r="P178" s="116">
        <f>Таблица1345691316[Дата оплаты]+Таблица1345691316[Срок поставки дней]+1</f>
        <v>1</v>
      </c>
      <c r="Q178" s="149"/>
      <c r="R178" s="117"/>
      <c r="S178" s="143"/>
      <c r="T178" s="143"/>
      <c r="U178" s="143"/>
      <c r="V178" s="143"/>
      <c r="W178" s="143"/>
      <c r="X178" s="143"/>
    </row>
    <row r="179" spans="1:24" x14ac:dyDescent="0.25">
      <c r="A179" s="117">
        <v>177</v>
      </c>
      <c r="B179" s="117"/>
      <c r="C179" s="121"/>
      <c r="D179" s="117"/>
      <c r="E179" s="117"/>
      <c r="F179" s="118"/>
      <c r="G179" s="118">
        <f>Таблица1345691316[Кол-во по Счету]*Таблица1345691316[Цена за единицу]</f>
        <v>0</v>
      </c>
      <c r="H179" s="118"/>
      <c r="I179" s="119"/>
      <c r="J179" s="119"/>
      <c r="K179" s="119"/>
      <c r="L179" s="149"/>
      <c r="M179" s="117"/>
      <c r="N179" s="149"/>
      <c r="O179" s="120"/>
      <c r="P179" s="116">
        <f>Таблица1345691316[Дата оплаты]+Таблица1345691316[Срок поставки дней]+1</f>
        <v>1</v>
      </c>
      <c r="Q179" s="149"/>
      <c r="R179" s="117"/>
      <c r="S179" s="143"/>
      <c r="T179" s="143"/>
      <c r="U179" s="143"/>
      <c r="V179" s="143"/>
      <c r="W179" s="143"/>
      <c r="X179" s="143"/>
    </row>
    <row r="180" spans="1:24" x14ac:dyDescent="0.25">
      <c r="A180" s="117">
        <v>178</v>
      </c>
      <c r="B180" s="117"/>
      <c r="C180" s="121"/>
      <c r="D180" s="117"/>
      <c r="E180" s="117"/>
      <c r="F180" s="118"/>
      <c r="G180" s="118">
        <f>Таблица1345691316[Кол-во по Счету]*Таблица1345691316[Цена за единицу]</f>
        <v>0</v>
      </c>
      <c r="H180" s="118"/>
      <c r="I180" s="119"/>
      <c r="J180" s="119"/>
      <c r="K180" s="119"/>
      <c r="L180" s="149"/>
      <c r="M180" s="117"/>
      <c r="N180" s="149"/>
      <c r="O180" s="120"/>
      <c r="P180" s="116">
        <f>Таблица1345691316[Дата оплаты]+Таблица1345691316[Срок поставки дней]+1</f>
        <v>1</v>
      </c>
      <c r="Q180" s="149"/>
      <c r="R180" s="117"/>
      <c r="S180" s="143"/>
      <c r="T180" s="143"/>
      <c r="U180" s="143"/>
      <c r="V180" s="143"/>
      <c r="W180" s="143"/>
      <c r="X180" s="143"/>
    </row>
    <row r="181" spans="1:24" x14ac:dyDescent="0.25">
      <c r="A181" s="117">
        <v>179</v>
      </c>
      <c r="B181" s="117"/>
      <c r="C181" s="121"/>
      <c r="D181" s="117"/>
      <c r="E181" s="117"/>
      <c r="F181" s="118"/>
      <c r="G181" s="118">
        <f>Таблица1345691316[Кол-во по Счету]*Таблица1345691316[Цена за единицу]</f>
        <v>0</v>
      </c>
      <c r="H181" s="118"/>
      <c r="I181" s="119"/>
      <c r="J181" s="119"/>
      <c r="K181" s="119"/>
      <c r="L181" s="149"/>
      <c r="M181" s="117"/>
      <c r="N181" s="149"/>
      <c r="O181" s="120"/>
      <c r="P181" s="116">
        <f>Таблица1345691316[Дата оплаты]+Таблица1345691316[Срок поставки дней]+1</f>
        <v>1</v>
      </c>
      <c r="Q181" s="149"/>
      <c r="R181" s="117"/>
      <c r="S181" s="143"/>
      <c r="T181" s="143"/>
      <c r="U181" s="143"/>
      <c r="V181" s="143"/>
      <c r="W181" s="143"/>
      <c r="X181" s="143"/>
    </row>
    <row r="182" spans="1:24" x14ac:dyDescent="0.25">
      <c r="A182" s="117">
        <v>180</v>
      </c>
      <c r="B182" s="117"/>
      <c r="C182" s="121"/>
      <c r="D182" s="117"/>
      <c r="E182" s="117"/>
      <c r="F182" s="118"/>
      <c r="G182" s="118">
        <f>Таблица1345691316[Кол-во по Счету]*Таблица1345691316[Цена за единицу]</f>
        <v>0</v>
      </c>
      <c r="H182" s="118"/>
      <c r="I182" s="119"/>
      <c r="J182" s="119"/>
      <c r="K182" s="119"/>
      <c r="L182" s="149"/>
      <c r="M182" s="117"/>
      <c r="N182" s="149"/>
      <c r="O182" s="120"/>
      <c r="P182" s="116">
        <f>Таблица1345691316[Дата оплаты]+Таблица1345691316[Срок поставки дней]+1</f>
        <v>1</v>
      </c>
      <c r="Q182" s="149"/>
      <c r="R182" s="117"/>
      <c r="S182" s="143"/>
      <c r="T182" s="143"/>
      <c r="U182" s="143"/>
      <c r="V182" s="143"/>
      <c r="W182" s="143"/>
      <c r="X182" s="143"/>
    </row>
    <row r="183" spans="1:24" x14ac:dyDescent="0.25">
      <c r="A183" s="117">
        <v>181</v>
      </c>
      <c r="B183" s="117"/>
      <c r="C183" s="121"/>
      <c r="D183" s="117"/>
      <c r="E183" s="117"/>
      <c r="F183" s="118"/>
      <c r="G183" s="118">
        <f>Таблица1345691316[Кол-во по Счету]*Таблица1345691316[Цена за единицу]</f>
        <v>0</v>
      </c>
      <c r="H183" s="118"/>
      <c r="I183" s="119"/>
      <c r="J183" s="119"/>
      <c r="K183" s="119"/>
      <c r="L183" s="149"/>
      <c r="M183" s="117"/>
      <c r="N183" s="149"/>
      <c r="O183" s="120"/>
      <c r="P183" s="116">
        <f>Таблица1345691316[Дата оплаты]+Таблица1345691316[Срок поставки дней]+1</f>
        <v>1</v>
      </c>
      <c r="Q183" s="149"/>
      <c r="R183" s="117"/>
      <c r="S183" s="143"/>
      <c r="T183" s="143"/>
      <c r="U183" s="143"/>
      <c r="V183" s="143"/>
      <c r="W183" s="143"/>
      <c r="X183" s="143"/>
    </row>
    <row r="184" spans="1:24" x14ac:dyDescent="0.25">
      <c r="A184" s="117">
        <v>182</v>
      </c>
      <c r="B184" s="117"/>
      <c r="C184" s="121"/>
      <c r="D184" s="117"/>
      <c r="E184" s="117"/>
      <c r="F184" s="118"/>
      <c r="G184" s="118">
        <f>Таблица1345691316[Кол-во по Счету]*Таблица1345691316[Цена за единицу]</f>
        <v>0</v>
      </c>
      <c r="H184" s="118"/>
      <c r="I184" s="119"/>
      <c r="J184" s="119"/>
      <c r="K184" s="119"/>
      <c r="L184" s="149"/>
      <c r="M184" s="117"/>
      <c r="N184" s="149"/>
      <c r="O184" s="120"/>
      <c r="P184" s="116">
        <f>Таблица1345691316[Дата оплаты]+Таблица1345691316[Срок поставки дней]+1</f>
        <v>1</v>
      </c>
      <c r="Q184" s="149"/>
      <c r="R184" s="117"/>
      <c r="S184" s="143"/>
      <c r="T184" s="143"/>
      <c r="U184" s="143"/>
      <c r="V184" s="143"/>
      <c r="W184" s="143"/>
      <c r="X184" s="143"/>
    </row>
    <row r="185" spans="1:24" x14ac:dyDescent="0.25">
      <c r="A185" s="117">
        <v>183</v>
      </c>
      <c r="B185" s="117"/>
      <c r="C185" s="121"/>
      <c r="D185" s="117"/>
      <c r="E185" s="117"/>
      <c r="F185" s="118"/>
      <c r="G185" s="118">
        <f>Таблица1345691316[Кол-во по Счету]*Таблица1345691316[Цена за единицу]</f>
        <v>0</v>
      </c>
      <c r="H185" s="118"/>
      <c r="I185" s="119"/>
      <c r="J185" s="119"/>
      <c r="K185" s="119"/>
      <c r="L185" s="149"/>
      <c r="M185" s="117"/>
      <c r="N185" s="149"/>
      <c r="O185" s="120"/>
      <c r="P185" s="116">
        <f>Таблица1345691316[Дата оплаты]+Таблица1345691316[Срок поставки дней]+1</f>
        <v>1</v>
      </c>
      <c r="Q185" s="149"/>
      <c r="R185" s="117"/>
      <c r="S185" s="143"/>
      <c r="T185" s="143"/>
      <c r="U185" s="143"/>
      <c r="V185" s="143"/>
      <c r="W185" s="143"/>
      <c r="X185" s="143"/>
    </row>
    <row r="186" spans="1:24" x14ac:dyDescent="0.25">
      <c r="A186" s="117">
        <v>184</v>
      </c>
      <c r="B186" s="117"/>
      <c r="C186" s="121"/>
      <c r="D186" s="117"/>
      <c r="E186" s="117"/>
      <c r="F186" s="118"/>
      <c r="G186" s="118">
        <f>Таблица1345691316[Кол-во по Счету]*Таблица1345691316[Цена за единицу]</f>
        <v>0</v>
      </c>
      <c r="H186" s="118"/>
      <c r="I186" s="119"/>
      <c r="J186" s="119"/>
      <c r="K186" s="119"/>
      <c r="L186" s="149"/>
      <c r="M186" s="117"/>
      <c r="N186" s="149"/>
      <c r="O186" s="120"/>
      <c r="P186" s="116">
        <f>Таблица1345691316[Дата оплаты]+Таблица1345691316[Срок поставки дней]+1</f>
        <v>1</v>
      </c>
      <c r="Q186" s="149"/>
      <c r="R186" s="117"/>
      <c r="S186" s="143"/>
      <c r="T186" s="143"/>
      <c r="U186" s="143"/>
      <c r="V186" s="143"/>
      <c r="W186" s="143"/>
      <c r="X186" s="143"/>
    </row>
    <row r="187" spans="1:24" x14ac:dyDescent="0.25">
      <c r="A187" s="117">
        <v>185</v>
      </c>
      <c r="B187" s="117"/>
      <c r="C187" s="121"/>
      <c r="D187" s="117"/>
      <c r="E187" s="117"/>
      <c r="F187" s="118"/>
      <c r="G187" s="118">
        <f>Таблица1345691316[Кол-во по Счету]*Таблица1345691316[Цена за единицу]</f>
        <v>0</v>
      </c>
      <c r="H187" s="118"/>
      <c r="I187" s="119"/>
      <c r="J187" s="119"/>
      <c r="K187" s="119"/>
      <c r="L187" s="149"/>
      <c r="M187" s="117"/>
      <c r="N187" s="149"/>
      <c r="O187" s="120"/>
      <c r="P187" s="116">
        <f>Таблица1345691316[Дата оплаты]+Таблица1345691316[Срок поставки дней]+1</f>
        <v>1</v>
      </c>
      <c r="Q187" s="149"/>
      <c r="R187" s="117"/>
      <c r="S187" s="143"/>
      <c r="T187" s="143"/>
      <c r="U187" s="143"/>
      <c r="V187" s="143"/>
      <c r="W187" s="143"/>
      <c r="X187" s="143"/>
    </row>
    <row r="188" spans="1:24" x14ac:dyDescent="0.25">
      <c r="A188" s="117">
        <v>186</v>
      </c>
      <c r="B188" s="117"/>
      <c r="C188" s="121"/>
      <c r="D188" s="117"/>
      <c r="E188" s="117"/>
      <c r="F188" s="118"/>
      <c r="G188" s="118">
        <f>Таблица1345691316[Кол-во по Счету]*Таблица1345691316[Цена за единицу]</f>
        <v>0</v>
      </c>
      <c r="H188" s="118"/>
      <c r="I188" s="119"/>
      <c r="J188" s="119"/>
      <c r="K188" s="119"/>
      <c r="L188" s="149"/>
      <c r="M188" s="117"/>
      <c r="N188" s="149"/>
      <c r="O188" s="120"/>
      <c r="P188" s="116">
        <f>Таблица1345691316[Дата оплаты]+Таблица1345691316[Срок поставки дней]+1</f>
        <v>1</v>
      </c>
      <c r="Q188" s="149"/>
      <c r="R188" s="117"/>
      <c r="S188" s="143"/>
      <c r="T188" s="143"/>
      <c r="U188" s="143"/>
      <c r="V188" s="143"/>
      <c r="W188" s="143"/>
      <c r="X188" s="143"/>
    </row>
    <row r="189" spans="1:24" x14ac:dyDescent="0.25">
      <c r="A189" s="117">
        <v>187</v>
      </c>
      <c r="B189" s="117"/>
      <c r="C189" s="121"/>
      <c r="D189" s="117"/>
      <c r="E189" s="117"/>
      <c r="F189" s="118"/>
      <c r="G189" s="118">
        <f>Таблица1345691316[Кол-во по Счету]*Таблица1345691316[Цена за единицу]</f>
        <v>0</v>
      </c>
      <c r="H189" s="118"/>
      <c r="I189" s="119"/>
      <c r="J189" s="119"/>
      <c r="K189" s="119"/>
      <c r="L189" s="149"/>
      <c r="M189" s="117"/>
      <c r="N189" s="149"/>
      <c r="O189" s="120"/>
      <c r="P189" s="116">
        <f>Таблица1345691316[Дата оплаты]+Таблица1345691316[Срок поставки дней]+1</f>
        <v>1</v>
      </c>
      <c r="Q189" s="149"/>
      <c r="R189" s="117"/>
      <c r="S189" s="143"/>
      <c r="T189" s="143"/>
      <c r="U189" s="143"/>
      <c r="V189" s="143"/>
      <c r="W189" s="143"/>
      <c r="X189" s="143"/>
    </row>
    <row r="190" spans="1:24" x14ac:dyDescent="0.25">
      <c r="A190" s="117">
        <v>188</v>
      </c>
      <c r="B190" s="117"/>
      <c r="C190" s="121"/>
      <c r="D190" s="117"/>
      <c r="E190" s="117"/>
      <c r="F190" s="118"/>
      <c r="G190" s="118">
        <f>Таблица1345691316[Кол-во по Счету]*Таблица1345691316[Цена за единицу]</f>
        <v>0</v>
      </c>
      <c r="H190" s="118"/>
      <c r="I190" s="119"/>
      <c r="J190" s="119"/>
      <c r="K190" s="119"/>
      <c r="L190" s="149"/>
      <c r="M190" s="117"/>
      <c r="N190" s="149"/>
      <c r="O190" s="120"/>
      <c r="P190" s="116">
        <f>Таблица1345691316[Дата оплаты]+Таблица1345691316[Срок поставки дней]+1</f>
        <v>1</v>
      </c>
      <c r="Q190" s="149"/>
      <c r="R190" s="117"/>
      <c r="S190" s="143"/>
      <c r="T190" s="143"/>
      <c r="U190" s="143"/>
      <c r="V190" s="143"/>
      <c r="W190" s="143"/>
      <c r="X190" s="143"/>
    </row>
    <row r="191" spans="1:24" x14ac:dyDescent="0.25">
      <c r="A191" s="117">
        <v>189</v>
      </c>
      <c r="B191" s="117"/>
      <c r="C191" s="121"/>
      <c r="D191" s="117"/>
      <c r="E191" s="117"/>
      <c r="F191" s="118"/>
      <c r="G191" s="118">
        <f>Таблица1345691316[Кол-во по Счету]*Таблица1345691316[Цена за единицу]</f>
        <v>0</v>
      </c>
      <c r="H191" s="118"/>
      <c r="I191" s="119"/>
      <c r="J191" s="119"/>
      <c r="K191" s="119"/>
      <c r="L191" s="149"/>
      <c r="M191" s="117"/>
      <c r="N191" s="149"/>
      <c r="O191" s="120"/>
      <c r="P191" s="116">
        <f>Таблица1345691316[Дата оплаты]+Таблица1345691316[Срок поставки дней]+1</f>
        <v>1</v>
      </c>
      <c r="Q191" s="149"/>
      <c r="R191" s="117"/>
      <c r="S191" s="143"/>
      <c r="T191" s="143"/>
      <c r="U191" s="143"/>
      <c r="V191" s="143"/>
      <c r="W191" s="143"/>
      <c r="X191" s="143"/>
    </row>
    <row r="192" spans="1:24" x14ac:dyDescent="0.25">
      <c r="A192" s="117">
        <v>190</v>
      </c>
      <c r="B192" s="117"/>
      <c r="C192" s="121"/>
      <c r="D192" s="117"/>
      <c r="E192" s="117"/>
      <c r="F192" s="118"/>
      <c r="G192" s="118">
        <f>Таблица1345691316[Кол-во по Счету]*Таблица1345691316[Цена за единицу]</f>
        <v>0</v>
      </c>
      <c r="H192" s="118"/>
      <c r="I192" s="119"/>
      <c r="J192" s="119"/>
      <c r="K192" s="119"/>
      <c r="L192" s="149"/>
      <c r="M192" s="117"/>
      <c r="N192" s="149"/>
      <c r="O192" s="120"/>
      <c r="P192" s="116">
        <f>Таблица1345691316[Дата оплаты]+Таблица1345691316[Срок поставки дней]+1</f>
        <v>1</v>
      </c>
      <c r="Q192" s="149"/>
      <c r="R192" s="117"/>
      <c r="S192" s="143"/>
      <c r="T192" s="143"/>
      <c r="U192" s="143"/>
      <c r="V192" s="143"/>
      <c r="W192" s="143"/>
      <c r="X192" s="143"/>
    </row>
    <row r="193" spans="1:24" x14ac:dyDescent="0.25">
      <c r="A193" s="117">
        <v>191</v>
      </c>
      <c r="B193" s="117"/>
      <c r="C193" s="121"/>
      <c r="D193" s="117"/>
      <c r="E193" s="117"/>
      <c r="F193" s="118"/>
      <c r="G193" s="118">
        <f>Таблица1345691316[Кол-во по Счету]*Таблица1345691316[Цена за единицу]</f>
        <v>0</v>
      </c>
      <c r="H193" s="118"/>
      <c r="I193" s="119"/>
      <c r="J193" s="119"/>
      <c r="K193" s="119"/>
      <c r="L193" s="149"/>
      <c r="M193" s="117"/>
      <c r="N193" s="149"/>
      <c r="O193" s="120"/>
      <c r="P193" s="116">
        <f>Таблица1345691316[Дата оплаты]+Таблица1345691316[Срок поставки дней]+1</f>
        <v>1</v>
      </c>
      <c r="Q193" s="149"/>
      <c r="R193" s="117"/>
      <c r="S193" s="143"/>
      <c r="T193" s="143"/>
      <c r="U193" s="143"/>
      <c r="V193" s="143"/>
      <c r="W193" s="143"/>
      <c r="X193" s="143"/>
    </row>
    <row r="194" spans="1:24" x14ac:dyDescent="0.25">
      <c r="A194" s="117">
        <v>192</v>
      </c>
      <c r="B194" s="117"/>
      <c r="C194" s="121"/>
      <c r="D194" s="117"/>
      <c r="E194" s="117"/>
      <c r="F194" s="118"/>
      <c r="G194" s="118">
        <f>Таблица1345691316[Кол-во по Счету]*Таблица1345691316[Цена за единицу]</f>
        <v>0</v>
      </c>
      <c r="H194" s="118"/>
      <c r="I194" s="119"/>
      <c r="J194" s="119"/>
      <c r="K194" s="119"/>
      <c r="L194" s="149"/>
      <c r="M194" s="117"/>
      <c r="N194" s="149"/>
      <c r="O194" s="120"/>
      <c r="P194" s="116">
        <f>Таблица1345691316[Дата оплаты]+Таблица1345691316[Срок поставки дней]+1</f>
        <v>1</v>
      </c>
      <c r="Q194" s="149"/>
      <c r="R194" s="117"/>
      <c r="S194" s="143"/>
      <c r="T194" s="143"/>
      <c r="U194" s="143"/>
      <c r="V194" s="143"/>
      <c r="W194" s="143"/>
      <c r="X194" s="143"/>
    </row>
    <row r="195" spans="1:24" x14ac:dyDescent="0.25">
      <c r="A195" s="117">
        <v>193</v>
      </c>
      <c r="B195" s="117"/>
      <c r="C195" s="121"/>
      <c r="D195" s="117"/>
      <c r="E195" s="117"/>
      <c r="F195" s="118"/>
      <c r="G195" s="118">
        <f>Таблица1345691316[Кол-во по Счету]*Таблица1345691316[Цена за единицу]</f>
        <v>0</v>
      </c>
      <c r="H195" s="118"/>
      <c r="I195" s="119"/>
      <c r="J195" s="119"/>
      <c r="K195" s="119"/>
      <c r="L195" s="149"/>
      <c r="M195" s="117"/>
      <c r="N195" s="149"/>
      <c r="O195" s="120"/>
      <c r="P195" s="116">
        <f>Таблица1345691316[Дата оплаты]+Таблица1345691316[Срок поставки дней]+1</f>
        <v>1</v>
      </c>
      <c r="Q195" s="149"/>
      <c r="R195" s="117"/>
      <c r="S195" s="143"/>
      <c r="T195" s="143"/>
      <c r="U195" s="143"/>
      <c r="V195" s="143"/>
      <c r="W195" s="143"/>
      <c r="X195" s="143"/>
    </row>
    <row r="196" spans="1:24" x14ac:dyDescent="0.25">
      <c r="A196" s="117">
        <v>194</v>
      </c>
      <c r="B196" s="117"/>
      <c r="C196" s="121"/>
      <c r="D196" s="117"/>
      <c r="E196" s="117"/>
      <c r="F196" s="118"/>
      <c r="G196" s="118">
        <f>Таблица1345691316[Кол-во по Счету]*Таблица1345691316[Цена за единицу]</f>
        <v>0</v>
      </c>
      <c r="H196" s="118"/>
      <c r="I196" s="119"/>
      <c r="J196" s="119"/>
      <c r="K196" s="119"/>
      <c r="L196" s="149"/>
      <c r="M196" s="117"/>
      <c r="N196" s="149"/>
      <c r="O196" s="120"/>
      <c r="P196" s="116">
        <f>Таблица1345691316[Дата оплаты]+Таблица1345691316[Срок поставки дней]+1</f>
        <v>1</v>
      </c>
      <c r="Q196" s="149"/>
      <c r="R196" s="117"/>
      <c r="S196" s="143"/>
      <c r="T196" s="143"/>
      <c r="U196" s="143"/>
      <c r="V196" s="143"/>
      <c r="W196" s="143"/>
      <c r="X196" s="143"/>
    </row>
    <row r="197" spans="1:24" x14ac:dyDescent="0.25">
      <c r="A197" s="117">
        <v>195</v>
      </c>
      <c r="B197" s="117"/>
      <c r="C197" s="121"/>
      <c r="D197" s="117"/>
      <c r="E197" s="117"/>
      <c r="F197" s="118"/>
      <c r="G197" s="118">
        <f>Таблица1345691316[Кол-во по Счету]*Таблица1345691316[Цена за единицу]</f>
        <v>0</v>
      </c>
      <c r="H197" s="118"/>
      <c r="I197" s="119"/>
      <c r="J197" s="119"/>
      <c r="K197" s="119"/>
      <c r="L197" s="149"/>
      <c r="M197" s="117"/>
      <c r="N197" s="149"/>
      <c r="O197" s="120"/>
      <c r="P197" s="116">
        <f>Таблица1345691316[Дата оплаты]+Таблица1345691316[Срок поставки дней]+1</f>
        <v>1</v>
      </c>
      <c r="Q197" s="149"/>
      <c r="R197" s="117"/>
      <c r="S197" s="143"/>
      <c r="T197" s="143"/>
      <c r="U197" s="143"/>
      <c r="V197" s="143"/>
      <c r="W197" s="143"/>
      <c r="X197" s="143"/>
    </row>
    <row r="198" spans="1:24" x14ac:dyDescent="0.25">
      <c r="A198" s="117">
        <v>196</v>
      </c>
      <c r="B198" s="117"/>
      <c r="C198" s="121"/>
      <c r="D198" s="117"/>
      <c r="E198" s="117"/>
      <c r="F198" s="118"/>
      <c r="G198" s="118">
        <f>Таблица1345691316[Кол-во по Счету]*Таблица1345691316[Цена за единицу]</f>
        <v>0</v>
      </c>
      <c r="H198" s="118"/>
      <c r="I198" s="119"/>
      <c r="J198" s="119"/>
      <c r="K198" s="119"/>
      <c r="L198" s="149"/>
      <c r="M198" s="117"/>
      <c r="N198" s="149"/>
      <c r="O198" s="120"/>
      <c r="P198" s="116">
        <f>Таблица1345691316[Дата оплаты]+Таблица1345691316[Срок поставки дней]+1</f>
        <v>1</v>
      </c>
      <c r="Q198" s="149"/>
      <c r="R198" s="117"/>
      <c r="S198" s="143"/>
      <c r="T198" s="143"/>
      <c r="U198" s="143"/>
      <c r="V198" s="143"/>
      <c r="W198" s="143"/>
      <c r="X198" s="143"/>
    </row>
    <row r="199" spans="1:24" x14ac:dyDescent="0.25">
      <c r="A199" s="117">
        <v>197</v>
      </c>
      <c r="B199" s="117"/>
      <c r="C199" s="121"/>
      <c r="D199" s="117"/>
      <c r="E199" s="117"/>
      <c r="F199" s="118"/>
      <c r="G199" s="118">
        <f>Таблица1345691316[Кол-во по Счету]*Таблица1345691316[Цена за единицу]</f>
        <v>0</v>
      </c>
      <c r="H199" s="118"/>
      <c r="I199" s="119"/>
      <c r="J199" s="119"/>
      <c r="K199" s="119"/>
      <c r="L199" s="149"/>
      <c r="M199" s="117"/>
      <c r="N199" s="149"/>
      <c r="O199" s="120"/>
      <c r="P199" s="116">
        <f>Таблица1345691316[Дата оплаты]+Таблица1345691316[Срок поставки дней]+1</f>
        <v>1</v>
      </c>
      <c r="Q199" s="149"/>
      <c r="R199" s="117"/>
      <c r="S199" s="143"/>
      <c r="T199" s="143"/>
      <c r="U199" s="143"/>
      <c r="V199" s="143"/>
      <c r="W199" s="143"/>
      <c r="X199" s="143"/>
    </row>
    <row r="200" spans="1:24" x14ac:dyDescent="0.25">
      <c r="A200" s="117">
        <v>198</v>
      </c>
      <c r="B200" s="117"/>
      <c r="C200" s="121"/>
      <c r="D200" s="117"/>
      <c r="E200" s="117"/>
      <c r="F200" s="118"/>
      <c r="G200" s="118">
        <f>Таблица1345691316[Кол-во по Счету]*Таблица1345691316[Цена за единицу]</f>
        <v>0</v>
      </c>
      <c r="H200" s="118"/>
      <c r="I200" s="119"/>
      <c r="J200" s="119"/>
      <c r="K200" s="119"/>
      <c r="L200" s="149"/>
      <c r="M200" s="117"/>
      <c r="N200" s="149"/>
      <c r="O200" s="120"/>
      <c r="P200" s="116">
        <f>Таблица1345691316[Дата оплаты]+Таблица1345691316[Срок поставки дней]+1</f>
        <v>1</v>
      </c>
      <c r="Q200" s="149"/>
      <c r="R200" s="117"/>
      <c r="S200" s="143"/>
      <c r="T200" s="143"/>
      <c r="U200" s="143"/>
      <c r="V200" s="143"/>
      <c r="W200" s="143"/>
      <c r="X200" s="143"/>
    </row>
    <row r="201" spans="1:24" x14ac:dyDescent="0.25">
      <c r="A201" s="117">
        <v>199</v>
      </c>
      <c r="B201" s="117"/>
      <c r="C201" s="121"/>
      <c r="D201" s="117"/>
      <c r="E201" s="117"/>
      <c r="F201" s="118"/>
      <c r="G201" s="118">
        <f>Таблица1345691316[Кол-во по Счету]*Таблица1345691316[Цена за единицу]</f>
        <v>0</v>
      </c>
      <c r="H201" s="118"/>
      <c r="I201" s="119"/>
      <c r="J201" s="119"/>
      <c r="K201" s="119"/>
      <c r="L201" s="149"/>
      <c r="M201" s="117"/>
      <c r="N201" s="149"/>
      <c r="O201" s="120"/>
      <c r="P201" s="116">
        <f>Таблица1345691316[Дата оплаты]+Таблица1345691316[Срок поставки дней]+1</f>
        <v>1</v>
      </c>
      <c r="Q201" s="149"/>
      <c r="R201" s="117"/>
      <c r="S201" s="143"/>
      <c r="T201" s="143"/>
      <c r="U201" s="143"/>
      <c r="V201" s="143"/>
      <c r="W201" s="143"/>
      <c r="X201" s="143"/>
    </row>
    <row r="202" spans="1:24" x14ac:dyDescent="0.25">
      <c r="A202" s="117">
        <v>200</v>
      </c>
      <c r="B202" s="117"/>
      <c r="C202" s="121"/>
      <c r="D202" s="117"/>
      <c r="E202" s="117"/>
      <c r="F202" s="118"/>
      <c r="G202" s="118">
        <f>Таблица1345691316[Кол-во по Счету]*Таблица1345691316[Цена за единицу]</f>
        <v>0</v>
      </c>
      <c r="H202" s="118"/>
      <c r="I202" s="119"/>
      <c r="J202" s="119"/>
      <c r="K202" s="119"/>
      <c r="L202" s="149"/>
      <c r="M202" s="117"/>
      <c r="N202" s="149"/>
      <c r="O202" s="120"/>
      <c r="P202" s="116">
        <f>Таблица1345691316[Дата оплаты]+Таблица1345691316[Срок поставки дней]+1</f>
        <v>1</v>
      </c>
      <c r="Q202" s="149"/>
      <c r="R202" s="117"/>
      <c r="S202" s="143"/>
      <c r="T202" s="143"/>
      <c r="U202" s="143"/>
      <c r="V202" s="143"/>
      <c r="W202" s="143"/>
      <c r="X202" s="143"/>
    </row>
    <row r="203" spans="1:24" x14ac:dyDescent="0.25">
      <c r="A203" s="117">
        <v>201</v>
      </c>
      <c r="B203" s="117"/>
      <c r="C203" s="121"/>
      <c r="D203" s="117"/>
      <c r="E203" s="117"/>
      <c r="F203" s="118"/>
      <c r="G203" s="118">
        <f>Таблица1345691316[Кол-во по Счету]*Таблица1345691316[Цена за единицу]</f>
        <v>0</v>
      </c>
      <c r="H203" s="118"/>
      <c r="I203" s="119"/>
      <c r="J203" s="119"/>
      <c r="K203" s="119"/>
      <c r="L203" s="149"/>
      <c r="M203" s="117"/>
      <c r="N203" s="149"/>
      <c r="O203" s="120"/>
      <c r="P203" s="116">
        <f>Таблица1345691316[Дата оплаты]+Таблица1345691316[Срок поставки дней]+1</f>
        <v>1</v>
      </c>
      <c r="Q203" s="149"/>
      <c r="R203" s="117"/>
      <c r="S203" s="143"/>
      <c r="T203" s="143"/>
      <c r="U203" s="143"/>
      <c r="V203" s="143"/>
      <c r="W203" s="143"/>
      <c r="X203" s="143"/>
    </row>
    <row r="204" spans="1:24" x14ac:dyDescent="0.25">
      <c r="A204" s="117">
        <v>202</v>
      </c>
      <c r="B204" s="117"/>
      <c r="C204" s="121"/>
      <c r="D204" s="117"/>
      <c r="E204" s="117"/>
      <c r="F204" s="118"/>
      <c r="G204" s="118">
        <f>Таблица1345691316[Кол-во по Счету]*Таблица1345691316[Цена за единицу]</f>
        <v>0</v>
      </c>
      <c r="H204" s="118"/>
      <c r="I204" s="119"/>
      <c r="J204" s="119"/>
      <c r="K204" s="119"/>
      <c r="L204" s="149"/>
      <c r="M204" s="117"/>
      <c r="N204" s="149"/>
      <c r="O204" s="120"/>
      <c r="P204" s="116">
        <f>Таблица1345691316[Дата оплаты]+Таблица1345691316[Срок поставки дней]+1</f>
        <v>1</v>
      </c>
      <c r="Q204" s="149"/>
      <c r="R204" s="117"/>
      <c r="S204" s="143"/>
      <c r="T204" s="143"/>
      <c r="U204" s="143"/>
      <c r="V204" s="143"/>
      <c r="W204" s="143"/>
      <c r="X204" s="143"/>
    </row>
    <row r="205" spans="1:24" x14ac:dyDescent="0.25">
      <c r="A205" s="117">
        <v>203</v>
      </c>
      <c r="B205" s="117"/>
      <c r="C205" s="121"/>
      <c r="D205" s="117"/>
      <c r="E205" s="117"/>
      <c r="F205" s="118"/>
      <c r="G205" s="118">
        <f>Таблица1345691316[Кол-во по Счету]*Таблица1345691316[Цена за единицу]</f>
        <v>0</v>
      </c>
      <c r="H205" s="118"/>
      <c r="I205" s="119"/>
      <c r="J205" s="119"/>
      <c r="K205" s="119"/>
      <c r="L205" s="149"/>
      <c r="M205" s="117"/>
      <c r="N205" s="149"/>
      <c r="O205" s="120"/>
      <c r="P205" s="116">
        <f>Таблица1345691316[Дата оплаты]+Таблица1345691316[Срок поставки дней]+1</f>
        <v>1</v>
      </c>
      <c r="Q205" s="149"/>
      <c r="R205" s="117"/>
      <c r="S205" s="143"/>
      <c r="T205" s="143"/>
      <c r="U205" s="143"/>
      <c r="V205" s="143"/>
      <c r="W205" s="143"/>
      <c r="X205" s="143"/>
    </row>
    <row r="206" spans="1:24" x14ac:dyDescent="0.25">
      <c r="A206" s="117">
        <v>204</v>
      </c>
      <c r="B206" s="117"/>
      <c r="C206" s="121"/>
      <c r="D206" s="117"/>
      <c r="E206" s="117"/>
      <c r="F206" s="118"/>
      <c r="G206" s="118">
        <f>Таблица1345691316[Кол-во по Счету]*Таблица1345691316[Цена за единицу]</f>
        <v>0</v>
      </c>
      <c r="H206" s="118"/>
      <c r="I206" s="119"/>
      <c r="J206" s="119"/>
      <c r="K206" s="119"/>
      <c r="L206" s="149"/>
      <c r="M206" s="117"/>
      <c r="N206" s="149"/>
      <c r="O206" s="120"/>
      <c r="P206" s="116">
        <f>Таблица1345691316[Дата оплаты]+Таблица1345691316[Срок поставки дней]+1</f>
        <v>1</v>
      </c>
      <c r="Q206" s="149"/>
      <c r="R206" s="117"/>
      <c r="S206" s="143"/>
      <c r="T206" s="143"/>
      <c r="U206" s="143"/>
      <c r="V206" s="143"/>
      <c r="W206" s="143"/>
      <c r="X206" s="143"/>
    </row>
    <row r="207" spans="1:24" x14ac:dyDescent="0.25">
      <c r="A207" s="117">
        <v>205</v>
      </c>
      <c r="B207" s="117"/>
      <c r="C207" s="121"/>
      <c r="D207" s="117"/>
      <c r="E207" s="117"/>
      <c r="F207" s="118"/>
      <c r="G207" s="118">
        <f>Таблица1345691316[Кол-во по Счету]*Таблица1345691316[Цена за единицу]</f>
        <v>0</v>
      </c>
      <c r="H207" s="118"/>
      <c r="I207" s="119"/>
      <c r="J207" s="119"/>
      <c r="K207" s="119"/>
      <c r="L207" s="149"/>
      <c r="M207" s="117"/>
      <c r="N207" s="149"/>
      <c r="O207" s="120"/>
      <c r="P207" s="116">
        <f>Таблица1345691316[Дата оплаты]+Таблица1345691316[Срок поставки дней]+1</f>
        <v>1</v>
      </c>
      <c r="Q207" s="149"/>
      <c r="R207" s="117"/>
      <c r="S207" s="143"/>
      <c r="T207" s="143"/>
      <c r="U207" s="143"/>
      <c r="V207" s="143"/>
      <c r="W207" s="143"/>
      <c r="X207" s="143"/>
    </row>
    <row r="208" spans="1:24" x14ac:dyDescent="0.25">
      <c r="A208" s="117">
        <v>206</v>
      </c>
      <c r="B208" s="117"/>
      <c r="C208" s="121"/>
      <c r="D208" s="117"/>
      <c r="E208" s="117"/>
      <c r="F208" s="118"/>
      <c r="G208" s="118">
        <f>Таблица1345691316[Кол-во по Счету]*Таблица1345691316[Цена за единицу]</f>
        <v>0</v>
      </c>
      <c r="H208" s="118"/>
      <c r="I208" s="119"/>
      <c r="J208" s="119"/>
      <c r="K208" s="119"/>
      <c r="L208" s="149"/>
      <c r="M208" s="117"/>
      <c r="N208" s="149"/>
      <c r="O208" s="120"/>
      <c r="P208" s="116">
        <f>Таблица1345691316[Дата оплаты]+Таблица1345691316[Срок поставки дней]+1</f>
        <v>1</v>
      </c>
      <c r="Q208" s="149"/>
      <c r="R208" s="117"/>
      <c r="S208" s="143"/>
      <c r="T208" s="143"/>
      <c r="U208" s="143"/>
      <c r="V208" s="143"/>
      <c r="W208" s="143"/>
      <c r="X208" s="143"/>
    </row>
    <row r="209" spans="1:24" x14ac:dyDescent="0.25">
      <c r="A209" s="117">
        <v>207</v>
      </c>
      <c r="B209" s="117"/>
      <c r="C209" s="121"/>
      <c r="D209" s="117"/>
      <c r="E209" s="117"/>
      <c r="F209" s="118"/>
      <c r="G209" s="118">
        <f>Таблица1345691316[Кол-во по Счету]*Таблица1345691316[Цена за единицу]</f>
        <v>0</v>
      </c>
      <c r="H209" s="118"/>
      <c r="I209" s="119"/>
      <c r="J209" s="119"/>
      <c r="K209" s="119"/>
      <c r="L209" s="149"/>
      <c r="M209" s="117"/>
      <c r="N209" s="149"/>
      <c r="O209" s="120"/>
      <c r="P209" s="116">
        <f>Таблица1345691316[Дата оплаты]+Таблица1345691316[Срок поставки дней]+1</f>
        <v>1</v>
      </c>
      <c r="Q209" s="149"/>
      <c r="R209" s="117"/>
      <c r="S209" s="143"/>
      <c r="T209" s="143"/>
      <c r="U209" s="143"/>
      <c r="V209" s="143"/>
      <c r="W209" s="143"/>
      <c r="X209" s="143"/>
    </row>
    <row r="210" spans="1:24" x14ac:dyDescent="0.25">
      <c r="A210" s="117">
        <v>208</v>
      </c>
      <c r="B210" s="117"/>
      <c r="C210" s="121"/>
      <c r="D210" s="117"/>
      <c r="E210" s="117"/>
      <c r="F210" s="118"/>
      <c r="G210" s="118">
        <f>Таблица1345691316[Кол-во по Счету]*Таблица1345691316[Цена за единицу]</f>
        <v>0</v>
      </c>
      <c r="H210" s="118"/>
      <c r="I210" s="119"/>
      <c r="J210" s="119"/>
      <c r="K210" s="119"/>
      <c r="L210" s="149"/>
      <c r="M210" s="117"/>
      <c r="N210" s="149"/>
      <c r="O210" s="120"/>
      <c r="P210" s="116">
        <f>Таблица1345691316[Дата оплаты]+Таблица1345691316[Срок поставки дней]+1</f>
        <v>1</v>
      </c>
      <c r="Q210" s="149"/>
      <c r="R210" s="117"/>
      <c r="S210" s="143"/>
      <c r="T210" s="143"/>
      <c r="U210" s="143"/>
      <c r="V210" s="143"/>
      <c r="W210" s="143"/>
      <c r="X210" s="143"/>
    </row>
    <row r="211" spans="1:24" x14ac:dyDescent="0.25">
      <c r="A211" s="117">
        <v>209</v>
      </c>
      <c r="B211" s="117"/>
      <c r="C211" s="121"/>
      <c r="D211" s="117"/>
      <c r="E211" s="117"/>
      <c r="F211" s="118"/>
      <c r="G211" s="118">
        <f>Таблица1345691316[Кол-во по Счету]*Таблица1345691316[Цена за единицу]</f>
        <v>0</v>
      </c>
      <c r="H211" s="118"/>
      <c r="I211" s="119"/>
      <c r="J211" s="119"/>
      <c r="K211" s="119"/>
      <c r="L211" s="149"/>
      <c r="M211" s="117"/>
      <c r="N211" s="149"/>
      <c r="O211" s="120"/>
      <c r="P211" s="116">
        <f>Таблица1345691316[Дата оплаты]+Таблица1345691316[Срок поставки дней]+1</f>
        <v>1</v>
      </c>
      <c r="Q211" s="149"/>
      <c r="R211" s="117"/>
      <c r="S211" s="143"/>
      <c r="T211" s="143"/>
      <c r="U211" s="143"/>
      <c r="V211" s="143"/>
      <c r="W211" s="143"/>
      <c r="X211" s="143"/>
    </row>
    <row r="212" spans="1:24" x14ac:dyDescent="0.25">
      <c r="A212" s="117">
        <v>210</v>
      </c>
      <c r="B212" s="117"/>
      <c r="C212" s="121"/>
      <c r="D212" s="117"/>
      <c r="E212" s="117"/>
      <c r="F212" s="118"/>
      <c r="G212" s="118">
        <f>Таблица1345691316[Кол-во по Счету]*Таблица1345691316[Цена за единицу]</f>
        <v>0</v>
      </c>
      <c r="H212" s="118"/>
      <c r="I212" s="119"/>
      <c r="J212" s="119"/>
      <c r="K212" s="119"/>
      <c r="L212" s="149"/>
      <c r="M212" s="117"/>
      <c r="N212" s="149"/>
      <c r="O212" s="120"/>
      <c r="P212" s="116">
        <f>Таблица1345691316[Дата оплаты]+Таблица1345691316[Срок поставки дней]+1</f>
        <v>1</v>
      </c>
      <c r="Q212" s="149"/>
      <c r="R212" s="117"/>
      <c r="S212" s="143"/>
      <c r="T212" s="143"/>
      <c r="U212" s="143"/>
      <c r="V212" s="143"/>
      <c r="W212" s="143"/>
      <c r="X212" s="143"/>
    </row>
    <row r="213" spans="1:24" x14ac:dyDescent="0.25">
      <c r="A213" s="117">
        <v>211</v>
      </c>
      <c r="B213" s="117"/>
      <c r="C213" s="121"/>
      <c r="D213" s="117"/>
      <c r="E213" s="117"/>
      <c r="F213" s="118"/>
      <c r="G213" s="118">
        <f>Таблица1345691316[Кол-во по Счету]*Таблица1345691316[Цена за единицу]</f>
        <v>0</v>
      </c>
      <c r="H213" s="118"/>
      <c r="I213" s="119"/>
      <c r="J213" s="119"/>
      <c r="K213" s="119"/>
      <c r="L213" s="149"/>
      <c r="M213" s="117"/>
      <c r="N213" s="149"/>
      <c r="O213" s="120"/>
      <c r="P213" s="116">
        <f>Таблица1345691316[Дата оплаты]+Таблица1345691316[Срок поставки дней]+1</f>
        <v>1</v>
      </c>
      <c r="Q213" s="149"/>
      <c r="R213" s="117"/>
      <c r="S213" s="143"/>
      <c r="T213" s="143"/>
      <c r="U213" s="143"/>
      <c r="V213" s="143"/>
      <c r="W213" s="143"/>
      <c r="X213" s="143"/>
    </row>
    <row r="214" spans="1:24" x14ac:dyDescent="0.25">
      <c r="A214" s="117">
        <v>212</v>
      </c>
      <c r="B214" s="117"/>
      <c r="C214" s="121"/>
      <c r="D214" s="117"/>
      <c r="E214" s="117"/>
      <c r="F214" s="118"/>
      <c r="G214" s="118">
        <f>Таблица1345691316[Кол-во по Счету]*Таблица1345691316[Цена за единицу]</f>
        <v>0</v>
      </c>
      <c r="H214" s="118"/>
      <c r="I214" s="119"/>
      <c r="J214" s="119"/>
      <c r="K214" s="119"/>
      <c r="L214" s="149"/>
      <c r="M214" s="117"/>
      <c r="N214" s="149"/>
      <c r="O214" s="120"/>
      <c r="P214" s="116">
        <f>Таблица1345691316[Дата оплаты]+Таблица1345691316[Срок поставки дней]+1</f>
        <v>1</v>
      </c>
      <c r="Q214" s="149"/>
      <c r="R214" s="117"/>
      <c r="S214" s="143"/>
      <c r="T214" s="143"/>
      <c r="U214" s="143"/>
      <c r="V214" s="143"/>
      <c r="W214" s="143"/>
      <c r="X214" s="143"/>
    </row>
    <row r="215" spans="1:24" x14ac:dyDescent="0.25">
      <c r="A215" s="117">
        <v>213</v>
      </c>
      <c r="B215" s="117"/>
      <c r="C215" s="121"/>
      <c r="D215" s="117"/>
      <c r="E215" s="117"/>
      <c r="F215" s="118"/>
      <c r="G215" s="118">
        <f>Таблица1345691316[Кол-во по Счету]*Таблица1345691316[Цена за единицу]</f>
        <v>0</v>
      </c>
      <c r="H215" s="118"/>
      <c r="I215" s="119"/>
      <c r="J215" s="119"/>
      <c r="K215" s="119"/>
      <c r="L215" s="149"/>
      <c r="M215" s="117"/>
      <c r="N215" s="149"/>
      <c r="O215" s="120"/>
      <c r="P215" s="116">
        <f>Таблица1345691316[Дата оплаты]+Таблица1345691316[Срок поставки дней]+1</f>
        <v>1</v>
      </c>
      <c r="Q215" s="149"/>
      <c r="R215" s="117"/>
      <c r="S215" s="143"/>
      <c r="T215" s="143"/>
      <c r="U215" s="143"/>
      <c r="V215" s="143"/>
      <c r="W215" s="143"/>
      <c r="X215" s="143"/>
    </row>
    <row r="216" spans="1:24" x14ac:dyDescent="0.25">
      <c r="A216" s="117">
        <v>214</v>
      </c>
      <c r="B216" s="117"/>
      <c r="C216" s="121"/>
      <c r="D216" s="117"/>
      <c r="E216" s="117"/>
      <c r="F216" s="118"/>
      <c r="G216" s="118">
        <f>Таблица1345691316[Кол-во по Счету]*Таблица1345691316[Цена за единицу]</f>
        <v>0</v>
      </c>
      <c r="H216" s="118"/>
      <c r="I216" s="119"/>
      <c r="J216" s="119"/>
      <c r="K216" s="119"/>
      <c r="L216" s="149"/>
      <c r="M216" s="117"/>
      <c r="N216" s="149"/>
      <c r="O216" s="120"/>
      <c r="P216" s="116">
        <f>Таблица1345691316[Дата оплаты]+Таблица1345691316[Срок поставки дней]+1</f>
        <v>1</v>
      </c>
      <c r="Q216" s="149"/>
      <c r="R216" s="117"/>
      <c r="S216" s="143"/>
      <c r="T216" s="143"/>
      <c r="U216" s="143"/>
      <c r="V216" s="143"/>
      <c r="W216" s="143"/>
      <c r="X216" s="143"/>
    </row>
    <row r="217" spans="1:24" x14ac:dyDescent="0.25">
      <c r="A217" s="117">
        <v>215</v>
      </c>
      <c r="B217" s="117"/>
      <c r="C217" s="121"/>
      <c r="D217" s="117"/>
      <c r="E217" s="117"/>
      <c r="F217" s="118"/>
      <c r="G217" s="118">
        <f>Таблица1345691316[Кол-во по Счету]*Таблица1345691316[Цена за единицу]</f>
        <v>0</v>
      </c>
      <c r="H217" s="118"/>
      <c r="I217" s="119"/>
      <c r="J217" s="119"/>
      <c r="K217" s="119"/>
      <c r="L217" s="149"/>
      <c r="M217" s="117"/>
      <c r="N217" s="149"/>
      <c r="O217" s="120"/>
      <c r="P217" s="116">
        <f>Таблица1345691316[Дата оплаты]+Таблица1345691316[Срок поставки дней]+1</f>
        <v>1</v>
      </c>
      <c r="Q217" s="149"/>
      <c r="R217" s="117"/>
      <c r="S217" s="143"/>
      <c r="T217" s="143"/>
      <c r="U217" s="143"/>
      <c r="V217" s="143"/>
      <c r="W217" s="143"/>
      <c r="X217" s="143"/>
    </row>
    <row r="218" spans="1:24" x14ac:dyDescent="0.25">
      <c r="A218" s="117">
        <v>216</v>
      </c>
      <c r="B218" s="117"/>
      <c r="C218" s="121"/>
      <c r="D218" s="117"/>
      <c r="E218" s="117"/>
      <c r="F218" s="118"/>
      <c r="G218" s="118">
        <f>Таблица1345691316[Кол-во по Счету]*Таблица1345691316[Цена за единицу]</f>
        <v>0</v>
      </c>
      <c r="H218" s="118"/>
      <c r="I218" s="119"/>
      <c r="J218" s="119"/>
      <c r="K218" s="119"/>
      <c r="L218" s="149"/>
      <c r="M218" s="117"/>
      <c r="N218" s="149"/>
      <c r="O218" s="120"/>
      <c r="P218" s="116">
        <f>Таблица1345691316[Дата оплаты]+Таблица1345691316[Срок поставки дней]+1</f>
        <v>1</v>
      </c>
      <c r="Q218" s="149"/>
      <c r="R218" s="117"/>
      <c r="S218" s="143"/>
      <c r="T218" s="143"/>
      <c r="U218" s="143"/>
      <c r="V218" s="143"/>
      <c r="W218" s="143"/>
      <c r="X218" s="143"/>
    </row>
    <row r="219" spans="1:24" x14ac:dyDescent="0.25">
      <c r="A219" s="117">
        <v>217</v>
      </c>
      <c r="B219" s="117"/>
      <c r="C219" s="121"/>
      <c r="D219" s="117"/>
      <c r="E219" s="117"/>
      <c r="F219" s="118"/>
      <c r="G219" s="118">
        <f>Таблица1345691316[Кол-во по Счету]*Таблица1345691316[Цена за единицу]</f>
        <v>0</v>
      </c>
      <c r="H219" s="118"/>
      <c r="I219" s="119"/>
      <c r="J219" s="119"/>
      <c r="K219" s="119"/>
      <c r="L219" s="149"/>
      <c r="M219" s="117"/>
      <c r="N219" s="149"/>
      <c r="O219" s="120"/>
      <c r="P219" s="116">
        <f>Таблица1345691316[Дата оплаты]+Таблица1345691316[Срок поставки дней]+1</f>
        <v>1</v>
      </c>
      <c r="Q219" s="149"/>
      <c r="R219" s="117"/>
      <c r="S219" s="143"/>
      <c r="T219" s="143"/>
      <c r="U219" s="143"/>
      <c r="V219" s="143"/>
      <c r="W219" s="143"/>
      <c r="X219" s="143"/>
    </row>
    <row r="220" spans="1:24" x14ac:dyDescent="0.25">
      <c r="A220" s="117">
        <v>218</v>
      </c>
      <c r="B220" s="117"/>
      <c r="C220" s="121"/>
      <c r="D220" s="117"/>
      <c r="E220" s="117"/>
      <c r="F220" s="118"/>
      <c r="G220" s="118">
        <f>Таблица1345691316[Кол-во по Счету]*Таблица1345691316[Цена за единицу]</f>
        <v>0</v>
      </c>
      <c r="H220" s="118"/>
      <c r="I220" s="119"/>
      <c r="J220" s="119"/>
      <c r="K220" s="119"/>
      <c r="L220" s="149"/>
      <c r="M220" s="117"/>
      <c r="N220" s="149"/>
      <c r="O220" s="120"/>
      <c r="P220" s="116">
        <f>Таблица1345691316[Дата оплаты]+Таблица1345691316[Срок поставки дней]+1</f>
        <v>1</v>
      </c>
      <c r="Q220" s="149"/>
      <c r="R220" s="117"/>
      <c r="S220" s="143"/>
      <c r="T220" s="143"/>
      <c r="U220" s="143"/>
      <c r="V220" s="143"/>
      <c r="W220" s="143"/>
      <c r="X220" s="143"/>
    </row>
    <row r="221" spans="1:24" x14ac:dyDescent="0.25">
      <c r="A221" s="117">
        <v>219</v>
      </c>
      <c r="B221" s="117"/>
      <c r="C221" s="121"/>
      <c r="D221" s="117"/>
      <c r="E221" s="117"/>
      <c r="F221" s="118"/>
      <c r="G221" s="118">
        <f>Таблица1345691316[Кол-во по Счету]*Таблица1345691316[Цена за единицу]</f>
        <v>0</v>
      </c>
      <c r="H221" s="118"/>
      <c r="I221" s="119"/>
      <c r="J221" s="119"/>
      <c r="K221" s="119"/>
      <c r="L221" s="149"/>
      <c r="M221" s="117"/>
      <c r="N221" s="149"/>
      <c r="O221" s="120"/>
      <c r="P221" s="116">
        <f>Таблица1345691316[Дата оплаты]+Таблица1345691316[Срок поставки дней]+1</f>
        <v>1</v>
      </c>
      <c r="Q221" s="149"/>
      <c r="R221" s="117"/>
      <c r="S221" s="143"/>
      <c r="T221" s="143"/>
      <c r="U221" s="143"/>
      <c r="V221" s="143"/>
      <c r="W221" s="143"/>
      <c r="X221" s="143"/>
    </row>
    <row r="222" spans="1:24" x14ac:dyDescent="0.25">
      <c r="A222" s="117">
        <v>220</v>
      </c>
      <c r="B222" s="117"/>
      <c r="C222" s="121"/>
      <c r="D222" s="117"/>
      <c r="E222" s="117"/>
      <c r="F222" s="118"/>
      <c r="G222" s="118">
        <f>Таблица1345691316[Кол-во по Счету]*Таблица1345691316[Цена за единицу]</f>
        <v>0</v>
      </c>
      <c r="H222" s="118"/>
      <c r="I222" s="119"/>
      <c r="J222" s="119"/>
      <c r="K222" s="119"/>
      <c r="L222" s="149"/>
      <c r="M222" s="117"/>
      <c r="N222" s="149"/>
      <c r="O222" s="120"/>
      <c r="P222" s="116">
        <f>Таблица1345691316[Дата оплаты]+Таблица1345691316[Срок поставки дней]+1</f>
        <v>1</v>
      </c>
      <c r="Q222" s="149"/>
      <c r="R222" s="117"/>
      <c r="S222" s="143"/>
      <c r="T222" s="143"/>
      <c r="U222" s="143"/>
      <c r="V222" s="143"/>
      <c r="W222" s="143"/>
      <c r="X222" s="143"/>
    </row>
    <row r="223" spans="1:24" x14ac:dyDescent="0.25">
      <c r="A223" s="117">
        <v>221</v>
      </c>
      <c r="B223" s="117"/>
      <c r="C223" s="121"/>
      <c r="D223" s="117"/>
      <c r="E223" s="117"/>
      <c r="F223" s="118"/>
      <c r="G223" s="118">
        <f>Таблица1345691316[Кол-во по Счету]*Таблица1345691316[Цена за единицу]</f>
        <v>0</v>
      </c>
      <c r="H223" s="118"/>
      <c r="I223" s="119"/>
      <c r="J223" s="119"/>
      <c r="K223" s="119"/>
      <c r="L223" s="149"/>
      <c r="M223" s="117"/>
      <c r="N223" s="149"/>
      <c r="O223" s="120"/>
      <c r="P223" s="116">
        <f>Таблица1345691316[Дата оплаты]+Таблица1345691316[Срок поставки дней]+1</f>
        <v>1</v>
      </c>
      <c r="Q223" s="149"/>
      <c r="R223" s="117"/>
      <c r="S223" s="143"/>
      <c r="T223" s="143"/>
      <c r="U223" s="143"/>
      <c r="V223" s="143"/>
      <c r="W223" s="143"/>
      <c r="X223" s="143"/>
    </row>
    <row r="224" spans="1:24" x14ac:dyDescent="0.25">
      <c r="A224" s="117">
        <v>222</v>
      </c>
      <c r="B224" s="117"/>
      <c r="C224" s="121"/>
      <c r="D224" s="117"/>
      <c r="E224" s="117"/>
      <c r="F224" s="118"/>
      <c r="G224" s="118">
        <f>Таблица1345691316[Кол-во по Счету]*Таблица1345691316[Цена за единицу]</f>
        <v>0</v>
      </c>
      <c r="H224" s="118"/>
      <c r="I224" s="119"/>
      <c r="J224" s="119"/>
      <c r="K224" s="119"/>
      <c r="L224" s="149"/>
      <c r="M224" s="117"/>
      <c r="N224" s="149"/>
      <c r="O224" s="120"/>
      <c r="P224" s="116">
        <f>Таблица1345691316[Дата оплаты]+Таблица1345691316[Срок поставки дней]+1</f>
        <v>1</v>
      </c>
      <c r="Q224" s="149"/>
      <c r="R224" s="117"/>
      <c r="S224" s="143"/>
      <c r="T224" s="143"/>
      <c r="U224" s="143"/>
      <c r="V224" s="143"/>
      <c r="W224" s="143"/>
      <c r="X224" s="143"/>
    </row>
    <row r="225" spans="1:24" x14ac:dyDescent="0.25">
      <c r="A225" s="117">
        <v>223</v>
      </c>
      <c r="B225" s="117"/>
      <c r="C225" s="121"/>
      <c r="D225" s="117"/>
      <c r="E225" s="117"/>
      <c r="F225" s="118"/>
      <c r="G225" s="118">
        <f>Таблица1345691316[Кол-во по Счету]*Таблица1345691316[Цена за единицу]</f>
        <v>0</v>
      </c>
      <c r="H225" s="118"/>
      <c r="I225" s="119"/>
      <c r="J225" s="119"/>
      <c r="K225" s="119"/>
      <c r="L225" s="149"/>
      <c r="M225" s="117"/>
      <c r="N225" s="149"/>
      <c r="O225" s="120"/>
      <c r="P225" s="116">
        <f>Таблица1345691316[Дата оплаты]+Таблица1345691316[Срок поставки дней]+1</f>
        <v>1</v>
      </c>
      <c r="Q225" s="149"/>
      <c r="R225" s="117"/>
      <c r="S225" s="143"/>
      <c r="T225" s="143"/>
      <c r="U225" s="143"/>
      <c r="V225" s="143"/>
      <c r="W225" s="143"/>
      <c r="X225" s="143"/>
    </row>
    <row r="226" spans="1:24" x14ac:dyDescent="0.25">
      <c r="A226" s="117">
        <v>224</v>
      </c>
      <c r="B226" s="117"/>
      <c r="C226" s="121"/>
      <c r="D226" s="117"/>
      <c r="E226" s="117"/>
      <c r="F226" s="118"/>
      <c r="G226" s="118">
        <f>Таблица1345691316[Кол-во по Счету]*Таблица1345691316[Цена за единицу]</f>
        <v>0</v>
      </c>
      <c r="H226" s="118"/>
      <c r="I226" s="119"/>
      <c r="J226" s="119"/>
      <c r="K226" s="119"/>
      <c r="L226" s="149"/>
      <c r="M226" s="117"/>
      <c r="N226" s="149"/>
      <c r="O226" s="120"/>
      <c r="P226" s="116">
        <f>Таблица1345691316[Дата оплаты]+Таблица1345691316[Срок поставки дней]+1</f>
        <v>1</v>
      </c>
      <c r="Q226" s="149"/>
      <c r="R226" s="117"/>
      <c r="S226" s="143"/>
      <c r="T226" s="143"/>
      <c r="U226" s="143"/>
      <c r="V226" s="143"/>
      <c r="W226" s="143"/>
      <c r="X226" s="143"/>
    </row>
    <row r="227" spans="1:24" x14ac:dyDescent="0.25">
      <c r="A227" s="117">
        <v>225</v>
      </c>
      <c r="B227" s="117"/>
      <c r="C227" s="121"/>
      <c r="D227" s="117"/>
      <c r="E227" s="117"/>
      <c r="F227" s="118"/>
      <c r="G227" s="118">
        <f>Таблица1345691316[Кол-во по Счету]*Таблица1345691316[Цена за единицу]</f>
        <v>0</v>
      </c>
      <c r="H227" s="118"/>
      <c r="I227" s="119"/>
      <c r="J227" s="119"/>
      <c r="K227" s="119"/>
      <c r="L227" s="149"/>
      <c r="M227" s="117"/>
      <c r="N227" s="149"/>
      <c r="O227" s="120"/>
      <c r="P227" s="116">
        <f>Таблица1345691316[Дата оплаты]+Таблица1345691316[Срок поставки дней]+1</f>
        <v>1</v>
      </c>
      <c r="Q227" s="149"/>
      <c r="R227" s="117"/>
      <c r="S227" s="143"/>
      <c r="T227" s="143"/>
      <c r="U227" s="143"/>
      <c r="V227" s="143"/>
      <c r="W227" s="143"/>
      <c r="X227" s="143"/>
    </row>
    <row r="228" spans="1:24" x14ac:dyDescent="0.25">
      <c r="A228" s="117">
        <v>226</v>
      </c>
      <c r="B228" s="117"/>
      <c r="C228" s="121"/>
      <c r="D228" s="117"/>
      <c r="E228" s="117"/>
      <c r="F228" s="118"/>
      <c r="G228" s="118">
        <f>Таблица1345691316[Кол-во по Счету]*Таблица1345691316[Цена за единицу]</f>
        <v>0</v>
      </c>
      <c r="H228" s="118"/>
      <c r="I228" s="119"/>
      <c r="J228" s="119"/>
      <c r="K228" s="119"/>
      <c r="L228" s="149"/>
      <c r="M228" s="117"/>
      <c r="N228" s="149"/>
      <c r="O228" s="120"/>
      <c r="P228" s="116">
        <f>Таблица1345691316[Дата оплаты]+Таблица1345691316[Срок поставки дней]+1</f>
        <v>1</v>
      </c>
      <c r="Q228" s="149"/>
      <c r="R228" s="117"/>
      <c r="S228" s="143"/>
      <c r="T228" s="143"/>
      <c r="U228" s="143"/>
      <c r="V228" s="143"/>
      <c r="W228" s="143"/>
      <c r="X228" s="143"/>
    </row>
    <row r="229" spans="1:24" x14ac:dyDescent="0.25">
      <c r="A229" s="117">
        <v>227</v>
      </c>
      <c r="B229" s="117"/>
      <c r="C229" s="121"/>
      <c r="D229" s="117"/>
      <c r="E229" s="117"/>
      <c r="F229" s="118"/>
      <c r="G229" s="118">
        <f>Таблица1345691316[Кол-во по Счету]*Таблица1345691316[Цена за единицу]</f>
        <v>0</v>
      </c>
      <c r="H229" s="118"/>
      <c r="I229" s="119"/>
      <c r="J229" s="119"/>
      <c r="K229" s="119"/>
      <c r="L229" s="149"/>
      <c r="M229" s="117"/>
      <c r="N229" s="149"/>
      <c r="O229" s="120"/>
      <c r="P229" s="116">
        <f>Таблица1345691316[Дата оплаты]+Таблица1345691316[Срок поставки дней]+1</f>
        <v>1</v>
      </c>
      <c r="Q229" s="149"/>
      <c r="R229" s="117"/>
      <c r="S229" s="143"/>
      <c r="T229" s="143"/>
      <c r="U229" s="143"/>
      <c r="V229" s="143"/>
      <c r="W229" s="143"/>
      <c r="X229" s="143"/>
    </row>
    <row r="230" spans="1:24" x14ac:dyDescent="0.25">
      <c r="A230" s="117">
        <v>228</v>
      </c>
      <c r="B230" s="117"/>
      <c r="C230" s="121"/>
      <c r="D230" s="117"/>
      <c r="E230" s="117"/>
      <c r="F230" s="118"/>
      <c r="G230" s="118">
        <f>Таблица1345691316[Кол-во по Счету]*Таблица1345691316[Цена за единицу]</f>
        <v>0</v>
      </c>
      <c r="H230" s="118"/>
      <c r="I230" s="119"/>
      <c r="J230" s="119"/>
      <c r="K230" s="119"/>
      <c r="L230" s="149"/>
      <c r="M230" s="117"/>
      <c r="N230" s="149"/>
      <c r="O230" s="120"/>
      <c r="P230" s="116">
        <f>Таблица1345691316[Дата оплаты]+Таблица1345691316[Срок поставки дней]+1</f>
        <v>1</v>
      </c>
      <c r="Q230" s="149"/>
      <c r="R230" s="117"/>
      <c r="S230" s="143"/>
      <c r="T230" s="143"/>
      <c r="U230" s="143"/>
      <c r="V230" s="143"/>
      <c r="W230" s="143"/>
      <c r="X230" s="143"/>
    </row>
    <row r="231" spans="1:24" x14ac:dyDescent="0.25">
      <c r="A231" s="117">
        <v>229</v>
      </c>
      <c r="B231" s="117"/>
      <c r="C231" s="121"/>
      <c r="D231" s="117"/>
      <c r="E231" s="117"/>
      <c r="F231" s="118"/>
      <c r="G231" s="118">
        <f>Таблица1345691316[Кол-во по Счету]*Таблица1345691316[Цена за единицу]</f>
        <v>0</v>
      </c>
      <c r="H231" s="118"/>
      <c r="I231" s="119"/>
      <c r="J231" s="119"/>
      <c r="K231" s="119"/>
      <c r="L231" s="149"/>
      <c r="M231" s="117"/>
      <c r="N231" s="149"/>
      <c r="O231" s="120"/>
      <c r="P231" s="116">
        <f>Таблица1345691316[Дата оплаты]+Таблица1345691316[Срок поставки дней]+1</f>
        <v>1</v>
      </c>
      <c r="Q231" s="149"/>
      <c r="R231" s="117"/>
      <c r="S231" s="143"/>
      <c r="T231" s="143"/>
      <c r="U231" s="143"/>
      <c r="V231" s="143"/>
      <c r="W231" s="143"/>
      <c r="X231" s="143"/>
    </row>
    <row r="232" spans="1:24" x14ac:dyDescent="0.25">
      <c r="A232" s="117">
        <v>230</v>
      </c>
      <c r="B232" s="117"/>
      <c r="C232" s="121"/>
      <c r="D232" s="117"/>
      <c r="E232" s="117"/>
      <c r="F232" s="118"/>
      <c r="G232" s="118">
        <f>Таблица1345691316[Кол-во по Счету]*Таблица1345691316[Цена за единицу]</f>
        <v>0</v>
      </c>
      <c r="H232" s="118"/>
      <c r="I232" s="119"/>
      <c r="J232" s="119"/>
      <c r="K232" s="119"/>
      <c r="L232" s="149"/>
      <c r="M232" s="117"/>
      <c r="N232" s="149"/>
      <c r="O232" s="120"/>
      <c r="P232" s="116">
        <f>Таблица1345691316[Дата оплаты]+Таблица1345691316[Срок поставки дней]+1</f>
        <v>1</v>
      </c>
      <c r="Q232" s="149"/>
      <c r="R232" s="117"/>
      <c r="S232" s="143"/>
      <c r="T232" s="143"/>
      <c r="U232" s="143"/>
      <c r="V232" s="143"/>
      <c r="W232" s="143"/>
      <c r="X232" s="143"/>
    </row>
    <row r="233" spans="1:24" x14ac:dyDescent="0.25">
      <c r="A233" s="117">
        <v>231</v>
      </c>
      <c r="B233" s="117"/>
      <c r="C233" s="121"/>
      <c r="D233" s="117"/>
      <c r="E233" s="117"/>
      <c r="F233" s="118"/>
      <c r="G233" s="118">
        <f>Таблица1345691316[Кол-во по Счету]*Таблица1345691316[Цена за единицу]</f>
        <v>0</v>
      </c>
      <c r="H233" s="118"/>
      <c r="I233" s="119"/>
      <c r="J233" s="119"/>
      <c r="K233" s="119"/>
      <c r="L233" s="149"/>
      <c r="M233" s="117"/>
      <c r="N233" s="149"/>
      <c r="O233" s="120"/>
      <c r="P233" s="116">
        <f>Таблица1345691316[Дата оплаты]+Таблица1345691316[Срок поставки дней]+1</f>
        <v>1</v>
      </c>
      <c r="Q233" s="149"/>
      <c r="R233" s="117"/>
      <c r="S233" s="143"/>
      <c r="T233" s="143"/>
      <c r="U233" s="143"/>
      <c r="V233" s="143"/>
      <c r="W233" s="143"/>
      <c r="X233" s="143"/>
    </row>
    <row r="234" spans="1:24" x14ac:dyDescent="0.25">
      <c r="A234" s="117">
        <v>232</v>
      </c>
      <c r="B234" s="117"/>
      <c r="C234" s="121"/>
      <c r="D234" s="117"/>
      <c r="E234" s="117"/>
      <c r="F234" s="118"/>
      <c r="G234" s="118">
        <f>Таблица1345691316[Кол-во по Счету]*Таблица1345691316[Цена за единицу]</f>
        <v>0</v>
      </c>
      <c r="H234" s="118"/>
      <c r="I234" s="119"/>
      <c r="J234" s="119"/>
      <c r="K234" s="119"/>
      <c r="L234" s="149"/>
      <c r="M234" s="117"/>
      <c r="N234" s="149"/>
      <c r="O234" s="120"/>
      <c r="P234" s="116">
        <f>Таблица1345691316[Дата оплаты]+Таблица1345691316[Срок поставки дней]+1</f>
        <v>1</v>
      </c>
      <c r="Q234" s="149"/>
      <c r="R234" s="117"/>
      <c r="S234" s="143"/>
      <c r="T234" s="143"/>
      <c r="U234" s="143"/>
      <c r="V234" s="143"/>
      <c r="W234" s="143"/>
      <c r="X234" s="143"/>
    </row>
    <row r="235" spans="1:24" x14ac:dyDescent="0.25">
      <c r="A235" s="117">
        <v>233</v>
      </c>
      <c r="B235" s="117"/>
      <c r="C235" s="121"/>
      <c r="D235" s="117"/>
      <c r="E235" s="117"/>
      <c r="F235" s="118"/>
      <c r="G235" s="118">
        <f>Таблица1345691316[Кол-во по Счету]*Таблица1345691316[Цена за единицу]</f>
        <v>0</v>
      </c>
      <c r="H235" s="118"/>
      <c r="I235" s="119"/>
      <c r="J235" s="119"/>
      <c r="K235" s="119"/>
      <c r="L235" s="149"/>
      <c r="M235" s="117"/>
      <c r="N235" s="149"/>
      <c r="O235" s="120"/>
      <c r="P235" s="116">
        <f>Таблица1345691316[Дата оплаты]+Таблица1345691316[Срок поставки дней]+1</f>
        <v>1</v>
      </c>
      <c r="Q235" s="149"/>
      <c r="R235" s="117"/>
      <c r="S235" s="143"/>
      <c r="T235" s="143"/>
      <c r="U235" s="143"/>
      <c r="V235" s="143"/>
      <c r="W235" s="143"/>
      <c r="X235" s="143"/>
    </row>
    <row r="236" spans="1:24" x14ac:dyDescent="0.25">
      <c r="A236" s="117">
        <v>234</v>
      </c>
      <c r="B236" s="117"/>
      <c r="C236" s="121"/>
      <c r="D236" s="117"/>
      <c r="E236" s="117"/>
      <c r="F236" s="118"/>
      <c r="G236" s="118">
        <f>Таблица1345691316[Кол-во по Счету]*Таблица1345691316[Цена за единицу]</f>
        <v>0</v>
      </c>
      <c r="H236" s="118"/>
      <c r="I236" s="119"/>
      <c r="J236" s="119"/>
      <c r="K236" s="119"/>
      <c r="L236" s="149"/>
      <c r="M236" s="117"/>
      <c r="N236" s="149"/>
      <c r="O236" s="120"/>
      <c r="P236" s="116">
        <f>Таблица1345691316[Дата оплаты]+Таблица1345691316[Срок поставки дней]+1</f>
        <v>1</v>
      </c>
      <c r="Q236" s="149"/>
      <c r="R236" s="117"/>
      <c r="S236" s="143"/>
      <c r="T236" s="143"/>
      <c r="U236" s="143"/>
      <c r="V236" s="143"/>
      <c r="W236" s="143"/>
      <c r="X236" s="143"/>
    </row>
    <row r="237" spans="1:24" x14ac:dyDescent="0.25">
      <c r="A237" s="117">
        <v>235</v>
      </c>
      <c r="B237" s="117"/>
      <c r="C237" s="121"/>
      <c r="D237" s="117"/>
      <c r="E237" s="117"/>
      <c r="F237" s="118"/>
      <c r="G237" s="118">
        <f>Таблица1345691316[Кол-во по Счету]*Таблица1345691316[Цена за единицу]</f>
        <v>0</v>
      </c>
      <c r="H237" s="118"/>
      <c r="I237" s="119"/>
      <c r="J237" s="119"/>
      <c r="K237" s="119"/>
      <c r="L237" s="149"/>
      <c r="M237" s="117"/>
      <c r="N237" s="149"/>
      <c r="O237" s="120"/>
      <c r="P237" s="116">
        <f>Таблица1345691316[Дата оплаты]+Таблица1345691316[Срок поставки дней]+1</f>
        <v>1</v>
      </c>
      <c r="Q237" s="149"/>
      <c r="R237" s="117"/>
      <c r="S237" s="143"/>
      <c r="T237" s="143"/>
      <c r="U237" s="143"/>
      <c r="V237" s="143"/>
      <c r="W237" s="143"/>
      <c r="X237" s="143"/>
    </row>
    <row r="238" spans="1:24" x14ac:dyDescent="0.25">
      <c r="A238" s="117">
        <v>236</v>
      </c>
      <c r="B238" s="117"/>
      <c r="C238" s="121"/>
      <c r="D238" s="117"/>
      <c r="E238" s="117"/>
      <c r="F238" s="118"/>
      <c r="G238" s="118">
        <f>Таблица1345691316[Кол-во по Счету]*Таблица1345691316[Цена за единицу]</f>
        <v>0</v>
      </c>
      <c r="H238" s="118"/>
      <c r="I238" s="119"/>
      <c r="J238" s="119"/>
      <c r="K238" s="119"/>
      <c r="L238" s="149"/>
      <c r="M238" s="117"/>
      <c r="N238" s="149"/>
      <c r="O238" s="120"/>
      <c r="P238" s="116">
        <f>Таблица1345691316[Дата оплаты]+Таблица1345691316[Срок поставки дней]+1</f>
        <v>1</v>
      </c>
      <c r="Q238" s="149"/>
      <c r="R238" s="117"/>
      <c r="S238" s="143"/>
      <c r="T238" s="143"/>
      <c r="U238" s="143"/>
      <c r="V238" s="143"/>
      <c r="W238" s="143"/>
      <c r="X238" s="143"/>
    </row>
    <row r="239" spans="1:24" x14ac:dyDescent="0.25">
      <c r="A239" s="117">
        <v>237</v>
      </c>
      <c r="B239" s="117"/>
      <c r="C239" s="121"/>
      <c r="D239" s="117"/>
      <c r="E239" s="117"/>
      <c r="F239" s="118"/>
      <c r="G239" s="118">
        <f>Таблица1345691316[Кол-во по Счету]*Таблица1345691316[Цена за единицу]</f>
        <v>0</v>
      </c>
      <c r="H239" s="118"/>
      <c r="I239" s="119"/>
      <c r="J239" s="119"/>
      <c r="K239" s="119"/>
      <c r="L239" s="149"/>
      <c r="M239" s="117"/>
      <c r="N239" s="149"/>
      <c r="O239" s="120"/>
      <c r="P239" s="116">
        <f>Таблица1345691316[Дата оплаты]+Таблица1345691316[Срок поставки дней]+1</f>
        <v>1</v>
      </c>
      <c r="Q239" s="149"/>
      <c r="R239" s="117"/>
      <c r="S239" s="143"/>
      <c r="T239" s="143"/>
      <c r="U239" s="143"/>
      <c r="V239" s="143"/>
      <c r="W239" s="143"/>
      <c r="X239" s="143"/>
    </row>
    <row r="240" spans="1:24" x14ac:dyDescent="0.25">
      <c r="A240" s="117">
        <v>238</v>
      </c>
      <c r="B240" s="117"/>
      <c r="C240" s="121"/>
      <c r="D240" s="117"/>
      <c r="E240" s="117"/>
      <c r="F240" s="118"/>
      <c r="G240" s="118">
        <f>Таблица1345691316[Кол-во по Счету]*Таблица1345691316[Цена за единицу]</f>
        <v>0</v>
      </c>
      <c r="H240" s="118"/>
      <c r="I240" s="119"/>
      <c r="J240" s="119"/>
      <c r="K240" s="119"/>
      <c r="L240" s="149"/>
      <c r="M240" s="117"/>
      <c r="N240" s="149"/>
      <c r="O240" s="120"/>
      <c r="P240" s="116">
        <f>Таблица1345691316[Дата оплаты]+Таблица1345691316[Срок поставки дней]+1</f>
        <v>1</v>
      </c>
      <c r="Q240" s="149"/>
      <c r="R240" s="117"/>
      <c r="S240" s="143"/>
      <c r="T240" s="143"/>
      <c r="U240" s="143"/>
      <c r="V240" s="143"/>
      <c r="W240" s="143"/>
      <c r="X240" s="143"/>
    </row>
    <row r="241" spans="1:24" x14ac:dyDescent="0.25">
      <c r="A241" s="117">
        <v>239</v>
      </c>
      <c r="B241" s="117"/>
      <c r="C241" s="121"/>
      <c r="D241" s="117"/>
      <c r="E241" s="117"/>
      <c r="F241" s="118"/>
      <c r="G241" s="118">
        <f>Таблица1345691316[Кол-во по Счету]*Таблица1345691316[Цена за единицу]</f>
        <v>0</v>
      </c>
      <c r="H241" s="118"/>
      <c r="I241" s="119"/>
      <c r="J241" s="119"/>
      <c r="K241" s="119"/>
      <c r="L241" s="149"/>
      <c r="M241" s="117"/>
      <c r="N241" s="149"/>
      <c r="O241" s="120"/>
      <c r="P241" s="116">
        <f>Таблица1345691316[Дата оплаты]+Таблица1345691316[Срок поставки дней]+1</f>
        <v>1</v>
      </c>
      <c r="Q241" s="149"/>
      <c r="R241" s="117"/>
      <c r="S241" s="143"/>
      <c r="T241" s="143"/>
      <c r="U241" s="143"/>
      <c r="V241" s="143"/>
      <c r="W241" s="143"/>
      <c r="X241" s="143"/>
    </row>
    <row r="242" spans="1:24" x14ac:dyDescent="0.25">
      <c r="A242" s="117">
        <v>240</v>
      </c>
      <c r="B242" s="117"/>
      <c r="C242" s="121"/>
      <c r="D242" s="117"/>
      <c r="E242" s="117"/>
      <c r="F242" s="118"/>
      <c r="G242" s="118">
        <f>Таблица1345691316[Кол-во по Счету]*Таблица1345691316[Цена за единицу]</f>
        <v>0</v>
      </c>
      <c r="H242" s="118"/>
      <c r="I242" s="119"/>
      <c r="J242" s="119"/>
      <c r="K242" s="119"/>
      <c r="L242" s="149"/>
      <c r="M242" s="117"/>
      <c r="N242" s="149"/>
      <c r="O242" s="120"/>
      <c r="P242" s="116">
        <f>Таблица1345691316[Дата оплаты]+Таблица1345691316[Срок поставки дней]+1</f>
        <v>1</v>
      </c>
      <c r="Q242" s="149"/>
      <c r="R242" s="117"/>
      <c r="S242" s="143"/>
      <c r="T242" s="143"/>
      <c r="U242" s="143"/>
      <c r="V242" s="143"/>
      <c r="W242" s="143"/>
      <c r="X242" s="143"/>
    </row>
    <row r="243" spans="1:24" x14ac:dyDescent="0.25">
      <c r="A243" s="117">
        <v>241</v>
      </c>
      <c r="B243" s="117"/>
      <c r="C243" s="121"/>
      <c r="D243" s="117"/>
      <c r="E243" s="117"/>
      <c r="F243" s="118"/>
      <c r="G243" s="118">
        <f>Таблица1345691316[Кол-во по Счету]*Таблица1345691316[Цена за единицу]</f>
        <v>0</v>
      </c>
      <c r="H243" s="118"/>
      <c r="I243" s="119"/>
      <c r="J243" s="119"/>
      <c r="K243" s="119"/>
      <c r="L243" s="149"/>
      <c r="M243" s="117"/>
      <c r="N243" s="149"/>
      <c r="O243" s="120"/>
      <c r="P243" s="116">
        <f>Таблица1345691316[Дата оплаты]+Таблица1345691316[Срок поставки дней]+1</f>
        <v>1</v>
      </c>
      <c r="Q243" s="149"/>
      <c r="R243" s="117"/>
      <c r="S243" s="143"/>
      <c r="T243" s="143"/>
      <c r="U243" s="143"/>
      <c r="V243" s="143"/>
      <c r="W243" s="143"/>
      <c r="X243" s="143"/>
    </row>
    <row r="244" spans="1:24" x14ac:dyDescent="0.25">
      <c r="A244" s="117">
        <v>242</v>
      </c>
      <c r="B244" s="117"/>
      <c r="C244" s="121"/>
      <c r="D244" s="117"/>
      <c r="E244" s="117"/>
      <c r="F244" s="118"/>
      <c r="G244" s="118">
        <f>Таблица1345691316[Кол-во по Счету]*Таблица1345691316[Цена за единицу]</f>
        <v>0</v>
      </c>
      <c r="H244" s="118"/>
      <c r="I244" s="119"/>
      <c r="J244" s="119"/>
      <c r="K244" s="119"/>
      <c r="L244" s="149"/>
      <c r="M244" s="117"/>
      <c r="N244" s="149"/>
      <c r="O244" s="120"/>
      <c r="P244" s="116">
        <f>Таблица1345691316[Дата оплаты]+Таблица1345691316[Срок поставки дней]+1</f>
        <v>1</v>
      </c>
      <c r="Q244" s="149"/>
      <c r="R244" s="117"/>
      <c r="S244" s="143"/>
      <c r="T244" s="143"/>
      <c r="U244" s="143"/>
      <c r="V244" s="143"/>
      <c r="W244" s="143"/>
      <c r="X244" s="143"/>
    </row>
    <row r="245" spans="1:24" x14ac:dyDescent="0.25">
      <c r="A245" s="117">
        <v>243</v>
      </c>
      <c r="B245" s="117"/>
      <c r="C245" s="121"/>
      <c r="D245" s="117"/>
      <c r="E245" s="117"/>
      <c r="F245" s="118"/>
      <c r="G245" s="118">
        <f>Таблица1345691316[Кол-во по Счету]*Таблица1345691316[Цена за единицу]</f>
        <v>0</v>
      </c>
      <c r="H245" s="118"/>
      <c r="I245" s="119"/>
      <c r="J245" s="119"/>
      <c r="K245" s="119"/>
      <c r="L245" s="149"/>
      <c r="M245" s="117"/>
      <c r="N245" s="149"/>
      <c r="O245" s="120"/>
      <c r="P245" s="116">
        <f>Таблица1345691316[Дата оплаты]+Таблица1345691316[Срок поставки дней]+1</f>
        <v>1</v>
      </c>
      <c r="Q245" s="149"/>
      <c r="R245" s="117"/>
      <c r="S245" s="143"/>
      <c r="T245" s="143"/>
      <c r="U245" s="143"/>
      <c r="V245" s="143"/>
      <c r="W245" s="143"/>
      <c r="X245" s="143"/>
    </row>
    <row r="246" spans="1:24" x14ac:dyDescent="0.25">
      <c r="A246" s="117">
        <v>244</v>
      </c>
      <c r="B246" s="117"/>
      <c r="C246" s="121"/>
      <c r="D246" s="117"/>
      <c r="E246" s="117"/>
      <c r="F246" s="118"/>
      <c r="G246" s="118">
        <f>Таблица1345691316[Кол-во по Счету]*Таблица1345691316[Цена за единицу]</f>
        <v>0</v>
      </c>
      <c r="H246" s="118"/>
      <c r="I246" s="119"/>
      <c r="J246" s="119"/>
      <c r="K246" s="119"/>
      <c r="L246" s="149"/>
      <c r="M246" s="117"/>
      <c r="N246" s="149"/>
      <c r="O246" s="120"/>
      <c r="P246" s="116">
        <f>Таблица1345691316[Дата оплаты]+Таблица1345691316[Срок поставки дней]+1</f>
        <v>1</v>
      </c>
      <c r="Q246" s="149"/>
      <c r="R246" s="117"/>
      <c r="S246" s="143"/>
      <c r="T246" s="143"/>
      <c r="U246" s="143"/>
      <c r="V246" s="143"/>
      <c r="W246" s="143"/>
      <c r="X246" s="143"/>
    </row>
    <row r="247" spans="1:24" x14ac:dyDescent="0.25">
      <c r="A247" s="117">
        <v>245</v>
      </c>
      <c r="B247" s="117"/>
      <c r="C247" s="121"/>
      <c r="D247" s="117"/>
      <c r="E247" s="117"/>
      <c r="F247" s="118"/>
      <c r="G247" s="118">
        <f>Таблица1345691316[Кол-во по Счету]*Таблица1345691316[Цена за единицу]</f>
        <v>0</v>
      </c>
      <c r="H247" s="118"/>
      <c r="I247" s="119"/>
      <c r="J247" s="119"/>
      <c r="K247" s="119"/>
      <c r="L247" s="149"/>
      <c r="M247" s="117"/>
      <c r="N247" s="149"/>
      <c r="O247" s="120"/>
      <c r="P247" s="116">
        <f>Таблица1345691316[Дата оплаты]+Таблица1345691316[Срок поставки дней]+1</f>
        <v>1</v>
      </c>
      <c r="Q247" s="149"/>
      <c r="R247" s="117"/>
      <c r="S247" s="143"/>
      <c r="T247" s="143"/>
      <c r="U247" s="143"/>
      <c r="V247" s="143"/>
      <c r="W247" s="143"/>
      <c r="X247" s="143"/>
    </row>
    <row r="248" spans="1:24" x14ac:dyDescent="0.25">
      <c r="A248" s="117">
        <v>246</v>
      </c>
      <c r="B248" s="117"/>
      <c r="C248" s="121"/>
      <c r="D248" s="117"/>
      <c r="E248" s="117"/>
      <c r="F248" s="118"/>
      <c r="G248" s="118">
        <f>Таблица1345691316[Кол-во по Счету]*Таблица1345691316[Цена за единицу]</f>
        <v>0</v>
      </c>
      <c r="H248" s="118"/>
      <c r="I248" s="119"/>
      <c r="J248" s="119"/>
      <c r="K248" s="119"/>
      <c r="L248" s="149"/>
      <c r="M248" s="117"/>
      <c r="N248" s="149"/>
      <c r="O248" s="120"/>
      <c r="P248" s="116">
        <f>Таблица1345691316[Дата оплаты]+Таблица1345691316[Срок поставки дней]+1</f>
        <v>1</v>
      </c>
      <c r="Q248" s="149"/>
      <c r="R248" s="117"/>
      <c r="S248" s="143"/>
      <c r="T248" s="143"/>
      <c r="U248" s="143"/>
      <c r="V248" s="143"/>
      <c r="W248" s="143"/>
      <c r="X248" s="143"/>
    </row>
    <row r="249" spans="1:24" x14ac:dyDescent="0.25">
      <c r="A249" s="117">
        <v>247</v>
      </c>
      <c r="B249" s="117"/>
      <c r="C249" s="121"/>
      <c r="D249" s="117"/>
      <c r="E249" s="117"/>
      <c r="F249" s="118"/>
      <c r="G249" s="118">
        <f>Таблица1345691316[Кол-во по Счету]*Таблица1345691316[Цена за единицу]</f>
        <v>0</v>
      </c>
      <c r="H249" s="118"/>
      <c r="I249" s="119"/>
      <c r="J249" s="119"/>
      <c r="K249" s="119"/>
      <c r="L249" s="149"/>
      <c r="M249" s="117"/>
      <c r="N249" s="149"/>
      <c r="O249" s="120"/>
      <c r="P249" s="116">
        <f>Таблица1345691316[Дата оплаты]+Таблица1345691316[Срок поставки дней]+1</f>
        <v>1</v>
      </c>
      <c r="Q249" s="149"/>
      <c r="R249" s="117"/>
      <c r="S249" s="143"/>
      <c r="T249" s="143"/>
      <c r="U249" s="143"/>
      <c r="V249" s="143"/>
      <c r="W249" s="143"/>
      <c r="X249" s="143"/>
    </row>
    <row r="250" spans="1:24" x14ac:dyDescent="0.25">
      <c r="A250" s="117">
        <v>248</v>
      </c>
      <c r="B250" s="117"/>
      <c r="C250" s="121"/>
      <c r="D250" s="117"/>
      <c r="E250" s="117"/>
      <c r="F250" s="118"/>
      <c r="G250" s="118">
        <f>Таблица1345691316[Кол-во по Счету]*Таблица1345691316[Цена за единицу]</f>
        <v>0</v>
      </c>
      <c r="H250" s="118"/>
      <c r="I250" s="119"/>
      <c r="J250" s="119"/>
      <c r="K250" s="119"/>
      <c r="L250" s="149"/>
      <c r="M250" s="117"/>
      <c r="N250" s="149"/>
      <c r="O250" s="120"/>
      <c r="P250" s="116">
        <f>Таблица1345691316[Дата оплаты]+Таблица1345691316[Срок поставки дней]+1</f>
        <v>1</v>
      </c>
      <c r="Q250" s="149"/>
      <c r="R250" s="117"/>
      <c r="S250" s="143"/>
      <c r="T250" s="143"/>
      <c r="U250" s="143"/>
      <c r="V250" s="143"/>
      <c r="W250" s="143"/>
      <c r="X250" s="143"/>
    </row>
    <row r="251" spans="1:24" x14ac:dyDescent="0.25">
      <c r="A251" s="117">
        <v>249</v>
      </c>
      <c r="B251" s="117"/>
      <c r="C251" s="121"/>
      <c r="D251" s="117"/>
      <c r="E251" s="117"/>
      <c r="F251" s="118"/>
      <c r="G251" s="118">
        <f>Таблица1345691316[Кол-во по Счету]*Таблица1345691316[Цена за единицу]</f>
        <v>0</v>
      </c>
      <c r="H251" s="118"/>
      <c r="I251" s="119"/>
      <c r="J251" s="119"/>
      <c r="K251" s="119"/>
      <c r="L251" s="149"/>
      <c r="M251" s="117"/>
      <c r="N251" s="149"/>
      <c r="O251" s="120"/>
      <c r="P251" s="116">
        <f>Таблица1345691316[Дата оплаты]+Таблица1345691316[Срок поставки дней]+1</f>
        <v>1</v>
      </c>
      <c r="Q251" s="149"/>
      <c r="R251" s="117"/>
      <c r="S251" s="143"/>
      <c r="T251" s="143"/>
      <c r="U251" s="143"/>
      <c r="V251" s="143"/>
      <c r="W251" s="143"/>
      <c r="X251" s="143"/>
    </row>
    <row r="252" spans="1:24" x14ac:dyDescent="0.25">
      <c r="A252" s="117">
        <v>250</v>
      </c>
      <c r="B252" s="117"/>
      <c r="C252" s="121"/>
      <c r="D252" s="117"/>
      <c r="E252" s="117"/>
      <c r="F252" s="118"/>
      <c r="G252" s="118">
        <f>Таблица1345691316[Кол-во по Счету]*Таблица1345691316[Цена за единицу]</f>
        <v>0</v>
      </c>
      <c r="H252" s="118"/>
      <c r="I252" s="119"/>
      <c r="J252" s="119"/>
      <c r="K252" s="119"/>
      <c r="L252" s="149"/>
      <c r="M252" s="117"/>
      <c r="N252" s="149"/>
      <c r="O252" s="120"/>
      <c r="P252" s="116">
        <f>Таблица1345691316[Дата оплаты]+Таблица1345691316[Срок поставки дней]+1</f>
        <v>1</v>
      </c>
      <c r="Q252" s="149"/>
      <c r="R252" s="117"/>
      <c r="S252" s="143"/>
      <c r="T252" s="143"/>
      <c r="U252" s="143"/>
      <c r="V252" s="143"/>
      <c r="W252" s="143"/>
      <c r="X252" s="143"/>
    </row>
    <row r="253" spans="1:24" x14ac:dyDescent="0.25">
      <c r="A253" s="117">
        <v>251</v>
      </c>
      <c r="B253" s="117"/>
      <c r="C253" s="121"/>
      <c r="D253" s="117"/>
      <c r="E253" s="117"/>
      <c r="F253" s="118"/>
      <c r="G253" s="118">
        <f>Таблица1345691316[Кол-во по Счету]*Таблица1345691316[Цена за единицу]</f>
        <v>0</v>
      </c>
      <c r="H253" s="118"/>
      <c r="I253" s="119"/>
      <c r="J253" s="119"/>
      <c r="K253" s="119"/>
      <c r="L253" s="149"/>
      <c r="M253" s="117"/>
      <c r="N253" s="149"/>
      <c r="O253" s="120"/>
      <c r="P253" s="116">
        <f>Таблица1345691316[Дата оплаты]+Таблица1345691316[Срок поставки дней]+1</f>
        <v>1</v>
      </c>
      <c r="Q253" s="149"/>
      <c r="R253" s="117"/>
      <c r="S253" s="143"/>
      <c r="T253" s="143"/>
      <c r="U253" s="143"/>
      <c r="V253" s="143"/>
      <c r="W253" s="143"/>
      <c r="X253" s="143"/>
    </row>
    <row r="254" spans="1:24" x14ac:dyDescent="0.25">
      <c r="A254" s="117">
        <v>252</v>
      </c>
      <c r="B254" s="117"/>
      <c r="C254" s="121"/>
      <c r="D254" s="117"/>
      <c r="E254" s="117"/>
      <c r="F254" s="118"/>
      <c r="G254" s="118">
        <f>Таблица1345691316[Кол-во по Счету]*Таблица1345691316[Цена за единицу]</f>
        <v>0</v>
      </c>
      <c r="H254" s="118"/>
      <c r="I254" s="119"/>
      <c r="J254" s="119"/>
      <c r="K254" s="119"/>
      <c r="L254" s="149"/>
      <c r="M254" s="117"/>
      <c r="N254" s="149"/>
      <c r="O254" s="120"/>
      <c r="P254" s="116">
        <f>Таблица1345691316[Дата оплаты]+Таблица1345691316[Срок поставки дней]+1</f>
        <v>1</v>
      </c>
      <c r="Q254" s="149"/>
      <c r="R254" s="117"/>
      <c r="S254" s="143"/>
      <c r="T254" s="143"/>
      <c r="U254" s="143"/>
      <c r="V254" s="143"/>
      <c r="W254" s="143"/>
      <c r="X254" s="143"/>
    </row>
    <row r="255" spans="1:24" x14ac:dyDescent="0.25">
      <c r="A255" s="117">
        <v>253</v>
      </c>
      <c r="B255" s="117"/>
      <c r="C255" s="121"/>
      <c r="D255" s="117"/>
      <c r="E255" s="117"/>
      <c r="F255" s="118"/>
      <c r="G255" s="118">
        <f>Таблица1345691316[Кол-во по Счету]*Таблица1345691316[Цена за единицу]</f>
        <v>0</v>
      </c>
      <c r="H255" s="118"/>
      <c r="I255" s="119"/>
      <c r="J255" s="119"/>
      <c r="K255" s="119"/>
      <c r="L255" s="149"/>
      <c r="M255" s="117"/>
      <c r="N255" s="149"/>
      <c r="O255" s="120"/>
      <c r="P255" s="116">
        <f>Таблица1345691316[Дата оплаты]+Таблица1345691316[Срок поставки дней]+1</f>
        <v>1</v>
      </c>
      <c r="Q255" s="149"/>
      <c r="R255" s="117"/>
      <c r="S255" s="143"/>
      <c r="T255" s="143"/>
      <c r="U255" s="143"/>
      <c r="V255" s="143"/>
      <c r="W255" s="143"/>
      <c r="X255" s="143"/>
    </row>
    <row r="256" spans="1:24" x14ac:dyDescent="0.25">
      <c r="A256" s="117">
        <v>254</v>
      </c>
      <c r="B256" s="117"/>
      <c r="C256" s="121"/>
      <c r="D256" s="117"/>
      <c r="E256" s="117"/>
      <c r="F256" s="118"/>
      <c r="G256" s="118">
        <f>Таблица1345691316[Кол-во по Счету]*Таблица1345691316[Цена за единицу]</f>
        <v>0</v>
      </c>
      <c r="H256" s="118"/>
      <c r="I256" s="119"/>
      <c r="J256" s="119"/>
      <c r="K256" s="119"/>
      <c r="L256" s="149"/>
      <c r="M256" s="117"/>
      <c r="N256" s="149"/>
      <c r="O256" s="120"/>
      <c r="P256" s="116">
        <f>Таблица1345691316[Дата оплаты]+Таблица1345691316[Срок поставки дней]+1</f>
        <v>1</v>
      </c>
      <c r="Q256" s="149"/>
      <c r="R256" s="117"/>
      <c r="S256" s="143"/>
      <c r="T256" s="143"/>
      <c r="U256" s="143"/>
      <c r="V256" s="143"/>
      <c r="W256" s="143"/>
      <c r="X256" s="143"/>
    </row>
    <row r="257" spans="1:24" x14ac:dyDescent="0.25">
      <c r="A257" s="117">
        <v>255</v>
      </c>
      <c r="B257" s="117"/>
      <c r="C257" s="121"/>
      <c r="D257" s="117"/>
      <c r="E257" s="117"/>
      <c r="F257" s="118"/>
      <c r="G257" s="118">
        <f>Таблица1345691316[Кол-во по Счету]*Таблица1345691316[Цена за единицу]</f>
        <v>0</v>
      </c>
      <c r="H257" s="118"/>
      <c r="I257" s="119"/>
      <c r="J257" s="119"/>
      <c r="K257" s="119"/>
      <c r="L257" s="149"/>
      <c r="M257" s="117"/>
      <c r="N257" s="149"/>
      <c r="O257" s="120"/>
      <c r="P257" s="116">
        <f>Таблица1345691316[Дата оплаты]+Таблица1345691316[Срок поставки дней]+1</f>
        <v>1</v>
      </c>
      <c r="Q257" s="149"/>
      <c r="R257" s="117"/>
      <c r="S257" s="143"/>
      <c r="T257" s="143"/>
      <c r="U257" s="143"/>
      <c r="V257" s="143"/>
      <c r="W257" s="143"/>
      <c r="X257" s="143"/>
    </row>
    <row r="258" spans="1:24" x14ac:dyDescent="0.25">
      <c r="A258" s="117">
        <v>256</v>
      </c>
      <c r="B258" s="117"/>
      <c r="C258" s="121"/>
      <c r="D258" s="117"/>
      <c r="E258" s="117"/>
      <c r="F258" s="118"/>
      <c r="G258" s="118">
        <f>Таблица1345691316[Кол-во по Счету]*Таблица1345691316[Цена за единицу]</f>
        <v>0</v>
      </c>
      <c r="H258" s="118"/>
      <c r="I258" s="119"/>
      <c r="J258" s="119"/>
      <c r="K258" s="119"/>
      <c r="L258" s="149"/>
      <c r="M258" s="117"/>
      <c r="N258" s="149"/>
      <c r="O258" s="120"/>
      <c r="P258" s="116">
        <f>Таблица1345691316[Дата оплаты]+Таблица1345691316[Срок поставки дней]+1</f>
        <v>1</v>
      </c>
      <c r="Q258" s="149"/>
      <c r="R258" s="117"/>
      <c r="S258" s="143"/>
      <c r="T258" s="143"/>
      <c r="U258" s="143"/>
      <c r="V258" s="143"/>
      <c r="W258" s="143"/>
      <c r="X258" s="143"/>
    </row>
    <row r="259" spans="1:24" x14ac:dyDescent="0.25">
      <c r="A259" s="117">
        <v>257</v>
      </c>
      <c r="B259" s="117"/>
      <c r="C259" s="121"/>
      <c r="D259" s="117"/>
      <c r="E259" s="117"/>
      <c r="F259" s="118"/>
      <c r="G259" s="118">
        <f>Таблица1345691316[Кол-во по Счету]*Таблица1345691316[Цена за единицу]</f>
        <v>0</v>
      </c>
      <c r="H259" s="118"/>
      <c r="I259" s="119"/>
      <c r="J259" s="119"/>
      <c r="K259" s="119"/>
      <c r="L259" s="149"/>
      <c r="M259" s="117"/>
      <c r="N259" s="149"/>
      <c r="O259" s="120"/>
      <c r="P259" s="116">
        <f>Таблица1345691316[Дата оплаты]+Таблица1345691316[Срок поставки дней]+1</f>
        <v>1</v>
      </c>
      <c r="Q259" s="149"/>
      <c r="R259" s="117"/>
      <c r="S259" s="143"/>
      <c r="T259" s="143"/>
      <c r="U259" s="143"/>
      <c r="V259" s="143"/>
      <c r="W259" s="143"/>
      <c r="X259" s="143"/>
    </row>
    <row r="260" spans="1:24" x14ac:dyDescent="0.25">
      <c r="A260" s="117">
        <v>258</v>
      </c>
      <c r="B260" s="117"/>
      <c r="C260" s="121"/>
      <c r="D260" s="117"/>
      <c r="E260" s="117"/>
      <c r="F260" s="118"/>
      <c r="G260" s="118">
        <f>Таблица1345691316[Кол-во по Счету]*Таблица1345691316[Цена за единицу]</f>
        <v>0</v>
      </c>
      <c r="H260" s="118"/>
      <c r="I260" s="119"/>
      <c r="J260" s="119"/>
      <c r="K260" s="119"/>
      <c r="L260" s="149"/>
      <c r="M260" s="117"/>
      <c r="N260" s="149"/>
      <c r="O260" s="120"/>
      <c r="P260" s="116">
        <f>Таблица1345691316[Дата оплаты]+Таблица1345691316[Срок поставки дней]+1</f>
        <v>1</v>
      </c>
      <c r="Q260" s="149"/>
      <c r="R260" s="117"/>
      <c r="S260" s="143"/>
      <c r="T260" s="143"/>
      <c r="U260" s="143"/>
      <c r="V260" s="143"/>
      <c r="W260" s="143"/>
      <c r="X260" s="143"/>
    </row>
    <row r="261" spans="1:24" x14ac:dyDescent="0.25">
      <c r="A261" s="117">
        <v>259</v>
      </c>
      <c r="B261" s="117"/>
      <c r="C261" s="121"/>
      <c r="D261" s="117"/>
      <c r="E261" s="117"/>
      <c r="F261" s="118"/>
      <c r="G261" s="118">
        <f>Таблица1345691316[Кол-во по Счету]*Таблица1345691316[Цена за единицу]</f>
        <v>0</v>
      </c>
      <c r="H261" s="118"/>
      <c r="I261" s="119"/>
      <c r="J261" s="119"/>
      <c r="K261" s="119"/>
      <c r="L261" s="149"/>
      <c r="M261" s="117"/>
      <c r="N261" s="149"/>
      <c r="O261" s="120"/>
      <c r="P261" s="116">
        <f>Таблица1345691316[Дата оплаты]+Таблица1345691316[Срок поставки дней]+1</f>
        <v>1</v>
      </c>
      <c r="Q261" s="149"/>
      <c r="R261" s="117"/>
      <c r="S261" s="143"/>
      <c r="T261" s="143"/>
      <c r="U261" s="143"/>
      <c r="V261" s="143"/>
      <c r="W261" s="143"/>
      <c r="X261" s="143"/>
    </row>
    <row r="262" spans="1:24" x14ac:dyDescent="0.25">
      <c r="A262" s="117">
        <v>260</v>
      </c>
      <c r="B262" s="117"/>
      <c r="C262" s="121"/>
      <c r="D262" s="117"/>
      <c r="E262" s="117"/>
      <c r="F262" s="118"/>
      <c r="G262" s="118">
        <f>Таблица1345691316[Кол-во по Счету]*Таблица1345691316[Цена за единицу]</f>
        <v>0</v>
      </c>
      <c r="H262" s="118"/>
      <c r="I262" s="119"/>
      <c r="J262" s="119"/>
      <c r="K262" s="119"/>
      <c r="L262" s="149"/>
      <c r="M262" s="117"/>
      <c r="N262" s="149"/>
      <c r="O262" s="120"/>
      <c r="P262" s="116">
        <f>Таблица1345691316[Дата оплаты]+Таблица1345691316[Срок поставки дней]+1</f>
        <v>1</v>
      </c>
      <c r="Q262" s="149"/>
      <c r="R262" s="117"/>
      <c r="S262" s="143"/>
      <c r="T262" s="143"/>
      <c r="U262" s="143"/>
      <c r="V262" s="143"/>
      <c r="W262" s="143"/>
      <c r="X262" s="143"/>
    </row>
    <row r="263" spans="1:24" x14ac:dyDescent="0.25">
      <c r="A263" s="117">
        <v>261</v>
      </c>
      <c r="B263" s="117"/>
      <c r="C263" s="121"/>
      <c r="D263" s="117"/>
      <c r="E263" s="117"/>
      <c r="F263" s="118"/>
      <c r="G263" s="118">
        <f>Таблица1345691316[Кол-во по Счету]*Таблица1345691316[Цена за единицу]</f>
        <v>0</v>
      </c>
      <c r="H263" s="118"/>
      <c r="I263" s="119"/>
      <c r="J263" s="119"/>
      <c r="K263" s="119"/>
      <c r="L263" s="149"/>
      <c r="M263" s="117"/>
      <c r="N263" s="149"/>
      <c r="O263" s="120"/>
      <c r="P263" s="116">
        <f>Таблица1345691316[Дата оплаты]+Таблица1345691316[Срок поставки дней]+1</f>
        <v>1</v>
      </c>
      <c r="Q263" s="149"/>
      <c r="R263" s="117"/>
      <c r="S263" s="143"/>
      <c r="T263" s="143"/>
      <c r="U263" s="143"/>
      <c r="V263" s="143"/>
      <c r="W263" s="143"/>
      <c r="X263" s="143"/>
    </row>
    <row r="264" spans="1:24" x14ac:dyDescent="0.25">
      <c r="A264" s="117">
        <v>262</v>
      </c>
      <c r="B264" s="117"/>
      <c r="C264" s="121"/>
      <c r="D264" s="117"/>
      <c r="E264" s="117"/>
      <c r="F264" s="118"/>
      <c r="G264" s="118">
        <f>Таблица1345691316[Кол-во по Счету]*Таблица1345691316[Цена за единицу]</f>
        <v>0</v>
      </c>
      <c r="H264" s="118"/>
      <c r="I264" s="119"/>
      <c r="J264" s="119"/>
      <c r="K264" s="119"/>
      <c r="L264" s="149"/>
      <c r="M264" s="117"/>
      <c r="N264" s="149"/>
      <c r="O264" s="120"/>
      <c r="P264" s="116">
        <f>Таблица1345691316[Дата оплаты]+Таблица1345691316[Срок поставки дней]+1</f>
        <v>1</v>
      </c>
      <c r="Q264" s="149"/>
      <c r="R264" s="117"/>
      <c r="S264" s="143"/>
      <c r="T264" s="143"/>
      <c r="U264" s="143"/>
      <c r="V264" s="143"/>
      <c r="W264" s="143"/>
      <c r="X264" s="143"/>
    </row>
    <row r="265" spans="1:24" x14ac:dyDescent="0.25">
      <c r="A265" s="117">
        <v>263</v>
      </c>
      <c r="B265" s="117"/>
      <c r="C265" s="121"/>
      <c r="D265" s="117"/>
      <c r="E265" s="117"/>
      <c r="F265" s="118"/>
      <c r="G265" s="118">
        <f>Таблица1345691316[Кол-во по Счету]*Таблица1345691316[Цена за единицу]</f>
        <v>0</v>
      </c>
      <c r="H265" s="118"/>
      <c r="I265" s="119"/>
      <c r="J265" s="119"/>
      <c r="K265" s="119"/>
      <c r="L265" s="149"/>
      <c r="M265" s="117"/>
      <c r="N265" s="149"/>
      <c r="O265" s="120"/>
      <c r="P265" s="116">
        <f>Таблица1345691316[Дата оплаты]+Таблица1345691316[Срок поставки дней]+1</f>
        <v>1</v>
      </c>
      <c r="Q265" s="149"/>
      <c r="R265" s="117"/>
      <c r="S265" s="143"/>
      <c r="T265" s="143"/>
      <c r="U265" s="143"/>
      <c r="V265" s="143"/>
      <c r="W265" s="143"/>
      <c r="X265" s="143"/>
    </row>
    <row r="266" spans="1:24" x14ac:dyDescent="0.25">
      <c r="A266" s="117">
        <v>264</v>
      </c>
      <c r="B266" s="117"/>
      <c r="C266" s="121"/>
      <c r="D266" s="117"/>
      <c r="E266" s="117"/>
      <c r="F266" s="118"/>
      <c r="G266" s="118">
        <f>Таблица1345691316[Кол-во по Счету]*Таблица1345691316[Цена за единицу]</f>
        <v>0</v>
      </c>
      <c r="H266" s="118"/>
      <c r="I266" s="119"/>
      <c r="J266" s="119"/>
      <c r="K266" s="119"/>
      <c r="L266" s="149"/>
      <c r="M266" s="117"/>
      <c r="N266" s="149"/>
      <c r="O266" s="120"/>
      <c r="P266" s="116">
        <f>Таблица1345691316[Дата оплаты]+Таблица1345691316[Срок поставки дней]+1</f>
        <v>1</v>
      </c>
      <c r="Q266" s="149"/>
      <c r="R266" s="117"/>
      <c r="S266" s="143"/>
      <c r="T266" s="143"/>
      <c r="U266" s="143"/>
      <c r="V266" s="143"/>
      <c r="W266" s="143"/>
      <c r="X266" s="143"/>
    </row>
    <row r="267" spans="1:24" x14ac:dyDescent="0.25">
      <c r="A267" s="117">
        <v>265</v>
      </c>
      <c r="B267" s="117"/>
      <c r="C267" s="121"/>
      <c r="D267" s="117"/>
      <c r="E267" s="117"/>
      <c r="F267" s="118"/>
      <c r="G267" s="118">
        <f>Таблица1345691316[Кол-во по Счету]*Таблица1345691316[Цена за единицу]</f>
        <v>0</v>
      </c>
      <c r="H267" s="118"/>
      <c r="I267" s="119"/>
      <c r="J267" s="119"/>
      <c r="K267" s="119"/>
      <c r="L267" s="149"/>
      <c r="M267" s="117"/>
      <c r="N267" s="149"/>
      <c r="O267" s="120"/>
      <c r="P267" s="116">
        <f>Таблица1345691316[Дата оплаты]+Таблица1345691316[Срок поставки дней]+1</f>
        <v>1</v>
      </c>
      <c r="Q267" s="149"/>
      <c r="R267" s="117"/>
      <c r="S267" s="143"/>
      <c r="T267" s="143"/>
      <c r="U267" s="143"/>
      <c r="V267" s="143"/>
      <c r="W267" s="143"/>
      <c r="X267" s="143"/>
    </row>
    <row r="268" spans="1:24" x14ac:dyDescent="0.25">
      <c r="A268" s="117">
        <v>266</v>
      </c>
      <c r="B268" s="117"/>
      <c r="C268" s="121"/>
      <c r="D268" s="117"/>
      <c r="E268" s="117"/>
      <c r="F268" s="118"/>
      <c r="G268" s="118">
        <f>Таблица1345691316[Кол-во по Счету]*Таблица1345691316[Цена за единицу]</f>
        <v>0</v>
      </c>
      <c r="H268" s="118"/>
      <c r="I268" s="119"/>
      <c r="J268" s="119"/>
      <c r="K268" s="119"/>
      <c r="L268" s="149"/>
      <c r="M268" s="117"/>
      <c r="N268" s="149"/>
      <c r="O268" s="120"/>
      <c r="P268" s="116">
        <f>Таблица1345691316[Дата оплаты]+Таблица1345691316[Срок поставки дней]+1</f>
        <v>1</v>
      </c>
      <c r="Q268" s="149"/>
      <c r="R268" s="117"/>
      <c r="S268" s="143"/>
      <c r="T268" s="143"/>
      <c r="U268" s="143"/>
      <c r="V268" s="143"/>
      <c r="W268" s="143"/>
      <c r="X268" s="143"/>
    </row>
    <row r="269" spans="1:24" x14ac:dyDescent="0.25">
      <c r="A269" s="117">
        <v>267</v>
      </c>
      <c r="B269" s="117"/>
      <c r="C269" s="121"/>
      <c r="D269" s="117"/>
      <c r="E269" s="117"/>
      <c r="F269" s="118"/>
      <c r="G269" s="118">
        <f>Таблица1345691316[Кол-во по Счету]*Таблица1345691316[Цена за единицу]</f>
        <v>0</v>
      </c>
      <c r="H269" s="118"/>
      <c r="I269" s="119"/>
      <c r="J269" s="119"/>
      <c r="K269" s="119"/>
      <c r="L269" s="149"/>
      <c r="M269" s="117"/>
      <c r="N269" s="149"/>
      <c r="O269" s="120"/>
      <c r="P269" s="116">
        <f>Таблица1345691316[Дата оплаты]+Таблица1345691316[Срок поставки дней]+1</f>
        <v>1</v>
      </c>
      <c r="Q269" s="149"/>
      <c r="R269" s="117"/>
      <c r="S269" s="143"/>
      <c r="T269" s="143"/>
      <c r="U269" s="143"/>
      <c r="V269" s="143"/>
      <c r="W269" s="143"/>
      <c r="X269" s="143"/>
    </row>
    <row r="270" spans="1:24" x14ac:dyDescent="0.25">
      <c r="A270" s="117">
        <v>268</v>
      </c>
      <c r="B270" s="117"/>
      <c r="C270" s="121"/>
      <c r="D270" s="117"/>
      <c r="E270" s="117"/>
      <c r="F270" s="118"/>
      <c r="G270" s="118">
        <f>Таблица1345691316[Кол-во по Счету]*Таблица1345691316[Цена за единицу]</f>
        <v>0</v>
      </c>
      <c r="H270" s="118"/>
      <c r="I270" s="119"/>
      <c r="J270" s="119"/>
      <c r="K270" s="119"/>
      <c r="L270" s="149"/>
      <c r="M270" s="117"/>
      <c r="N270" s="149"/>
      <c r="O270" s="120"/>
      <c r="P270" s="116">
        <f>Таблица1345691316[Дата оплаты]+Таблица1345691316[Срок поставки дней]+1</f>
        <v>1</v>
      </c>
      <c r="Q270" s="149"/>
      <c r="R270" s="117"/>
      <c r="S270" s="143"/>
      <c r="T270" s="143"/>
      <c r="U270" s="143"/>
      <c r="V270" s="143"/>
      <c r="W270" s="143"/>
      <c r="X270" s="143"/>
    </row>
    <row r="271" spans="1:24" x14ac:dyDescent="0.25">
      <c r="A271" s="117">
        <v>269</v>
      </c>
      <c r="B271" s="117"/>
      <c r="C271" s="121"/>
      <c r="D271" s="117"/>
      <c r="E271" s="117"/>
      <c r="F271" s="118"/>
      <c r="G271" s="118">
        <f>Таблица1345691316[Кол-во по Счету]*Таблица1345691316[Цена за единицу]</f>
        <v>0</v>
      </c>
      <c r="H271" s="118"/>
      <c r="I271" s="119"/>
      <c r="J271" s="119"/>
      <c r="K271" s="119"/>
      <c r="L271" s="149"/>
      <c r="M271" s="117"/>
      <c r="N271" s="149"/>
      <c r="O271" s="120"/>
      <c r="P271" s="116">
        <f>Таблица1345691316[Дата оплаты]+Таблица1345691316[Срок поставки дней]+1</f>
        <v>1</v>
      </c>
      <c r="Q271" s="149"/>
      <c r="R271" s="117"/>
      <c r="S271" s="143"/>
      <c r="T271" s="143"/>
      <c r="U271" s="143"/>
      <c r="V271" s="143"/>
      <c r="W271" s="143"/>
      <c r="X271" s="143"/>
    </row>
    <row r="272" spans="1:24" x14ac:dyDescent="0.25">
      <c r="A272" s="117">
        <v>270</v>
      </c>
      <c r="B272" s="117"/>
      <c r="C272" s="121"/>
      <c r="D272" s="117"/>
      <c r="E272" s="117"/>
      <c r="F272" s="118"/>
      <c r="G272" s="118">
        <f>Таблица1345691316[Кол-во по Счету]*Таблица1345691316[Цена за единицу]</f>
        <v>0</v>
      </c>
      <c r="H272" s="118"/>
      <c r="I272" s="119"/>
      <c r="J272" s="119"/>
      <c r="K272" s="119"/>
      <c r="L272" s="149"/>
      <c r="M272" s="117"/>
      <c r="N272" s="149"/>
      <c r="O272" s="120"/>
      <c r="P272" s="116">
        <f>Таблица1345691316[Дата оплаты]+Таблица1345691316[Срок поставки дней]+1</f>
        <v>1</v>
      </c>
      <c r="Q272" s="149"/>
      <c r="R272" s="117"/>
      <c r="S272" s="143"/>
      <c r="T272" s="143"/>
      <c r="U272" s="143"/>
      <c r="V272" s="143"/>
      <c r="W272" s="143"/>
      <c r="X272" s="143"/>
    </row>
    <row r="273" spans="1:24" x14ac:dyDescent="0.25">
      <c r="A273" s="117">
        <v>271</v>
      </c>
      <c r="B273" s="117"/>
      <c r="C273" s="121"/>
      <c r="D273" s="117"/>
      <c r="E273" s="117"/>
      <c r="F273" s="118"/>
      <c r="G273" s="118">
        <f>Таблица1345691316[Кол-во по Счету]*Таблица1345691316[Цена за единицу]</f>
        <v>0</v>
      </c>
      <c r="H273" s="118"/>
      <c r="I273" s="119"/>
      <c r="J273" s="119"/>
      <c r="K273" s="119"/>
      <c r="L273" s="149"/>
      <c r="M273" s="117"/>
      <c r="N273" s="149"/>
      <c r="O273" s="120"/>
      <c r="P273" s="116">
        <f>Таблица1345691316[Дата оплаты]+Таблица1345691316[Срок поставки дней]+1</f>
        <v>1</v>
      </c>
      <c r="Q273" s="149"/>
      <c r="R273" s="117"/>
      <c r="S273" s="143"/>
      <c r="T273" s="143"/>
      <c r="U273" s="143"/>
      <c r="V273" s="143"/>
      <c r="W273" s="143"/>
      <c r="X273" s="143"/>
    </row>
    <row r="274" spans="1:24" x14ac:dyDescent="0.25">
      <c r="A274" s="117">
        <v>272</v>
      </c>
      <c r="B274" s="117"/>
      <c r="C274" s="121"/>
      <c r="D274" s="117"/>
      <c r="E274" s="117"/>
      <c r="F274" s="118"/>
      <c r="G274" s="118">
        <f>Таблица1345691316[Кол-во по Счету]*Таблица1345691316[Цена за единицу]</f>
        <v>0</v>
      </c>
      <c r="H274" s="118"/>
      <c r="I274" s="119"/>
      <c r="J274" s="119"/>
      <c r="K274" s="119"/>
      <c r="L274" s="149"/>
      <c r="M274" s="117"/>
      <c r="N274" s="149"/>
      <c r="O274" s="120"/>
      <c r="P274" s="116">
        <f>Таблица1345691316[Дата оплаты]+Таблица1345691316[Срок поставки дней]+1</f>
        <v>1</v>
      </c>
      <c r="Q274" s="149"/>
      <c r="R274" s="117"/>
      <c r="S274" s="143"/>
      <c r="T274" s="143"/>
      <c r="U274" s="143"/>
      <c r="V274" s="143"/>
      <c r="W274" s="143"/>
      <c r="X274" s="143"/>
    </row>
    <row r="275" spans="1:24" x14ac:dyDescent="0.25">
      <c r="A275" s="117">
        <v>273</v>
      </c>
      <c r="B275" s="117"/>
      <c r="C275" s="121"/>
      <c r="D275" s="117"/>
      <c r="E275" s="117"/>
      <c r="F275" s="118"/>
      <c r="G275" s="118">
        <f>Таблица1345691316[Кол-во по Счету]*Таблица1345691316[Цена за единицу]</f>
        <v>0</v>
      </c>
      <c r="H275" s="118"/>
      <c r="I275" s="119"/>
      <c r="J275" s="119"/>
      <c r="K275" s="119"/>
      <c r="L275" s="149"/>
      <c r="M275" s="117"/>
      <c r="N275" s="149"/>
      <c r="O275" s="120"/>
      <c r="P275" s="116">
        <f>Таблица1345691316[Дата оплаты]+Таблица1345691316[Срок поставки дней]+1</f>
        <v>1</v>
      </c>
      <c r="Q275" s="149"/>
      <c r="R275" s="117"/>
      <c r="S275" s="143"/>
      <c r="T275" s="143"/>
      <c r="U275" s="143"/>
      <c r="V275" s="143"/>
      <c r="W275" s="143"/>
      <c r="X275" s="143"/>
    </row>
    <row r="276" spans="1:24" x14ac:dyDescent="0.25">
      <c r="A276" s="117">
        <v>274</v>
      </c>
      <c r="B276" s="117"/>
      <c r="C276" s="121"/>
      <c r="D276" s="117"/>
      <c r="E276" s="117"/>
      <c r="F276" s="118"/>
      <c r="G276" s="118">
        <f>Таблица1345691316[Кол-во по Счету]*Таблица1345691316[Цена за единицу]</f>
        <v>0</v>
      </c>
      <c r="H276" s="118"/>
      <c r="I276" s="119"/>
      <c r="J276" s="119"/>
      <c r="K276" s="119"/>
      <c r="L276" s="149"/>
      <c r="M276" s="117"/>
      <c r="N276" s="149"/>
      <c r="O276" s="120"/>
      <c r="P276" s="116">
        <f>Таблица1345691316[Дата оплаты]+Таблица1345691316[Срок поставки дней]+1</f>
        <v>1</v>
      </c>
      <c r="Q276" s="149"/>
      <c r="R276" s="117"/>
      <c r="S276" s="143"/>
      <c r="T276" s="143"/>
      <c r="U276" s="143"/>
      <c r="V276" s="143"/>
      <c r="W276" s="143"/>
      <c r="X276" s="143"/>
    </row>
    <row r="277" spans="1:24" x14ac:dyDescent="0.25">
      <c r="A277" s="117">
        <v>275</v>
      </c>
      <c r="B277" s="117"/>
      <c r="C277" s="121"/>
      <c r="D277" s="117"/>
      <c r="E277" s="117"/>
      <c r="F277" s="118"/>
      <c r="G277" s="118">
        <f>Таблица1345691316[Кол-во по Счету]*Таблица1345691316[Цена за единицу]</f>
        <v>0</v>
      </c>
      <c r="H277" s="118"/>
      <c r="I277" s="119"/>
      <c r="J277" s="119"/>
      <c r="K277" s="119"/>
      <c r="L277" s="149"/>
      <c r="M277" s="117"/>
      <c r="N277" s="149"/>
      <c r="O277" s="120"/>
      <c r="P277" s="116">
        <f>Таблица1345691316[Дата оплаты]+Таблица1345691316[Срок поставки дней]+1</f>
        <v>1</v>
      </c>
      <c r="Q277" s="149"/>
      <c r="R277" s="117"/>
      <c r="S277" s="143"/>
      <c r="T277" s="143"/>
      <c r="U277" s="143"/>
      <c r="V277" s="143"/>
      <c r="W277" s="143"/>
      <c r="X277" s="143"/>
    </row>
    <row r="278" spans="1:24" x14ac:dyDescent="0.25">
      <c r="A278" s="117">
        <v>276</v>
      </c>
      <c r="B278" s="117"/>
      <c r="C278" s="121"/>
      <c r="D278" s="117"/>
      <c r="E278" s="117"/>
      <c r="F278" s="118"/>
      <c r="G278" s="118">
        <f>Таблица1345691316[Кол-во по Счету]*Таблица1345691316[Цена за единицу]</f>
        <v>0</v>
      </c>
      <c r="H278" s="118"/>
      <c r="I278" s="119"/>
      <c r="J278" s="119"/>
      <c r="K278" s="119"/>
      <c r="L278" s="149"/>
      <c r="M278" s="117"/>
      <c r="N278" s="149"/>
      <c r="O278" s="120"/>
      <c r="P278" s="116">
        <f>Таблица1345691316[Дата оплаты]+Таблица1345691316[Срок поставки дней]+1</f>
        <v>1</v>
      </c>
      <c r="Q278" s="149"/>
      <c r="R278" s="117"/>
      <c r="S278" s="143"/>
      <c r="T278" s="143"/>
      <c r="U278" s="143"/>
      <c r="V278" s="143"/>
      <c r="W278" s="143"/>
      <c r="X278" s="143"/>
    </row>
    <row r="279" spans="1:24" x14ac:dyDescent="0.25">
      <c r="A279" s="117">
        <v>277</v>
      </c>
      <c r="B279" s="117"/>
      <c r="C279" s="121"/>
      <c r="D279" s="117"/>
      <c r="E279" s="117"/>
      <c r="F279" s="118"/>
      <c r="G279" s="118">
        <f>Таблица1345691316[Кол-во по Счету]*Таблица1345691316[Цена за единицу]</f>
        <v>0</v>
      </c>
      <c r="H279" s="118"/>
      <c r="I279" s="119"/>
      <c r="J279" s="119"/>
      <c r="K279" s="119"/>
      <c r="L279" s="149"/>
      <c r="M279" s="117"/>
      <c r="N279" s="149"/>
      <c r="O279" s="120"/>
      <c r="P279" s="116">
        <f>Таблица1345691316[Дата оплаты]+Таблица1345691316[Срок поставки дней]+1</f>
        <v>1</v>
      </c>
      <c r="Q279" s="149"/>
      <c r="R279" s="117"/>
      <c r="S279" s="143"/>
      <c r="T279" s="143"/>
      <c r="U279" s="143"/>
      <c r="V279" s="143"/>
      <c r="W279" s="143"/>
      <c r="X279" s="143"/>
    </row>
    <row r="280" spans="1:24" x14ac:dyDescent="0.25">
      <c r="A280" s="117">
        <v>278</v>
      </c>
      <c r="B280" s="117"/>
      <c r="C280" s="121"/>
      <c r="D280" s="117"/>
      <c r="E280" s="117"/>
      <c r="F280" s="118"/>
      <c r="G280" s="118">
        <f>Таблица1345691316[Кол-во по Счету]*Таблица1345691316[Цена за единицу]</f>
        <v>0</v>
      </c>
      <c r="H280" s="118"/>
      <c r="I280" s="119"/>
      <c r="J280" s="119"/>
      <c r="K280" s="119"/>
      <c r="L280" s="149"/>
      <c r="M280" s="117"/>
      <c r="N280" s="149"/>
      <c r="O280" s="120"/>
      <c r="P280" s="116">
        <f>Таблица1345691316[Дата оплаты]+Таблица1345691316[Срок поставки дней]+1</f>
        <v>1</v>
      </c>
      <c r="Q280" s="149"/>
      <c r="R280" s="117"/>
      <c r="S280" s="143"/>
      <c r="T280" s="143"/>
      <c r="U280" s="143"/>
      <c r="V280" s="143"/>
      <c r="W280" s="143"/>
      <c r="X280" s="143"/>
    </row>
    <row r="281" spans="1:24" x14ac:dyDescent="0.25">
      <c r="A281" s="117">
        <v>279</v>
      </c>
      <c r="B281" s="117"/>
      <c r="C281" s="121"/>
      <c r="D281" s="117"/>
      <c r="E281" s="117"/>
      <c r="F281" s="118"/>
      <c r="G281" s="118">
        <f>Таблица1345691316[Кол-во по Счету]*Таблица1345691316[Цена за единицу]</f>
        <v>0</v>
      </c>
      <c r="H281" s="118"/>
      <c r="I281" s="119"/>
      <c r="J281" s="119"/>
      <c r="K281" s="119"/>
      <c r="L281" s="149"/>
      <c r="M281" s="117"/>
      <c r="N281" s="149"/>
      <c r="O281" s="120"/>
      <c r="P281" s="116">
        <f>Таблица1345691316[Дата оплаты]+Таблица1345691316[Срок поставки дней]+1</f>
        <v>1</v>
      </c>
      <c r="Q281" s="149"/>
      <c r="R281" s="117"/>
      <c r="S281" s="143"/>
      <c r="T281" s="143"/>
      <c r="U281" s="143"/>
      <c r="V281" s="143"/>
      <c r="W281" s="143"/>
      <c r="X281" s="143"/>
    </row>
    <row r="282" spans="1:24" x14ac:dyDescent="0.25">
      <c r="A282" s="117">
        <v>280</v>
      </c>
      <c r="B282" s="117"/>
      <c r="C282" s="121"/>
      <c r="D282" s="117"/>
      <c r="E282" s="117"/>
      <c r="F282" s="118"/>
      <c r="G282" s="118">
        <f>Таблица1345691316[Кол-во по Счету]*Таблица1345691316[Цена за единицу]</f>
        <v>0</v>
      </c>
      <c r="H282" s="118"/>
      <c r="I282" s="119"/>
      <c r="J282" s="119"/>
      <c r="K282" s="119"/>
      <c r="L282" s="149"/>
      <c r="M282" s="117"/>
      <c r="N282" s="149"/>
      <c r="O282" s="120"/>
      <c r="P282" s="116">
        <f>Таблица1345691316[Дата оплаты]+Таблица1345691316[Срок поставки дней]+1</f>
        <v>1</v>
      </c>
      <c r="Q282" s="149"/>
      <c r="R282" s="117"/>
      <c r="S282" s="143"/>
      <c r="T282" s="143"/>
      <c r="U282" s="143"/>
      <c r="V282" s="143"/>
      <c r="W282" s="143"/>
      <c r="X282" s="143"/>
    </row>
    <row r="283" spans="1:24" x14ac:dyDescent="0.25">
      <c r="A283" s="117">
        <v>281</v>
      </c>
      <c r="B283" s="117"/>
      <c r="C283" s="121"/>
      <c r="D283" s="117"/>
      <c r="E283" s="117"/>
      <c r="F283" s="118"/>
      <c r="G283" s="118">
        <f>Таблица1345691316[Кол-во по Счету]*Таблица1345691316[Цена за единицу]</f>
        <v>0</v>
      </c>
      <c r="H283" s="118"/>
      <c r="I283" s="119"/>
      <c r="J283" s="119"/>
      <c r="K283" s="119"/>
      <c r="L283" s="149"/>
      <c r="M283" s="117"/>
      <c r="N283" s="149"/>
      <c r="O283" s="120"/>
      <c r="P283" s="116">
        <f>Таблица1345691316[Дата оплаты]+Таблица1345691316[Срок поставки дней]+1</f>
        <v>1</v>
      </c>
      <c r="Q283" s="149"/>
      <c r="R283" s="117"/>
      <c r="S283" s="143"/>
      <c r="T283" s="143"/>
      <c r="U283" s="143"/>
      <c r="V283" s="143"/>
      <c r="W283" s="143"/>
      <c r="X283" s="143"/>
    </row>
    <row r="284" spans="1:24" x14ac:dyDescent="0.25">
      <c r="A284" s="117">
        <v>282</v>
      </c>
      <c r="B284" s="117"/>
      <c r="C284" s="121"/>
      <c r="D284" s="117"/>
      <c r="E284" s="117"/>
      <c r="F284" s="118"/>
      <c r="G284" s="118">
        <f>Таблица1345691316[Кол-во по Счету]*Таблица1345691316[Цена за единицу]</f>
        <v>0</v>
      </c>
      <c r="H284" s="118"/>
      <c r="I284" s="119"/>
      <c r="J284" s="119"/>
      <c r="K284" s="119"/>
      <c r="L284" s="149"/>
      <c r="M284" s="117"/>
      <c r="N284" s="149"/>
      <c r="O284" s="120"/>
      <c r="P284" s="116">
        <f>Таблица1345691316[Дата оплаты]+Таблица1345691316[Срок поставки дней]+1</f>
        <v>1</v>
      </c>
      <c r="Q284" s="149"/>
      <c r="R284" s="117"/>
      <c r="S284" s="143"/>
      <c r="T284" s="143"/>
      <c r="U284" s="143"/>
      <c r="V284" s="143"/>
      <c r="W284" s="143"/>
      <c r="X284" s="143"/>
    </row>
    <row r="285" spans="1:24" x14ac:dyDescent="0.25">
      <c r="A285" s="117">
        <v>283</v>
      </c>
      <c r="B285" s="117"/>
      <c r="C285" s="121"/>
      <c r="D285" s="117"/>
      <c r="E285" s="117"/>
      <c r="F285" s="118"/>
      <c r="G285" s="118">
        <f>Таблица1345691316[Кол-во по Счету]*Таблица1345691316[Цена за единицу]</f>
        <v>0</v>
      </c>
      <c r="H285" s="118"/>
      <c r="I285" s="119"/>
      <c r="J285" s="119"/>
      <c r="K285" s="119"/>
      <c r="L285" s="149"/>
      <c r="M285" s="117"/>
      <c r="N285" s="149"/>
      <c r="O285" s="120"/>
      <c r="P285" s="116">
        <f>Таблица1345691316[Дата оплаты]+Таблица1345691316[Срок поставки дней]+1</f>
        <v>1</v>
      </c>
      <c r="Q285" s="149"/>
      <c r="R285" s="117"/>
      <c r="S285" s="143"/>
      <c r="T285" s="143"/>
      <c r="U285" s="143"/>
      <c r="V285" s="143"/>
      <c r="W285" s="143"/>
      <c r="X285" s="143"/>
    </row>
    <row r="286" spans="1:24" x14ac:dyDescent="0.25">
      <c r="A286" s="117">
        <v>284</v>
      </c>
      <c r="B286" s="117"/>
      <c r="C286" s="121"/>
      <c r="D286" s="117"/>
      <c r="E286" s="117"/>
      <c r="F286" s="118"/>
      <c r="G286" s="118">
        <f>Таблица1345691316[Кол-во по Счету]*Таблица1345691316[Цена за единицу]</f>
        <v>0</v>
      </c>
      <c r="H286" s="118"/>
      <c r="I286" s="119"/>
      <c r="J286" s="119"/>
      <c r="K286" s="119"/>
      <c r="L286" s="149"/>
      <c r="M286" s="117"/>
      <c r="N286" s="149"/>
      <c r="O286" s="120"/>
      <c r="P286" s="116">
        <f>Таблица1345691316[Дата оплаты]+Таблица1345691316[Срок поставки дней]+1</f>
        <v>1</v>
      </c>
      <c r="Q286" s="149"/>
      <c r="R286" s="117"/>
      <c r="S286" s="143"/>
      <c r="T286" s="143"/>
      <c r="U286" s="143"/>
      <c r="V286" s="143"/>
      <c r="W286" s="143"/>
      <c r="X286" s="143"/>
    </row>
    <row r="287" spans="1:24" x14ac:dyDescent="0.25">
      <c r="A287" s="117">
        <v>285</v>
      </c>
      <c r="B287" s="117"/>
      <c r="C287" s="121"/>
      <c r="D287" s="117"/>
      <c r="E287" s="117"/>
      <c r="F287" s="118"/>
      <c r="G287" s="118">
        <f>Таблица1345691316[Кол-во по Счету]*Таблица1345691316[Цена за единицу]</f>
        <v>0</v>
      </c>
      <c r="H287" s="118"/>
      <c r="I287" s="119"/>
      <c r="J287" s="119"/>
      <c r="K287" s="119"/>
      <c r="L287" s="149"/>
      <c r="M287" s="117"/>
      <c r="N287" s="149"/>
      <c r="O287" s="120"/>
      <c r="P287" s="116">
        <f>Таблица1345691316[Дата оплаты]+Таблица1345691316[Срок поставки дней]+1</f>
        <v>1</v>
      </c>
      <c r="Q287" s="149"/>
      <c r="R287" s="117"/>
      <c r="S287" s="143"/>
      <c r="T287" s="143"/>
      <c r="U287" s="143"/>
      <c r="V287" s="143"/>
      <c r="W287" s="143"/>
      <c r="X287" s="143"/>
    </row>
    <row r="288" spans="1:24" x14ac:dyDescent="0.25">
      <c r="A288" s="117">
        <v>286</v>
      </c>
      <c r="B288" s="117"/>
      <c r="C288" s="121"/>
      <c r="D288" s="117"/>
      <c r="E288" s="117"/>
      <c r="F288" s="118"/>
      <c r="G288" s="118">
        <f>Таблица1345691316[Кол-во по Счету]*Таблица1345691316[Цена за единицу]</f>
        <v>0</v>
      </c>
      <c r="H288" s="118"/>
      <c r="I288" s="119"/>
      <c r="J288" s="119"/>
      <c r="K288" s="119"/>
      <c r="L288" s="149"/>
      <c r="M288" s="117"/>
      <c r="N288" s="149"/>
      <c r="O288" s="120"/>
      <c r="P288" s="116">
        <f>Таблица1345691316[Дата оплаты]+Таблица1345691316[Срок поставки дней]+1</f>
        <v>1</v>
      </c>
      <c r="Q288" s="149"/>
      <c r="R288" s="117"/>
      <c r="S288" s="143"/>
      <c r="T288" s="143"/>
      <c r="U288" s="143"/>
      <c r="V288" s="143"/>
      <c r="W288" s="143"/>
      <c r="X288" s="143"/>
    </row>
    <row r="289" spans="1:24" x14ac:dyDescent="0.25">
      <c r="A289" s="117">
        <v>287</v>
      </c>
      <c r="B289" s="117"/>
      <c r="C289" s="121"/>
      <c r="D289" s="117"/>
      <c r="E289" s="117"/>
      <c r="F289" s="118"/>
      <c r="G289" s="118">
        <f>Таблица1345691316[Кол-во по Счету]*Таблица1345691316[Цена за единицу]</f>
        <v>0</v>
      </c>
      <c r="H289" s="118"/>
      <c r="I289" s="119"/>
      <c r="J289" s="119"/>
      <c r="K289" s="119"/>
      <c r="L289" s="149"/>
      <c r="M289" s="117"/>
      <c r="N289" s="149"/>
      <c r="O289" s="120"/>
      <c r="P289" s="116">
        <f>Таблица1345691316[Дата оплаты]+Таблица1345691316[Срок поставки дней]+1</f>
        <v>1</v>
      </c>
      <c r="Q289" s="149"/>
      <c r="R289" s="117"/>
      <c r="S289" s="143"/>
      <c r="T289" s="143"/>
      <c r="U289" s="143"/>
      <c r="V289" s="143"/>
      <c r="W289" s="143"/>
      <c r="X289" s="143"/>
    </row>
    <row r="290" spans="1:24" x14ac:dyDescent="0.25">
      <c r="A290" s="117">
        <v>288</v>
      </c>
      <c r="B290" s="117"/>
      <c r="C290" s="121"/>
      <c r="D290" s="117"/>
      <c r="E290" s="117"/>
      <c r="F290" s="118"/>
      <c r="G290" s="118">
        <f>Таблица1345691316[Кол-во по Счету]*Таблица1345691316[Цена за единицу]</f>
        <v>0</v>
      </c>
      <c r="H290" s="118"/>
      <c r="I290" s="119"/>
      <c r="J290" s="119"/>
      <c r="K290" s="119"/>
      <c r="L290" s="149"/>
      <c r="M290" s="117"/>
      <c r="N290" s="149"/>
      <c r="O290" s="120"/>
      <c r="P290" s="116">
        <f>Таблица1345691316[Дата оплаты]+Таблица1345691316[Срок поставки дней]+1</f>
        <v>1</v>
      </c>
      <c r="Q290" s="149"/>
      <c r="R290" s="117"/>
      <c r="S290" s="143"/>
      <c r="T290" s="143"/>
      <c r="U290" s="143"/>
      <c r="V290" s="143"/>
      <c r="W290" s="143"/>
      <c r="X290" s="143"/>
    </row>
    <row r="291" spans="1:24" x14ac:dyDescent="0.25">
      <c r="A291" s="117">
        <v>289</v>
      </c>
      <c r="B291" s="117"/>
      <c r="C291" s="121"/>
      <c r="D291" s="117"/>
      <c r="E291" s="117"/>
      <c r="F291" s="118"/>
      <c r="G291" s="118">
        <f>Таблица1345691316[Кол-во по Счету]*Таблица1345691316[Цена за единицу]</f>
        <v>0</v>
      </c>
      <c r="H291" s="118"/>
      <c r="I291" s="119"/>
      <c r="J291" s="119"/>
      <c r="K291" s="119"/>
      <c r="L291" s="149"/>
      <c r="M291" s="117"/>
      <c r="N291" s="149"/>
      <c r="O291" s="120"/>
      <c r="P291" s="116">
        <f>Таблица1345691316[Дата оплаты]+Таблица1345691316[Срок поставки дней]+1</f>
        <v>1</v>
      </c>
      <c r="Q291" s="149"/>
      <c r="R291" s="117"/>
      <c r="S291" s="143"/>
      <c r="T291" s="143"/>
      <c r="U291" s="143"/>
      <c r="V291" s="143"/>
      <c r="W291" s="143"/>
      <c r="X291" s="143"/>
    </row>
    <row r="292" spans="1:24" x14ac:dyDescent="0.25">
      <c r="A292" s="117">
        <v>290</v>
      </c>
      <c r="B292" s="117"/>
      <c r="C292" s="121"/>
      <c r="D292" s="117"/>
      <c r="E292" s="117"/>
      <c r="F292" s="118"/>
      <c r="G292" s="118">
        <f>Таблица1345691316[Кол-во по Счету]*Таблица1345691316[Цена за единицу]</f>
        <v>0</v>
      </c>
      <c r="H292" s="118"/>
      <c r="I292" s="119"/>
      <c r="J292" s="119"/>
      <c r="K292" s="119"/>
      <c r="L292" s="149"/>
      <c r="M292" s="117"/>
      <c r="N292" s="149"/>
      <c r="O292" s="120"/>
      <c r="P292" s="116">
        <f>Таблица1345691316[Дата оплаты]+Таблица1345691316[Срок поставки дней]+1</f>
        <v>1</v>
      </c>
      <c r="Q292" s="149"/>
      <c r="R292" s="117"/>
      <c r="S292" s="143"/>
      <c r="T292" s="143"/>
      <c r="U292" s="143"/>
      <c r="V292" s="143"/>
      <c r="W292" s="143"/>
      <c r="X292" s="143"/>
    </row>
    <row r="293" spans="1:24" x14ac:dyDescent="0.25">
      <c r="A293" s="117">
        <v>291</v>
      </c>
      <c r="B293" s="117"/>
      <c r="C293" s="121"/>
      <c r="D293" s="117"/>
      <c r="E293" s="117"/>
      <c r="F293" s="118"/>
      <c r="G293" s="118">
        <f>Таблица1345691316[Кол-во по Счету]*Таблица1345691316[Цена за единицу]</f>
        <v>0</v>
      </c>
      <c r="H293" s="118"/>
      <c r="I293" s="119"/>
      <c r="J293" s="119"/>
      <c r="K293" s="119"/>
      <c r="L293" s="149"/>
      <c r="M293" s="117"/>
      <c r="N293" s="149"/>
      <c r="O293" s="120"/>
      <c r="P293" s="116">
        <f>Таблица1345691316[Дата оплаты]+Таблица1345691316[Срок поставки дней]+1</f>
        <v>1</v>
      </c>
      <c r="Q293" s="149"/>
      <c r="R293" s="117"/>
      <c r="S293" s="143"/>
      <c r="T293" s="143"/>
      <c r="U293" s="143"/>
      <c r="V293" s="143"/>
      <c r="W293" s="143"/>
      <c r="X293" s="143"/>
    </row>
    <row r="294" spans="1:24" x14ac:dyDescent="0.25">
      <c r="A294" s="117">
        <v>292</v>
      </c>
      <c r="B294" s="117"/>
      <c r="C294" s="121"/>
      <c r="D294" s="117"/>
      <c r="E294" s="117"/>
      <c r="F294" s="118"/>
      <c r="G294" s="118">
        <f>Таблица1345691316[Кол-во по Счету]*Таблица1345691316[Цена за единицу]</f>
        <v>0</v>
      </c>
      <c r="H294" s="118"/>
      <c r="I294" s="119"/>
      <c r="J294" s="119"/>
      <c r="K294" s="119"/>
      <c r="L294" s="149"/>
      <c r="M294" s="117"/>
      <c r="N294" s="149"/>
      <c r="O294" s="120"/>
      <c r="P294" s="116">
        <f>Таблица1345691316[Дата оплаты]+Таблица1345691316[Срок поставки дней]+1</f>
        <v>1</v>
      </c>
      <c r="Q294" s="149"/>
      <c r="R294" s="117"/>
      <c r="S294" s="143"/>
      <c r="T294" s="143"/>
      <c r="U294" s="143"/>
      <c r="V294" s="143"/>
      <c r="W294" s="143"/>
      <c r="X294" s="143"/>
    </row>
    <row r="295" spans="1:24" x14ac:dyDescent="0.25">
      <c r="A295" s="117">
        <v>293</v>
      </c>
      <c r="B295" s="117"/>
      <c r="C295" s="121"/>
      <c r="D295" s="117"/>
      <c r="E295" s="117"/>
      <c r="F295" s="118"/>
      <c r="G295" s="118">
        <f>Таблица1345691316[Кол-во по Счету]*Таблица1345691316[Цена за единицу]</f>
        <v>0</v>
      </c>
      <c r="H295" s="118"/>
      <c r="I295" s="119"/>
      <c r="J295" s="119"/>
      <c r="K295" s="119"/>
      <c r="L295" s="149"/>
      <c r="M295" s="117"/>
      <c r="N295" s="149"/>
      <c r="O295" s="120"/>
      <c r="P295" s="116">
        <f>Таблица1345691316[Дата оплаты]+Таблица1345691316[Срок поставки дней]+1</f>
        <v>1</v>
      </c>
      <c r="Q295" s="149"/>
      <c r="R295" s="117"/>
      <c r="S295" s="143"/>
      <c r="T295" s="143"/>
      <c r="U295" s="143"/>
      <c r="V295" s="143"/>
      <c r="W295" s="143"/>
      <c r="X295" s="143"/>
    </row>
    <row r="296" spans="1:24" x14ac:dyDescent="0.25">
      <c r="A296" s="117">
        <v>294</v>
      </c>
      <c r="B296" s="117"/>
      <c r="C296" s="121"/>
      <c r="D296" s="117"/>
      <c r="E296" s="117"/>
      <c r="F296" s="118"/>
      <c r="G296" s="118">
        <f>Таблица1345691316[Кол-во по Счету]*Таблица1345691316[Цена за единицу]</f>
        <v>0</v>
      </c>
      <c r="H296" s="118"/>
      <c r="I296" s="119"/>
      <c r="J296" s="119"/>
      <c r="K296" s="119"/>
      <c r="L296" s="149"/>
      <c r="M296" s="117"/>
      <c r="N296" s="149"/>
      <c r="O296" s="120"/>
      <c r="P296" s="116">
        <f>Таблица1345691316[Дата оплаты]+Таблица1345691316[Срок поставки дней]+1</f>
        <v>1</v>
      </c>
      <c r="Q296" s="149"/>
      <c r="R296" s="117"/>
      <c r="S296" s="143"/>
      <c r="T296" s="143"/>
      <c r="U296" s="143"/>
      <c r="V296" s="143"/>
      <c r="W296" s="143"/>
      <c r="X296" s="143"/>
    </row>
    <row r="297" spans="1:24" x14ac:dyDescent="0.25">
      <c r="A297" s="117">
        <v>295</v>
      </c>
      <c r="B297" s="117"/>
      <c r="C297" s="121"/>
      <c r="D297" s="117"/>
      <c r="E297" s="117"/>
      <c r="F297" s="118"/>
      <c r="G297" s="118">
        <f>Таблица1345691316[Кол-во по Счету]*Таблица1345691316[Цена за единицу]</f>
        <v>0</v>
      </c>
      <c r="H297" s="118"/>
      <c r="I297" s="119"/>
      <c r="J297" s="119"/>
      <c r="K297" s="119"/>
      <c r="L297" s="149"/>
      <c r="M297" s="117"/>
      <c r="N297" s="149"/>
      <c r="O297" s="120"/>
      <c r="P297" s="116">
        <f>Таблица1345691316[Дата оплаты]+Таблица1345691316[Срок поставки дней]+1</f>
        <v>1</v>
      </c>
      <c r="Q297" s="149"/>
      <c r="R297" s="117"/>
      <c r="S297" s="143"/>
      <c r="T297" s="143"/>
      <c r="U297" s="143"/>
      <c r="V297" s="143"/>
      <c r="W297" s="143"/>
      <c r="X297" s="143"/>
    </row>
    <row r="298" spans="1:24" x14ac:dyDescent="0.25">
      <c r="A298" s="117">
        <v>296</v>
      </c>
      <c r="B298" s="117"/>
      <c r="C298" s="121"/>
      <c r="D298" s="117"/>
      <c r="E298" s="117"/>
      <c r="F298" s="118"/>
      <c r="G298" s="118">
        <f>Таблица1345691316[Кол-во по Счету]*Таблица1345691316[Цена за единицу]</f>
        <v>0</v>
      </c>
      <c r="H298" s="118"/>
      <c r="I298" s="119"/>
      <c r="J298" s="119"/>
      <c r="K298" s="119"/>
      <c r="L298" s="149"/>
      <c r="M298" s="117"/>
      <c r="N298" s="149"/>
      <c r="O298" s="120"/>
      <c r="P298" s="116">
        <f>Таблица1345691316[Дата оплаты]+Таблица1345691316[Срок поставки дней]+1</f>
        <v>1</v>
      </c>
      <c r="Q298" s="149"/>
      <c r="R298" s="117"/>
      <c r="S298" s="143"/>
      <c r="T298" s="143"/>
      <c r="U298" s="143"/>
      <c r="V298" s="143"/>
      <c r="W298" s="143"/>
      <c r="X298" s="143"/>
    </row>
    <row r="299" spans="1:24" x14ac:dyDescent="0.25">
      <c r="A299" s="117">
        <v>297</v>
      </c>
      <c r="B299" s="117"/>
      <c r="C299" s="121"/>
      <c r="D299" s="117"/>
      <c r="E299" s="117"/>
      <c r="F299" s="118"/>
      <c r="G299" s="118">
        <f>Таблица1345691316[Кол-во по Счету]*Таблица1345691316[Цена за единицу]</f>
        <v>0</v>
      </c>
      <c r="H299" s="118"/>
      <c r="I299" s="119"/>
      <c r="J299" s="119"/>
      <c r="K299" s="119"/>
      <c r="L299" s="149"/>
      <c r="M299" s="117"/>
      <c r="N299" s="149"/>
      <c r="O299" s="120"/>
      <c r="P299" s="116">
        <f>Таблица1345691316[Дата оплаты]+Таблица1345691316[Срок поставки дней]+1</f>
        <v>1</v>
      </c>
      <c r="Q299" s="149"/>
      <c r="R299" s="117"/>
      <c r="S299" s="143"/>
      <c r="T299" s="143"/>
      <c r="U299" s="143"/>
      <c r="V299" s="143"/>
      <c r="W299" s="143"/>
      <c r="X299" s="143"/>
    </row>
    <row r="300" spans="1:24" x14ac:dyDescent="0.25">
      <c r="A300" s="117">
        <v>298</v>
      </c>
      <c r="B300" s="117"/>
      <c r="C300" s="121"/>
      <c r="D300" s="117"/>
      <c r="E300" s="117"/>
      <c r="F300" s="118"/>
      <c r="G300" s="118">
        <f>Таблица1345691316[Кол-во по Счету]*Таблица1345691316[Цена за единицу]</f>
        <v>0</v>
      </c>
      <c r="H300" s="118"/>
      <c r="I300" s="119"/>
      <c r="J300" s="119"/>
      <c r="K300" s="119"/>
      <c r="L300" s="149"/>
      <c r="M300" s="117"/>
      <c r="N300" s="149"/>
      <c r="O300" s="120"/>
      <c r="P300" s="116">
        <f>Таблица1345691316[Дата оплаты]+Таблица1345691316[Срок поставки дней]+1</f>
        <v>1</v>
      </c>
      <c r="Q300" s="149"/>
      <c r="R300" s="117"/>
      <c r="S300" s="143"/>
      <c r="T300" s="143"/>
      <c r="U300" s="143"/>
      <c r="V300" s="143"/>
      <c r="W300" s="143"/>
      <c r="X300" s="143"/>
    </row>
    <row r="301" spans="1:24" x14ac:dyDescent="0.25">
      <c r="A301" s="117">
        <v>299</v>
      </c>
      <c r="B301" s="117"/>
      <c r="C301" s="121"/>
      <c r="D301" s="117"/>
      <c r="E301" s="117"/>
      <c r="F301" s="118"/>
      <c r="G301" s="118">
        <f>Таблица1345691316[Кол-во по Счету]*Таблица1345691316[Цена за единицу]</f>
        <v>0</v>
      </c>
      <c r="H301" s="118"/>
      <c r="I301" s="119"/>
      <c r="J301" s="119"/>
      <c r="K301" s="119"/>
      <c r="L301" s="149"/>
      <c r="M301" s="117"/>
      <c r="N301" s="149"/>
      <c r="O301" s="120"/>
      <c r="P301" s="116">
        <f>Таблица1345691316[Дата оплаты]+Таблица1345691316[Срок поставки дней]+1</f>
        <v>1</v>
      </c>
      <c r="Q301" s="149"/>
      <c r="R301" s="117"/>
      <c r="S301" s="143"/>
      <c r="T301" s="143"/>
      <c r="U301" s="143"/>
      <c r="V301" s="143"/>
      <c r="W301" s="143"/>
      <c r="X301" s="143"/>
    </row>
    <row r="302" spans="1:24" x14ac:dyDescent="0.25">
      <c r="A302" s="117">
        <v>300</v>
      </c>
      <c r="B302" s="117"/>
      <c r="C302" s="121"/>
      <c r="D302" s="117"/>
      <c r="E302" s="117"/>
      <c r="F302" s="118"/>
      <c r="G302" s="118">
        <f>Таблица1345691316[Кол-во по Счету]*Таблица1345691316[Цена за единицу]</f>
        <v>0</v>
      </c>
      <c r="H302" s="118"/>
      <c r="I302" s="119"/>
      <c r="J302" s="119"/>
      <c r="K302" s="119"/>
      <c r="L302" s="149"/>
      <c r="M302" s="117"/>
      <c r="N302" s="149"/>
      <c r="O302" s="120"/>
      <c r="P302" s="116">
        <f>Таблица1345691316[Дата оплаты]+Таблица1345691316[Срок поставки дней]+1</f>
        <v>1</v>
      </c>
      <c r="Q302" s="149"/>
      <c r="R302" s="117"/>
      <c r="S302" s="143"/>
      <c r="T302" s="143"/>
      <c r="U302" s="143"/>
      <c r="V302" s="143"/>
      <c r="W302" s="143"/>
      <c r="X302" s="143"/>
    </row>
    <row r="303" spans="1:24" x14ac:dyDescent="0.25">
      <c r="A303" s="117">
        <v>301</v>
      </c>
      <c r="B303" s="117"/>
      <c r="C303" s="121"/>
      <c r="D303" s="117"/>
      <c r="E303" s="117"/>
      <c r="F303" s="118"/>
      <c r="G303" s="118">
        <f>Таблица1345691316[Кол-во по Счету]*Таблица1345691316[Цена за единицу]</f>
        <v>0</v>
      </c>
      <c r="H303" s="118"/>
      <c r="I303" s="119"/>
      <c r="J303" s="119"/>
      <c r="K303" s="119"/>
      <c r="L303" s="149"/>
      <c r="M303" s="117"/>
      <c r="N303" s="149"/>
      <c r="O303" s="120"/>
      <c r="P303" s="116">
        <f>Таблица1345691316[Дата оплаты]+Таблица1345691316[Срок поставки дней]+1</f>
        <v>1</v>
      </c>
      <c r="Q303" s="149"/>
      <c r="R303" s="117"/>
      <c r="S303" s="143"/>
      <c r="T303" s="143"/>
      <c r="U303" s="143"/>
      <c r="V303" s="143"/>
      <c r="W303" s="143"/>
      <c r="X303" s="143"/>
    </row>
    <row r="304" spans="1:24" x14ac:dyDescent="0.25">
      <c r="A304" s="117">
        <v>302</v>
      </c>
      <c r="B304" s="117"/>
      <c r="C304" s="121"/>
      <c r="D304" s="117"/>
      <c r="E304" s="117"/>
      <c r="F304" s="118"/>
      <c r="G304" s="118">
        <f>Таблица1345691316[Кол-во по Счету]*Таблица1345691316[Цена за единицу]</f>
        <v>0</v>
      </c>
      <c r="H304" s="118"/>
      <c r="I304" s="119"/>
      <c r="J304" s="119"/>
      <c r="K304" s="119"/>
      <c r="L304" s="149"/>
      <c r="M304" s="117"/>
      <c r="N304" s="149"/>
      <c r="O304" s="120"/>
      <c r="P304" s="116">
        <f>Таблица1345691316[Дата оплаты]+Таблица1345691316[Срок поставки дней]+1</f>
        <v>1</v>
      </c>
      <c r="Q304" s="149"/>
      <c r="R304" s="117"/>
      <c r="S304" s="143"/>
      <c r="T304" s="143"/>
      <c r="U304" s="143"/>
      <c r="V304" s="143"/>
      <c r="W304" s="143"/>
      <c r="X304" s="143"/>
    </row>
    <row r="305" spans="1:24" x14ac:dyDescent="0.25">
      <c r="A305" s="117">
        <v>303</v>
      </c>
      <c r="B305" s="117"/>
      <c r="C305" s="121"/>
      <c r="D305" s="117"/>
      <c r="E305" s="117"/>
      <c r="F305" s="118"/>
      <c r="G305" s="118">
        <f>Таблица1345691316[Кол-во по Счету]*Таблица1345691316[Цена за единицу]</f>
        <v>0</v>
      </c>
      <c r="H305" s="118"/>
      <c r="I305" s="119"/>
      <c r="J305" s="119"/>
      <c r="K305" s="119"/>
      <c r="L305" s="149"/>
      <c r="M305" s="117"/>
      <c r="N305" s="149"/>
      <c r="O305" s="120"/>
      <c r="P305" s="116">
        <f>Таблица1345691316[Дата оплаты]+Таблица1345691316[Срок поставки дней]+1</f>
        <v>1</v>
      </c>
      <c r="Q305" s="149"/>
      <c r="R305" s="117"/>
      <c r="S305" s="143"/>
      <c r="T305" s="143"/>
      <c r="U305" s="143"/>
      <c r="V305" s="143"/>
      <c r="W305" s="143"/>
      <c r="X305" s="143"/>
    </row>
    <row r="306" spans="1:24" x14ac:dyDescent="0.25">
      <c r="A306" s="117">
        <v>304</v>
      </c>
      <c r="B306" s="117"/>
      <c r="C306" s="121"/>
      <c r="D306" s="117"/>
      <c r="E306" s="117"/>
      <c r="F306" s="118"/>
      <c r="G306" s="118">
        <f>Таблица1345691316[Кол-во по Счету]*Таблица1345691316[Цена за единицу]</f>
        <v>0</v>
      </c>
      <c r="H306" s="118"/>
      <c r="I306" s="119"/>
      <c r="J306" s="119"/>
      <c r="K306" s="119"/>
      <c r="L306" s="149"/>
      <c r="M306" s="117"/>
      <c r="N306" s="149"/>
      <c r="O306" s="120"/>
      <c r="P306" s="116">
        <f>Таблица1345691316[Дата оплаты]+Таблица1345691316[Срок поставки дней]+1</f>
        <v>1</v>
      </c>
      <c r="Q306" s="149"/>
      <c r="R306" s="117"/>
      <c r="S306" s="143"/>
      <c r="T306" s="143"/>
      <c r="U306" s="143"/>
      <c r="V306" s="143"/>
      <c r="W306" s="143"/>
      <c r="X306" s="143"/>
    </row>
    <row r="307" spans="1:24" x14ac:dyDescent="0.25">
      <c r="A307" s="117">
        <v>305</v>
      </c>
      <c r="B307" s="117"/>
      <c r="C307" s="121"/>
      <c r="D307" s="117"/>
      <c r="E307" s="117"/>
      <c r="F307" s="118"/>
      <c r="G307" s="118">
        <f>Таблица1345691316[Кол-во по Счету]*Таблица1345691316[Цена за единицу]</f>
        <v>0</v>
      </c>
      <c r="H307" s="118"/>
      <c r="I307" s="119"/>
      <c r="J307" s="119"/>
      <c r="K307" s="119"/>
      <c r="L307" s="149"/>
      <c r="M307" s="117"/>
      <c r="N307" s="149"/>
      <c r="O307" s="120"/>
      <c r="P307" s="116">
        <f>Таблица1345691316[Дата оплаты]+Таблица1345691316[Срок поставки дней]+1</f>
        <v>1</v>
      </c>
      <c r="Q307" s="149"/>
      <c r="R307" s="117"/>
      <c r="S307" s="143"/>
      <c r="T307" s="143"/>
      <c r="U307" s="143"/>
      <c r="V307" s="143"/>
      <c r="W307" s="143"/>
      <c r="X307" s="143"/>
    </row>
    <row r="308" spans="1:24" x14ac:dyDescent="0.25">
      <c r="A308" s="117">
        <v>306</v>
      </c>
      <c r="B308" s="117"/>
      <c r="C308" s="121"/>
      <c r="D308" s="117"/>
      <c r="E308" s="117"/>
      <c r="F308" s="118"/>
      <c r="G308" s="118">
        <f>Таблица1345691316[Кол-во по Счету]*Таблица1345691316[Цена за единицу]</f>
        <v>0</v>
      </c>
      <c r="H308" s="118"/>
      <c r="I308" s="119"/>
      <c r="J308" s="119"/>
      <c r="K308" s="119"/>
      <c r="L308" s="149"/>
      <c r="M308" s="117"/>
      <c r="N308" s="149"/>
      <c r="O308" s="120"/>
      <c r="P308" s="116">
        <f>Таблица1345691316[Дата оплаты]+Таблица1345691316[Срок поставки дней]+1</f>
        <v>1</v>
      </c>
      <c r="Q308" s="149"/>
      <c r="R308" s="117"/>
      <c r="S308" s="143"/>
      <c r="T308" s="143"/>
      <c r="U308" s="143"/>
      <c r="V308" s="143"/>
      <c r="W308" s="143"/>
      <c r="X308" s="143"/>
    </row>
    <row r="309" spans="1:24" x14ac:dyDescent="0.25">
      <c r="A309" s="117">
        <v>307</v>
      </c>
      <c r="B309" s="117"/>
      <c r="C309" s="121"/>
      <c r="D309" s="117"/>
      <c r="E309" s="117"/>
      <c r="F309" s="118"/>
      <c r="G309" s="118">
        <f>Таблица1345691316[Кол-во по Счету]*Таблица1345691316[Цена за единицу]</f>
        <v>0</v>
      </c>
      <c r="H309" s="118"/>
      <c r="I309" s="119"/>
      <c r="J309" s="119"/>
      <c r="K309" s="119"/>
      <c r="L309" s="149"/>
      <c r="M309" s="117"/>
      <c r="N309" s="149"/>
      <c r="O309" s="120"/>
      <c r="P309" s="116">
        <f>Таблица1345691316[Дата оплаты]+Таблица1345691316[Срок поставки дней]+1</f>
        <v>1</v>
      </c>
      <c r="Q309" s="149"/>
      <c r="R309" s="117"/>
      <c r="S309" s="143"/>
      <c r="T309" s="143"/>
      <c r="U309" s="143"/>
      <c r="V309" s="143"/>
      <c r="W309" s="143"/>
      <c r="X309" s="143"/>
    </row>
    <row r="310" spans="1:24" x14ac:dyDescent="0.25">
      <c r="A310" s="117">
        <v>308</v>
      </c>
      <c r="B310" s="117"/>
      <c r="C310" s="121"/>
      <c r="D310" s="117"/>
      <c r="E310" s="117"/>
      <c r="F310" s="118"/>
      <c r="G310" s="118">
        <f>Таблица1345691316[Кол-во по Счету]*Таблица1345691316[Цена за единицу]</f>
        <v>0</v>
      </c>
      <c r="H310" s="118"/>
      <c r="I310" s="119"/>
      <c r="J310" s="119"/>
      <c r="K310" s="119"/>
      <c r="L310" s="149"/>
      <c r="M310" s="117"/>
      <c r="N310" s="149"/>
      <c r="O310" s="120"/>
      <c r="P310" s="116">
        <f>Таблица1345691316[Дата оплаты]+Таблица1345691316[Срок поставки дней]+1</f>
        <v>1</v>
      </c>
      <c r="Q310" s="149"/>
      <c r="R310" s="117"/>
      <c r="S310" s="143"/>
      <c r="T310" s="143"/>
      <c r="U310" s="143"/>
      <c r="V310" s="143"/>
      <c r="W310" s="143"/>
      <c r="X310" s="143"/>
    </row>
    <row r="311" spans="1:24" x14ac:dyDescent="0.25">
      <c r="A311" s="117">
        <v>309</v>
      </c>
      <c r="B311" s="117"/>
      <c r="C311" s="121"/>
      <c r="D311" s="117"/>
      <c r="E311" s="117"/>
      <c r="F311" s="118"/>
      <c r="G311" s="118">
        <f>Таблица1345691316[Кол-во по Счету]*Таблица1345691316[Цена за единицу]</f>
        <v>0</v>
      </c>
      <c r="H311" s="118"/>
      <c r="I311" s="119"/>
      <c r="J311" s="119"/>
      <c r="K311" s="119"/>
      <c r="L311" s="149"/>
      <c r="M311" s="117"/>
      <c r="N311" s="149"/>
      <c r="O311" s="120"/>
      <c r="P311" s="116">
        <f>Таблица1345691316[Дата оплаты]+Таблица1345691316[Срок поставки дней]+1</f>
        <v>1</v>
      </c>
      <c r="Q311" s="149"/>
      <c r="R311" s="117"/>
      <c r="S311" s="143"/>
      <c r="T311" s="143"/>
      <c r="U311" s="143"/>
      <c r="V311" s="143"/>
      <c r="W311" s="143"/>
      <c r="X311" s="143"/>
    </row>
    <row r="312" spans="1:24" x14ac:dyDescent="0.25">
      <c r="A312" s="117">
        <v>310</v>
      </c>
      <c r="B312" s="117"/>
      <c r="C312" s="121"/>
      <c r="D312" s="117"/>
      <c r="E312" s="117"/>
      <c r="F312" s="118"/>
      <c r="G312" s="118">
        <f>Таблица1345691316[Кол-во по Счету]*Таблица1345691316[Цена за единицу]</f>
        <v>0</v>
      </c>
      <c r="H312" s="118"/>
      <c r="I312" s="119"/>
      <c r="J312" s="119"/>
      <c r="K312" s="119"/>
      <c r="L312" s="149"/>
      <c r="M312" s="117"/>
      <c r="N312" s="149"/>
      <c r="O312" s="120"/>
      <c r="P312" s="116">
        <f>Таблица1345691316[Дата оплаты]+Таблица1345691316[Срок поставки дней]+1</f>
        <v>1</v>
      </c>
      <c r="Q312" s="149"/>
      <c r="R312" s="117"/>
      <c r="S312" s="143"/>
      <c r="T312" s="143"/>
      <c r="U312" s="143"/>
      <c r="V312" s="143"/>
      <c r="W312" s="143"/>
      <c r="X312" s="143"/>
    </row>
    <row r="313" spans="1:24" x14ac:dyDescent="0.25">
      <c r="A313" s="117">
        <v>311</v>
      </c>
      <c r="B313" s="117"/>
      <c r="C313" s="121"/>
      <c r="D313" s="117"/>
      <c r="E313" s="117"/>
      <c r="F313" s="118"/>
      <c r="G313" s="118">
        <f>Таблица1345691316[Кол-во по Счету]*Таблица1345691316[Цена за единицу]</f>
        <v>0</v>
      </c>
      <c r="H313" s="118"/>
      <c r="I313" s="119"/>
      <c r="J313" s="119"/>
      <c r="K313" s="119"/>
      <c r="L313" s="149"/>
      <c r="M313" s="117"/>
      <c r="N313" s="149"/>
      <c r="O313" s="120"/>
      <c r="P313" s="116">
        <f>Таблица1345691316[Дата оплаты]+Таблица1345691316[Срок поставки дней]+1</f>
        <v>1</v>
      </c>
      <c r="Q313" s="149"/>
      <c r="R313" s="117"/>
      <c r="S313" s="143"/>
      <c r="T313" s="143"/>
      <c r="U313" s="143"/>
      <c r="V313" s="143"/>
      <c r="W313" s="143"/>
      <c r="X313" s="143"/>
    </row>
    <row r="314" spans="1:24" x14ac:dyDescent="0.25">
      <c r="A314" s="117">
        <v>312</v>
      </c>
      <c r="B314" s="117"/>
      <c r="C314" s="121"/>
      <c r="D314" s="117"/>
      <c r="E314" s="117"/>
      <c r="F314" s="118"/>
      <c r="G314" s="118">
        <f>Таблица1345691316[Кол-во по Счету]*Таблица1345691316[Цена за единицу]</f>
        <v>0</v>
      </c>
      <c r="H314" s="118"/>
      <c r="I314" s="119"/>
      <c r="J314" s="119"/>
      <c r="K314" s="119"/>
      <c r="L314" s="149"/>
      <c r="M314" s="117"/>
      <c r="N314" s="149"/>
      <c r="O314" s="120"/>
      <c r="P314" s="116">
        <f>Таблица1345691316[Дата оплаты]+Таблица1345691316[Срок поставки дней]+1</f>
        <v>1</v>
      </c>
      <c r="Q314" s="149"/>
      <c r="R314" s="117"/>
      <c r="S314" s="143"/>
      <c r="T314" s="143"/>
      <c r="U314" s="143"/>
      <c r="V314" s="143"/>
      <c r="W314" s="143"/>
      <c r="X314" s="143"/>
    </row>
    <row r="315" spans="1:24" x14ac:dyDescent="0.25">
      <c r="A315" s="117">
        <v>313</v>
      </c>
      <c r="B315" s="117"/>
      <c r="C315" s="121"/>
      <c r="D315" s="117"/>
      <c r="E315" s="117"/>
      <c r="F315" s="118"/>
      <c r="G315" s="118">
        <f>Таблица1345691316[Кол-во по Счету]*Таблица1345691316[Цена за единицу]</f>
        <v>0</v>
      </c>
      <c r="H315" s="118"/>
      <c r="I315" s="119"/>
      <c r="J315" s="119"/>
      <c r="K315" s="119"/>
      <c r="L315" s="149"/>
      <c r="M315" s="117"/>
      <c r="N315" s="149"/>
      <c r="O315" s="120"/>
      <c r="P315" s="116">
        <f>Таблица1345691316[Дата оплаты]+Таблица1345691316[Срок поставки дней]+1</f>
        <v>1</v>
      </c>
      <c r="Q315" s="149"/>
      <c r="R315" s="117"/>
      <c r="S315" s="143"/>
      <c r="T315" s="143"/>
      <c r="U315" s="143"/>
      <c r="V315" s="143"/>
      <c r="W315" s="143"/>
      <c r="X315" s="143"/>
    </row>
    <row r="316" spans="1:24" x14ac:dyDescent="0.25">
      <c r="A316" s="117">
        <v>314</v>
      </c>
      <c r="B316" s="117"/>
      <c r="C316" s="121"/>
      <c r="D316" s="117"/>
      <c r="E316" s="117"/>
      <c r="F316" s="118"/>
      <c r="G316" s="118">
        <f>Таблица1345691316[Кол-во по Счету]*Таблица1345691316[Цена за единицу]</f>
        <v>0</v>
      </c>
      <c r="H316" s="118"/>
      <c r="I316" s="119"/>
      <c r="J316" s="119"/>
      <c r="K316" s="119"/>
      <c r="L316" s="149"/>
      <c r="M316" s="117"/>
      <c r="N316" s="149"/>
      <c r="O316" s="120"/>
      <c r="P316" s="116">
        <f>Таблица1345691316[Дата оплаты]+Таблица1345691316[Срок поставки дней]+1</f>
        <v>1</v>
      </c>
      <c r="Q316" s="149"/>
      <c r="R316" s="117"/>
      <c r="S316" s="143"/>
      <c r="T316" s="143"/>
      <c r="U316" s="143"/>
      <c r="V316" s="143"/>
      <c r="W316" s="143"/>
      <c r="X316" s="143"/>
    </row>
    <row r="317" spans="1:24" x14ac:dyDescent="0.25">
      <c r="A317" s="117">
        <v>315</v>
      </c>
      <c r="B317" s="117"/>
      <c r="C317" s="121"/>
      <c r="D317" s="117"/>
      <c r="E317" s="117"/>
      <c r="F317" s="118"/>
      <c r="G317" s="118">
        <f>Таблица1345691316[Кол-во по Счету]*Таблица1345691316[Цена за единицу]</f>
        <v>0</v>
      </c>
      <c r="H317" s="118"/>
      <c r="I317" s="119"/>
      <c r="J317" s="119"/>
      <c r="K317" s="119"/>
      <c r="L317" s="149"/>
      <c r="M317" s="117"/>
      <c r="N317" s="149"/>
      <c r="O317" s="120"/>
      <c r="P317" s="116">
        <f>Таблица1345691316[Дата оплаты]+Таблица1345691316[Срок поставки дней]+1</f>
        <v>1</v>
      </c>
      <c r="Q317" s="149"/>
      <c r="R317" s="117"/>
      <c r="S317" s="143"/>
      <c r="T317" s="143"/>
      <c r="U317" s="143"/>
      <c r="V317" s="143"/>
      <c r="W317" s="143"/>
      <c r="X317" s="143"/>
    </row>
    <row r="318" spans="1:24" x14ac:dyDescent="0.25">
      <c r="A318" s="117">
        <v>316</v>
      </c>
      <c r="B318" s="117"/>
      <c r="C318" s="121"/>
      <c r="D318" s="117"/>
      <c r="E318" s="117"/>
      <c r="F318" s="118"/>
      <c r="G318" s="118">
        <f>Таблица1345691316[Кол-во по Счету]*Таблица1345691316[Цена за единицу]</f>
        <v>0</v>
      </c>
      <c r="H318" s="118"/>
      <c r="I318" s="119"/>
      <c r="J318" s="119"/>
      <c r="K318" s="119"/>
      <c r="L318" s="149"/>
      <c r="M318" s="117"/>
      <c r="N318" s="149"/>
      <c r="O318" s="120"/>
      <c r="P318" s="116">
        <f>Таблица1345691316[Дата оплаты]+Таблица1345691316[Срок поставки дней]+1</f>
        <v>1</v>
      </c>
      <c r="Q318" s="149"/>
      <c r="R318" s="117"/>
      <c r="S318" s="143"/>
      <c r="T318" s="143"/>
      <c r="U318" s="143"/>
      <c r="V318" s="143"/>
      <c r="W318" s="143"/>
      <c r="X318" s="143"/>
    </row>
    <row r="319" spans="1:24" x14ac:dyDescent="0.25">
      <c r="A319" s="117">
        <v>317</v>
      </c>
      <c r="B319" s="117"/>
      <c r="C319" s="121"/>
      <c r="D319" s="117"/>
      <c r="E319" s="117"/>
      <c r="F319" s="118"/>
      <c r="G319" s="118">
        <f>Таблица1345691316[Кол-во по Счету]*Таблица1345691316[Цена за единицу]</f>
        <v>0</v>
      </c>
      <c r="H319" s="118"/>
      <c r="I319" s="119"/>
      <c r="J319" s="119"/>
      <c r="K319" s="119"/>
      <c r="L319" s="149"/>
      <c r="M319" s="117"/>
      <c r="N319" s="149"/>
      <c r="O319" s="120"/>
      <c r="P319" s="116">
        <f>Таблица1345691316[Дата оплаты]+Таблица1345691316[Срок поставки дней]+1</f>
        <v>1</v>
      </c>
      <c r="Q319" s="149"/>
      <c r="R319" s="117"/>
      <c r="S319" s="143"/>
      <c r="T319" s="143"/>
      <c r="U319" s="143"/>
      <c r="V319" s="143"/>
      <c r="W319" s="143"/>
      <c r="X319" s="143"/>
    </row>
    <row r="320" spans="1:24" x14ac:dyDescent="0.25">
      <c r="A320" s="117">
        <v>318</v>
      </c>
      <c r="B320" s="117"/>
      <c r="C320" s="121"/>
      <c r="D320" s="117"/>
      <c r="E320" s="117"/>
      <c r="F320" s="118"/>
      <c r="G320" s="118">
        <f>Таблица1345691316[Кол-во по Счету]*Таблица1345691316[Цена за единицу]</f>
        <v>0</v>
      </c>
      <c r="H320" s="118"/>
      <c r="I320" s="119"/>
      <c r="J320" s="119"/>
      <c r="K320" s="119"/>
      <c r="L320" s="149"/>
      <c r="M320" s="117"/>
      <c r="N320" s="149"/>
      <c r="O320" s="120"/>
      <c r="P320" s="116">
        <f>Таблица1345691316[Дата оплаты]+Таблица1345691316[Срок поставки дней]+1</f>
        <v>1</v>
      </c>
      <c r="Q320" s="149"/>
      <c r="R320" s="117"/>
      <c r="S320" s="143"/>
      <c r="T320" s="143"/>
      <c r="U320" s="143"/>
      <c r="V320" s="143"/>
      <c r="W320" s="143"/>
      <c r="X320" s="143"/>
    </row>
    <row r="321" spans="1:24" x14ac:dyDescent="0.25">
      <c r="A321" s="117">
        <v>319</v>
      </c>
      <c r="B321" s="117"/>
      <c r="C321" s="121"/>
      <c r="D321" s="117"/>
      <c r="E321" s="117"/>
      <c r="F321" s="118"/>
      <c r="G321" s="118">
        <f>Таблица1345691316[Кол-во по Счету]*Таблица1345691316[Цена за единицу]</f>
        <v>0</v>
      </c>
      <c r="H321" s="118"/>
      <c r="I321" s="119"/>
      <c r="J321" s="119"/>
      <c r="K321" s="119"/>
      <c r="L321" s="149"/>
      <c r="M321" s="117"/>
      <c r="N321" s="149"/>
      <c r="O321" s="120"/>
      <c r="P321" s="116">
        <f>Таблица1345691316[Дата оплаты]+Таблица1345691316[Срок поставки дней]+1</f>
        <v>1</v>
      </c>
      <c r="Q321" s="149"/>
      <c r="R321" s="117"/>
      <c r="S321" s="143"/>
      <c r="T321" s="143"/>
      <c r="U321" s="143"/>
      <c r="V321" s="143"/>
      <c r="W321" s="143"/>
      <c r="X321" s="143"/>
    </row>
    <row r="322" spans="1:24" x14ac:dyDescent="0.25">
      <c r="A322" s="117">
        <v>320</v>
      </c>
      <c r="B322" s="117"/>
      <c r="C322" s="121"/>
      <c r="D322" s="117"/>
      <c r="E322" s="117"/>
      <c r="F322" s="118"/>
      <c r="G322" s="118">
        <f>Таблица1345691316[Кол-во по Счету]*Таблица1345691316[Цена за единицу]</f>
        <v>0</v>
      </c>
      <c r="H322" s="118"/>
      <c r="I322" s="119"/>
      <c r="J322" s="119"/>
      <c r="K322" s="119"/>
      <c r="L322" s="149"/>
      <c r="M322" s="117"/>
      <c r="N322" s="149"/>
      <c r="O322" s="120"/>
      <c r="P322" s="116">
        <f>Таблица1345691316[Дата оплаты]+Таблица1345691316[Срок поставки дней]+1</f>
        <v>1</v>
      </c>
      <c r="Q322" s="149"/>
      <c r="R322" s="117"/>
      <c r="S322" s="143"/>
      <c r="T322" s="143"/>
      <c r="U322" s="143"/>
      <c r="V322" s="143"/>
      <c r="W322" s="143"/>
      <c r="X322" s="143"/>
    </row>
    <row r="323" spans="1:24" x14ac:dyDescent="0.25">
      <c r="A323" s="117">
        <v>321</v>
      </c>
      <c r="B323" s="117"/>
      <c r="C323" s="121"/>
      <c r="D323" s="117"/>
      <c r="E323" s="117"/>
      <c r="F323" s="118"/>
      <c r="G323" s="118">
        <f>Таблица1345691316[Кол-во по Счету]*Таблица1345691316[Цена за единицу]</f>
        <v>0</v>
      </c>
      <c r="H323" s="118"/>
      <c r="I323" s="119"/>
      <c r="J323" s="119"/>
      <c r="K323" s="119"/>
      <c r="L323" s="149"/>
      <c r="M323" s="117"/>
      <c r="N323" s="149"/>
      <c r="O323" s="120"/>
      <c r="P323" s="116">
        <f>Таблица1345691316[Дата оплаты]+Таблица1345691316[Срок поставки дней]+1</f>
        <v>1</v>
      </c>
      <c r="Q323" s="149"/>
      <c r="R323" s="117"/>
      <c r="S323" s="143"/>
      <c r="T323" s="143"/>
      <c r="U323" s="143"/>
      <c r="V323" s="143"/>
      <c r="W323" s="143"/>
      <c r="X323" s="143"/>
    </row>
    <row r="324" spans="1:24" x14ac:dyDescent="0.25">
      <c r="A324" s="117">
        <v>322</v>
      </c>
      <c r="B324" s="117"/>
      <c r="C324" s="121"/>
      <c r="D324" s="117"/>
      <c r="E324" s="117"/>
      <c r="F324" s="118"/>
      <c r="G324" s="118">
        <f>Таблица1345691316[Кол-во по Счету]*Таблица1345691316[Цена за единицу]</f>
        <v>0</v>
      </c>
      <c r="H324" s="118"/>
      <c r="I324" s="119"/>
      <c r="J324" s="119"/>
      <c r="K324" s="119"/>
      <c r="L324" s="149"/>
      <c r="M324" s="117"/>
      <c r="N324" s="149"/>
      <c r="O324" s="120"/>
      <c r="P324" s="116">
        <f>Таблица1345691316[Дата оплаты]+Таблица1345691316[Срок поставки дней]+1</f>
        <v>1</v>
      </c>
      <c r="Q324" s="149"/>
      <c r="R324" s="117"/>
      <c r="S324" s="143"/>
      <c r="T324" s="143"/>
      <c r="U324" s="143"/>
      <c r="V324" s="143"/>
      <c r="W324" s="143"/>
      <c r="X324" s="143"/>
    </row>
    <row r="325" spans="1:24" x14ac:dyDescent="0.25">
      <c r="A325" s="117">
        <v>323</v>
      </c>
      <c r="B325" s="117"/>
      <c r="C325" s="121"/>
      <c r="D325" s="117"/>
      <c r="E325" s="117"/>
      <c r="F325" s="118"/>
      <c r="G325" s="118">
        <f>Таблица1345691316[Кол-во по Счету]*Таблица1345691316[Цена за единицу]</f>
        <v>0</v>
      </c>
      <c r="H325" s="118"/>
      <c r="I325" s="119"/>
      <c r="J325" s="119"/>
      <c r="K325" s="119"/>
      <c r="L325" s="149"/>
      <c r="M325" s="117"/>
      <c r="N325" s="149"/>
      <c r="O325" s="120"/>
      <c r="P325" s="116">
        <f>Таблица1345691316[Дата оплаты]+Таблица1345691316[Срок поставки дней]+1</f>
        <v>1</v>
      </c>
      <c r="Q325" s="149"/>
      <c r="R325" s="117"/>
      <c r="S325" s="143"/>
      <c r="T325" s="143"/>
      <c r="U325" s="143"/>
      <c r="V325" s="143"/>
      <c r="W325" s="143"/>
      <c r="X325" s="143"/>
    </row>
    <row r="326" spans="1:24" x14ac:dyDescent="0.25">
      <c r="A326" s="117">
        <v>324</v>
      </c>
      <c r="B326" s="117"/>
      <c r="C326" s="121"/>
      <c r="D326" s="117"/>
      <c r="E326" s="117"/>
      <c r="F326" s="118"/>
      <c r="G326" s="118">
        <f>Таблица1345691316[Кол-во по Счету]*Таблица1345691316[Цена за единицу]</f>
        <v>0</v>
      </c>
      <c r="H326" s="118"/>
      <c r="I326" s="119"/>
      <c r="J326" s="119"/>
      <c r="K326" s="119"/>
      <c r="L326" s="149"/>
      <c r="M326" s="117"/>
      <c r="N326" s="149"/>
      <c r="O326" s="120"/>
      <c r="P326" s="116">
        <f>Таблица1345691316[Дата оплаты]+Таблица1345691316[Срок поставки дней]+1</f>
        <v>1</v>
      </c>
      <c r="Q326" s="149"/>
      <c r="R326" s="117"/>
      <c r="S326" s="143"/>
      <c r="T326" s="143"/>
      <c r="U326" s="143"/>
      <c r="V326" s="143"/>
      <c r="W326" s="143"/>
      <c r="X326" s="143"/>
    </row>
    <row r="327" spans="1:24" x14ac:dyDescent="0.25">
      <c r="A327" s="117">
        <v>325</v>
      </c>
      <c r="B327" s="117"/>
      <c r="C327" s="121"/>
      <c r="D327" s="117"/>
      <c r="E327" s="117"/>
      <c r="F327" s="118"/>
      <c r="G327" s="118">
        <f>Таблица1345691316[Кол-во по Счету]*Таблица1345691316[Цена за единицу]</f>
        <v>0</v>
      </c>
      <c r="H327" s="118"/>
      <c r="I327" s="119"/>
      <c r="J327" s="119"/>
      <c r="K327" s="119"/>
      <c r="L327" s="149"/>
      <c r="M327" s="117"/>
      <c r="N327" s="149"/>
      <c r="O327" s="120"/>
      <c r="P327" s="116">
        <f>Таблица1345691316[Дата оплаты]+Таблица1345691316[Срок поставки дней]+1</f>
        <v>1</v>
      </c>
      <c r="Q327" s="149"/>
      <c r="R327" s="117"/>
      <c r="S327" s="143"/>
      <c r="T327" s="143"/>
      <c r="U327" s="143"/>
      <c r="V327" s="143"/>
      <c r="W327" s="143"/>
      <c r="X327" s="143"/>
    </row>
    <row r="328" spans="1:24" x14ac:dyDescent="0.25">
      <c r="A328" s="117">
        <v>326</v>
      </c>
      <c r="B328" s="117"/>
      <c r="C328" s="121"/>
      <c r="D328" s="117"/>
      <c r="E328" s="117"/>
      <c r="F328" s="118"/>
      <c r="G328" s="118">
        <f>Таблица1345691316[Кол-во по Счету]*Таблица1345691316[Цена за единицу]</f>
        <v>0</v>
      </c>
      <c r="H328" s="118"/>
      <c r="I328" s="119"/>
      <c r="J328" s="119"/>
      <c r="K328" s="119"/>
      <c r="L328" s="149"/>
      <c r="M328" s="117"/>
      <c r="N328" s="149"/>
      <c r="O328" s="120"/>
      <c r="P328" s="116">
        <f>Таблица1345691316[Дата оплаты]+Таблица1345691316[Срок поставки дней]+1</f>
        <v>1</v>
      </c>
      <c r="Q328" s="149"/>
      <c r="R328" s="117"/>
      <c r="S328" s="143"/>
      <c r="T328" s="143"/>
      <c r="U328" s="143"/>
      <c r="V328" s="143"/>
      <c r="W328" s="143"/>
      <c r="X328" s="143"/>
    </row>
    <row r="329" spans="1:24" x14ac:dyDescent="0.25">
      <c r="A329" s="117">
        <v>327</v>
      </c>
      <c r="B329" s="117"/>
      <c r="C329" s="121"/>
      <c r="D329" s="117"/>
      <c r="E329" s="117"/>
      <c r="F329" s="118"/>
      <c r="G329" s="118">
        <f>Таблица1345691316[Кол-во по Счету]*Таблица1345691316[Цена за единицу]</f>
        <v>0</v>
      </c>
      <c r="H329" s="118"/>
      <c r="I329" s="119"/>
      <c r="J329" s="119"/>
      <c r="K329" s="119"/>
      <c r="L329" s="149"/>
      <c r="M329" s="117"/>
      <c r="N329" s="149"/>
      <c r="O329" s="120"/>
      <c r="P329" s="116">
        <f>Таблица1345691316[Дата оплаты]+Таблица1345691316[Срок поставки дней]+1</f>
        <v>1</v>
      </c>
      <c r="Q329" s="149"/>
      <c r="R329" s="117"/>
      <c r="S329" s="143"/>
      <c r="T329" s="143"/>
      <c r="U329" s="143"/>
      <c r="V329" s="143"/>
      <c r="W329" s="143"/>
      <c r="X329" s="143"/>
    </row>
    <row r="330" spans="1:24" x14ac:dyDescent="0.25">
      <c r="A330" s="117">
        <v>328</v>
      </c>
      <c r="B330" s="117"/>
      <c r="C330" s="121"/>
      <c r="D330" s="117"/>
      <c r="E330" s="117"/>
      <c r="F330" s="118"/>
      <c r="G330" s="118">
        <f>Таблица1345691316[Кол-во по Счету]*Таблица1345691316[Цена за единицу]</f>
        <v>0</v>
      </c>
      <c r="H330" s="118"/>
      <c r="I330" s="119"/>
      <c r="J330" s="119"/>
      <c r="K330" s="119"/>
      <c r="L330" s="149"/>
      <c r="M330" s="117"/>
      <c r="N330" s="149"/>
      <c r="O330" s="120"/>
      <c r="P330" s="116">
        <f>Таблица1345691316[Дата оплаты]+Таблица1345691316[Срок поставки дней]+1</f>
        <v>1</v>
      </c>
      <c r="Q330" s="149"/>
      <c r="R330" s="117"/>
      <c r="S330" s="143"/>
      <c r="T330" s="143"/>
      <c r="U330" s="143"/>
      <c r="V330" s="143"/>
      <c r="W330" s="143"/>
      <c r="X330" s="143"/>
    </row>
    <row r="331" spans="1:24" x14ac:dyDescent="0.25">
      <c r="A331" s="117">
        <v>329</v>
      </c>
      <c r="B331" s="117"/>
      <c r="C331" s="121"/>
      <c r="D331" s="117"/>
      <c r="E331" s="117"/>
      <c r="F331" s="118"/>
      <c r="G331" s="118">
        <f>Таблица1345691316[Кол-во по Счету]*Таблица1345691316[Цена за единицу]</f>
        <v>0</v>
      </c>
      <c r="H331" s="118"/>
      <c r="I331" s="119"/>
      <c r="J331" s="119"/>
      <c r="K331" s="119"/>
      <c r="L331" s="149"/>
      <c r="M331" s="117"/>
      <c r="N331" s="149"/>
      <c r="O331" s="120"/>
      <c r="P331" s="116">
        <f>Таблица1345691316[Дата оплаты]+Таблица1345691316[Срок поставки дней]+1</f>
        <v>1</v>
      </c>
      <c r="Q331" s="149"/>
      <c r="R331" s="117"/>
      <c r="S331" s="143"/>
      <c r="T331" s="143"/>
      <c r="U331" s="143"/>
      <c r="V331" s="143"/>
      <c r="W331" s="143"/>
      <c r="X331" s="143"/>
    </row>
    <row r="332" spans="1:24" x14ac:dyDescent="0.25">
      <c r="A332" s="117">
        <v>330</v>
      </c>
      <c r="B332" s="117"/>
      <c r="C332" s="121"/>
      <c r="D332" s="117"/>
      <c r="E332" s="117"/>
      <c r="F332" s="118"/>
      <c r="G332" s="118">
        <f>Таблица1345691316[Кол-во по Счету]*Таблица1345691316[Цена за единицу]</f>
        <v>0</v>
      </c>
      <c r="H332" s="118"/>
      <c r="I332" s="119"/>
      <c r="J332" s="119"/>
      <c r="K332" s="119"/>
      <c r="L332" s="149"/>
      <c r="M332" s="117"/>
      <c r="N332" s="149"/>
      <c r="O332" s="120"/>
      <c r="P332" s="116">
        <f>Таблица1345691316[Дата оплаты]+Таблица1345691316[Срок поставки дней]+1</f>
        <v>1</v>
      </c>
      <c r="Q332" s="149"/>
      <c r="R332" s="117"/>
      <c r="S332" s="143"/>
      <c r="T332" s="143"/>
      <c r="U332" s="143"/>
      <c r="V332" s="143"/>
      <c r="W332" s="143"/>
      <c r="X332" s="143"/>
    </row>
    <row r="333" spans="1:24" x14ac:dyDescent="0.25">
      <c r="A333" s="117">
        <v>331</v>
      </c>
      <c r="B333" s="117"/>
      <c r="C333" s="121"/>
      <c r="D333" s="117"/>
      <c r="E333" s="117"/>
      <c r="F333" s="118"/>
      <c r="G333" s="118">
        <f>Таблица1345691316[Кол-во по Счету]*Таблица1345691316[Цена за единицу]</f>
        <v>0</v>
      </c>
      <c r="H333" s="118"/>
      <c r="I333" s="119"/>
      <c r="J333" s="119"/>
      <c r="K333" s="119"/>
      <c r="L333" s="149"/>
      <c r="M333" s="117"/>
      <c r="N333" s="149"/>
      <c r="O333" s="120"/>
      <c r="P333" s="116">
        <f>Таблица1345691316[Дата оплаты]+Таблица1345691316[Срок поставки дней]+1</f>
        <v>1</v>
      </c>
      <c r="Q333" s="149"/>
      <c r="R333" s="117"/>
      <c r="S333" s="143"/>
      <c r="T333" s="143"/>
      <c r="U333" s="143"/>
      <c r="V333" s="143"/>
      <c r="W333" s="143"/>
      <c r="X333" s="143"/>
    </row>
    <row r="334" spans="1:24" x14ac:dyDescent="0.25">
      <c r="A334" s="117">
        <v>332</v>
      </c>
      <c r="B334" s="117"/>
      <c r="C334" s="121"/>
      <c r="D334" s="117"/>
      <c r="E334" s="117"/>
      <c r="F334" s="118"/>
      <c r="G334" s="118">
        <f>Таблица1345691316[Кол-во по Счету]*Таблица1345691316[Цена за единицу]</f>
        <v>0</v>
      </c>
      <c r="H334" s="118"/>
      <c r="I334" s="119"/>
      <c r="J334" s="119"/>
      <c r="K334" s="119"/>
      <c r="L334" s="149"/>
      <c r="M334" s="117"/>
      <c r="N334" s="149"/>
      <c r="O334" s="120"/>
      <c r="P334" s="116">
        <f>Таблица1345691316[Дата оплаты]+Таблица1345691316[Срок поставки дней]+1</f>
        <v>1</v>
      </c>
      <c r="Q334" s="149"/>
      <c r="R334" s="117"/>
      <c r="S334" s="143"/>
      <c r="T334" s="143"/>
      <c r="U334" s="143"/>
      <c r="V334" s="143"/>
      <c r="W334" s="143"/>
      <c r="X334" s="143"/>
    </row>
    <row r="335" spans="1:24" x14ac:dyDescent="0.25">
      <c r="A335" s="117">
        <v>333</v>
      </c>
      <c r="B335" s="117"/>
      <c r="C335" s="121"/>
      <c r="D335" s="117"/>
      <c r="E335" s="117"/>
      <c r="F335" s="118"/>
      <c r="G335" s="118">
        <f>Таблица1345691316[Кол-во по Счету]*Таблица1345691316[Цена за единицу]</f>
        <v>0</v>
      </c>
      <c r="H335" s="118"/>
      <c r="I335" s="119"/>
      <c r="J335" s="119"/>
      <c r="K335" s="119"/>
      <c r="L335" s="149"/>
      <c r="M335" s="117"/>
      <c r="N335" s="149"/>
      <c r="O335" s="120"/>
      <c r="P335" s="116">
        <f>Таблица1345691316[Дата оплаты]+Таблица1345691316[Срок поставки дней]+1</f>
        <v>1</v>
      </c>
      <c r="Q335" s="149"/>
      <c r="R335" s="117"/>
      <c r="S335" s="143"/>
      <c r="T335" s="143"/>
      <c r="U335" s="143"/>
      <c r="V335" s="143"/>
      <c r="W335" s="143"/>
      <c r="X335" s="143"/>
    </row>
    <row r="336" spans="1:24" x14ac:dyDescent="0.25">
      <c r="A336" s="117">
        <v>334</v>
      </c>
      <c r="B336" s="117"/>
      <c r="C336" s="121"/>
      <c r="D336" s="117"/>
      <c r="E336" s="117"/>
      <c r="F336" s="118"/>
      <c r="G336" s="118">
        <f>Таблица1345691316[Кол-во по Счету]*Таблица1345691316[Цена за единицу]</f>
        <v>0</v>
      </c>
      <c r="H336" s="118"/>
      <c r="I336" s="119"/>
      <c r="J336" s="119"/>
      <c r="K336" s="119"/>
      <c r="L336" s="149"/>
      <c r="M336" s="117"/>
      <c r="N336" s="149"/>
      <c r="O336" s="120"/>
      <c r="P336" s="116">
        <f>Таблица1345691316[Дата оплаты]+Таблица1345691316[Срок поставки дней]+1</f>
        <v>1</v>
      </c>
      <c r="Q336" s="149"/>
      <c r="R336" s="117"/>
      <c r="S336" s="143"/>
      <c r="T336" s="143"/>
      <c r="U336" s="143"/>
      <c r="V336" s="143"/>
      <c r="W336" s="143"/>
      <c r="X336" s="143"/>
    </row>
    <row r="337" spans="1:24" x14ac:dyDescent="0.25">
      <c r="A337" s="117">
        <v>335</v>
      </c>
      <c r="B337" s="117"/>
      <c r="C337" s="121"/>
      <c r="D337" s="117"/>
      <c r="E337" s="117"/>
      <c r="F337" s="118"/>
      <c r="G337" s="118">
        <f>Таблица1345691316[Кол-во по Счету]*Таблица1345691316[Цена за единицу]</f>
        <v>0</v>
      </c>
      <c r="H337" s="118"/>
      <c r="I337" s="119"/>
      <c r="J337" s="119"/>
      <c r="K337" s="119"/>
      <c r="L337" s="149"/>
      <c r="M337" s="117"/>
      <c r="N337" s="149"/>
      <c r="O337" s="120"/>
      <c r="P337" s="116">
        <f>Таблица1345691316[Дата оплаты]+Таблица1345691316[Срок поставки дней]+1</f>
        <v>1</v>
      </c>
      <c r="Q337" s="149"/>
      <c r="R337" s="117"/>
      <c r="S337" s="143"/>
      <c r="T337" s="143"/>
      <c r="U337" s="143"/>
      <c r="V337" s="143"/>
      <c r="W337" s="143"/>
      <c r="X337" s="143"/>
    </row>
    <row r="338" spans="1:24" x14ac:dyDescent="0.25">
      <c r="A338" s="117">
        <v>336</v>
      </c>
      <c r="B338" s="117"/>
      <c r="C338" s="121"/>
      <c r="D338" s="117"/>
      <c r="E338" s="117"/>
      <c r="F338" s="118"/>
      <c r="G338" s="118">
        <f>Таблица1345691316[Кол-во по Счету]*Таблица1345691316[Цена за единицу]</f>
        <v>0</v>
      </c>
      <c r="H338" s="118"/>
      <c r="I338" s="119"/>
      <c r="J338" s="119"/>
      <c r="K338" s="119"/>
      <c r="L338" s="149"/>
      <c r="M338" s="117"/>
      <c r="N338" s="149"/>
      <c r="O338" s="120"/>
      <c r="P338" s="116">
        <f>Таблица1345691316[Дата оплаты]+Таблица1345691316[Срок поставки дней]+1</f>
        <v>1</v>
      </c>
      <c r="Q338" s="149"/>
      <c r="R338" s="117"/>
      <c r="S338" s="143"/>
      <c r="T338" s="143"/>
      <c r="U338" s="143"/>
      <c r="V338" s="143"/>
      <c r="W338" s="143"/>
      <c r="X338" s="143"/>
    </row>
    <row r="339" spans="1:24" x14ac:dyDescent="0.25">
      <c r="A339" s="117">
        <v>337</v>
      </c>
      <c r="B339" s="117"/>
      <c r="C339" s="121"/>
      <c r="D339" s="117"/>
      <c r="E339" s="117"/>
      <c r="F339" s="118"/>
      <c r="G339" s="118">
        <f>Таблица1345691316[Кол-во по Счету]*Таблица1345691316[Цена за единицу]</f>
        <v>0</v>
      </c>
      <c r="H339" s="118"/>
      <c r="I339" s="119"/>
      <c r="J339" s="119"/>
      <c r="K339" s="119"/>
      <c r="L339" s="149"/>
      <c r="M339" s="117"/>
      <c r="N339" s="149"/>
      <c r="O339" s="120"/>
      <c r="P339" s="116">
        <f>Таблица1345691316[Дата оплаты]+Таблица1345691316[Срок поставки дней]+1</f>
        <v>1</v>
      </c>
      <c r="Q339" s="149"/>
      <c r="R339" s="117"/>
      <c r="S339" s="143"/>
      <c r="T339" s="143"/>
      <c r="U339" s="143"/>
      <c r="V339" s="143"/>
      <c r="W339" s="143"/>
      <c r="X339" s="143"/>
    </row>
    <row r="340" spans="1:24" x14ac:dyDescent="0.25">
      <c r="A340" s="117">
        <v>338</v>
      </c>
      <c r="B340" s="117"/>
      <c r="C340" s="121"/>
      <c r="D340" s="117"/>
      <c r="E340" s="117"/>
      <c r="F340" s="118"/>
      <c r="G340" s="118">
        <f>Таблица1345691316[Кол-во по Счету]*Таблица1345691316[Цена за единицу]</f>
        <v>0</v>
      </c>
      <c r="H340" s="118"/>
      <c r="I340" s="119"/>
      <c r="J340" s="119"/>
      <c r="K340" s="119"/>
      <c r="L340" s="149"/>
      <c r="M340" s="117"/>
      <c r="N340" s="149"/>
      <c r="O340" s="120"/>
      <c r="P340" s="116">
        <f>Таблица1345691316[Дата оплаты]+Таблица1345691316[Срок поставки дней]+1</f>
        <v>1</v>
      </c>
      <c r="Q340" s="149"/>
      <c r="R340" s="117"/>
      <c r="S340" s="143"/>
      <c r="T340" s="143"/>
      <c r="U340" s="143"/>
      <c r="V340" s="143"/>
      <c r="W340" s="143"/>
      <c r="X340" s="143"/>
    </row>
    <row r="341" spans="1:24" x14ac:dyDescent="0.25">
      <c r="A341" s="117">
        <v>339</v>
      </c>
      <c r="B341" s="117"/>
      <c r="C341" s="121"/>
      <c r="D341" s="117"/>
      <c r="E341" s="117"/>
      <c r="F341" s="118"/>
      <c r="G341" s="118">
        <f>Таблица1345691316[Кол-во по Счету]*Таблица1345691316[Цена за единицу]</f>
        <v>0</v>
      </c>
      <c r="H341" s="118"/>
      <c r="I341" s="119"/>
      <c r="J341" s="119"/>
      <c r="K341" s="119"/>
      <c r="L341" s="149"/>
      <c r="M341" s="117"/>
      <c r="N341" s="149"/>
      <c r="O341" s="120"/>
      <c r="P341" s="116">
        <f>Таблица1345691316[Дата оплаты]+Таблица1345691316[Срок поставки дней]+1</f>
        <v>1</v>
      </c>
      <c r="Q341" s="149"/>
      <c r="R341" s="117"/>
      <c r="S341" s="143"/>
      <c r="T341" s="143"/>
      <c r="U341" s="143"/>
      <c r="V341" s="143"/>
      <c r="W341" s="143"/>
      <c r="X341" s="143"/>
    </row>
    <row r="342" spans="1:24" x14ac:dyDescent="0.25">
      <c r="A342" s="117">
        <v>340</v>
      </c>
      <c r="B342" s="117"/>
      <c r="C342" s="121"/>
      <c r="D342" s="117"/>
      <c r="E342" s="117"/>
      <c r="F342" s="118"/>
      <c r="G342" s="118">
        <f>Таблица1345691316[Кол-во по Счету]*Таблица1345691316[Цена за единицу]</f>
        <v>0</v>
      </c>
      <c r="H342" s="118"/>
      <c r="I342" s="119"/>
      <c r="J342" s="119"/>
      <c r="K342" s="119"/>
      <c r="L342" s="149"/>
      <c r="M342" s="117"/>
      <c r="N342" s="149"/>
      <c r="O342" s="120"/>
      <c r="P342" s="116">
        <f>Таблица1345691316[Дата оплаты]+Таблица1345691316[Срок поставки дней]+1</f>
        <v>1</v>
      </c>
      <c r="Q342" s="149"/>
      <c r="R342" s="117"/>
      <c r="S342" s="143"/>
      <c r="T342" s="143"/>
      <c r="U342" s="143"/>
      <c r="V342" s="143"/>
      <c r="W342" s="143"/>
      <c r="X342" s="143"/>
    </row>
    <row r="343" spans="1:24" x14ac:dyDescent="0.25">
      <c r="A343" s="117">
        <v>341</v>
      </c>
      <c r="B343" s="117"/>
      <c r="C343" s="121"/>
      <c r="D343" s="117"/>
      <c r="E343" s="117"/>
      <c r="F343" s="118"/>
      <c r="G343" s="118">
        <f>Таблица1345691316[Кол-во по Счету]*Таблица1345691316[Цена за единицу]</f>
        <v>0</v>
      </c>
      <c r="H343" s="118"/>
      <c r="I343" s="119"/>
      <c r="J343" s="119"/>
      <c r="K343" s="119"/>
      <c r="L343" s="149"/>
      <c r="M343" s="117"/>
      <c r="N343" s="149"/>
      <c r="O343" s="120"/>
      <c r="P343" s="116">
        <f>Таблица1345691316[Дата оплаты]+Таблица1345691316[Срок поставки дней]+1</f>
        <v>1</v>
      </c>
      <c r="Q343" s="149"/>
      <c r="R343" s="117"/>
      <c r="S343" s="143"/>
      <c r="T343" s="143"/>
      <c r="U343" s="143"/>
      <c r="V343" s="143"/>
      <c r="W343" s="143"/>
      <c r="X343" s="143"/>
    </row>
    <row r="344" spans="1:24" x14ac:dyDescent="0.25">
      <c r="A344" s="117">
        <v>342</v>
      </c>
      <c r="B344" s="117"/>
      <c r="C344" s="121"/>
      <c r="D344" s="117"/>
      <c r="E344" s="117"/>
      <c r="F344" s="118"/>
      <c r="G344" s="118">
        <f>Таблица1345691316[Кол-во по Счету]*Таблица1345691316[Цена за единицу]</f>
        <v>0</v>
      </c>
      <c r="H344" s="118"/>
      <c r="I344" s="119"/>
      <c r="J344" s="119"/>
      <c r="K344" s="119"/>
      <c r="L344" s="149"/>
      <c r="M344" s="117"/>
      <c r="N344" s="149"/>
      <c r="O344" s="120"/>
      <c r="P344" s="116">
        <f>Таблица1345691316[Дата оплаты]+Таблица1345691316[Срок поставки дней]+1</f>
        <v>1</v>
      </c>
      <c r="Q344" s="149"/>
      <c r="R344" s="117"/>
      <c r="S344" s="143"/>
      <c r="T344" s="143"/>
      <c r="U344" s="143"/>
      <c r="V344" s="143"/>
      <c r="W344" s="143"/>
      <c r="X344" s="143"/>
    </row>
    <row r="345" spans="1:24" x14ac:dyDescent="0.25">
      <c r="A345" s="117">
        <v>343</v>
      </c>
      <c r="B345" s="117"/>
      <c r="C345" s="121"/>
      <c r="D345" s="117"/>
      <c r="E345" s="117"/>
      <c r="F345" s="118"/>
      <c r="G345" s="118">
        <f>Таблица1345691316[Кол-во по Счету]*Таблица1345691316[Цена за единицу]</f>
        <v>0</v>
      </c>
      <c r="H345" s="118"/>
      <c r="I345" s="119"/>
      <c r="J345" s="119"/>
      <c r="K345" s="119"/>
      <c r="L345" s="149"/>
      <c r="M345" s="117"/>
      <c r="N345" s="149"/>
      <c r="O345" s="120"/>
      <c r="P345" s="116">
        <f>Таблица1345691316[Дата оплаты]+Таблица1345691316[Срок поставки дней]+1</f>
        <v>1</v>
      </c>
      <c r="Q345" s="149"/>
      <c r="R345" s="117"/>
      <c r="S345" s="143"/>
      <c r="T345" s="143"/>
      <c r="U345" s="143"/>
      <c r="V345" s="143"/>
      <c r="W345" s="143"/>
      <c r="X345" s="143"/>
    </row>
    <row r="346" spans="1:24" x14ac:dyDescent="0.25">
      <c r="A346" s="117">
        <v>344</v>
      </c>
      <c r="B346" s="117"/>
      <c r="C346" s="121"/>
      <c r="D346" s="117"/>
      <c r="E346" s="117"/>
      <c r="F346" s="118"/>
      <c r="G346" s="118">
        <f>Таблица1345691316[Кол-во по Счету]*Таблица1345691316[Цена за единицу]</f>
        <v>0</v>
      </c>
      <c r="H346" s="118"/>
      <c r="I346" s="119"/>
      <c r="J346" s="119"/>
      <c r="K346" s="119"/>
      <c r="L346" s="149"/>
      <c r="M346" s="117"/>
      <c r="N346" s="149"/>
      <c r="O346" s="120"/>
      <c r="P346" s="116">
        <f>Таблица1345691316[Дата оплаты]+Таблица1345691316[Срок поставки дней]+1</f>
        <v>1</v>
      </c>
      <c r="Q346" s="149"/>
      <c r="R346" s="117"/>
      <c r="S346" s="143"/>
      <c r="T346" s="143"/>
      <c r="U346" s="143"/>
      <c r="V346" s="143"/>
      <c r="W346" s="143"/>
      <c r="X346" s="143"/>
    </row>
    <row r="347" spans="1:24" x14ac:dyDescent="0.25">
      <c r="A347" s="117">
        <v>345</v>
      </c>
      <c r="B347" s="117"/>
      <c r="C347" s="121"/>
      <c r="D347" s="117"/>
      <c r="E347" s="117"/>
      <c r="F347" s="118"/>
      <c r="G347" s="118">
        <f>Таблица1345691316[Кол-во по Счету]*Таблица1345691316[Цена за единицу]</f>
        <v>0</v>
      </c>
      <c r="H347" s="118"/>
      <c r="I347" s="119"/>
      <c r="J347" s="119"/>
      <c r="K347" s="119"/>
      <c r="L347" s="149"/>
      <c r="M347" s="117"/>
      <c r="N347" s="149"/>
      <c r="O347" s="120"/>
      <c r="P347" s="116">
        <f>Таблица1345691316[Дата оплаты]+Таблица1345691316[Срок поставки дней]+1</f>
        <v>1</v>
      </c>
      <c r="Q347" s="149"/>
      <c r="R347" s="117"/>
      <c r="S347" s="143"/>
      <c r="T347" s="143"/>
      <c r="U347" s="143"/>
      <c r="V347" s="143"/>
      <c r="W347" s="143"/>
      <c r="X347" s="143"/>
    </row>
    <row r="348" spans="1:24" x14ac:dyDescent="0.25">
      <c r="A348" s="117">
        <v>346</v>
      </c>
      <c r="B348" s="117"/>
      <c r="C348" s="121"/>
      <c r="D348" s="117"/>
      <c r="E348" s="117"/>
      <c r="F348" s="118"/>
      <c r="G348" s="118">
        <f>Таблица1345691316[Кол-во по Счету]*Таблица1345691316[Цена за единицу]</f>
        <v>0</v>
      </c>
      <c r="H348" s="118"/>
      <c r="I348" s="119"/>
      <c r="J348" s="119"/>
      <c r="K348" s="119"/>
      <c r="L348" s="149"/>
      <c r="M348" s="117"/>
      <c r="N348" s="149"/>
      <c r="O348" s="120"/>
      <c r="P348" s="116">
        <f>Таблица1345691316[Дата оплаты]+Таблица1345691316[Срок поставки дней]+1</f>
        <v>1</v>
      </c>
      <c r="Q348" s="149"/>
      <c r="R348" s="117"/>
      <c r="S348" s="143"/>
      <c r="T348" s="143"/>
      <c r="U348" s="143"/>
      <c r="V348" s="143"/>
      <c r="W348" s="143"/>
      <c r="X348" s="143"/>
    </row>
    <row r="349" spans="1:24" x14ac:dyDescent="0.25">
      <c r="A349" s="117">
        <v>347</v>
      </c>
      <c r="B349" s="117"/>
      <c r="C349" s="121"/>
      <c r="D349" s="117"/>
      <c r="E349" s="117"/>
      <c r="F349" s="118"/>
      <c r="G349" s="118">
        <f>Таблица1345691316[Кол-во по Счету]*Таблица1345691316[Цена за единицу]</f>
        <v>0</v>
      </c>
      <c r="H349" s="118"/>
      <c r="I349" s="119"/>
      <c r="J349" s="119"/>
      <c r="K349" s="119"/>
      <c r="L349" s="149"/>
      <c r="M349" s="117"/>
      <c r="N349" s="149"/>
      <c r="O349" s="120"/>
      <c r="P349" s="116">
        <f>Таблица1345691316[Дата оплаты]+Таблица1345691316[Срок поставки дней]+1</f>
        <v>1</v>
      </c>
      <c r="Q349" s="149"/>
      <c r="R349" s="117"/>
      <c r="S349" s="143"/>
      <c r="T349" s="143"/>
      <c r="U349" s="143"/>
      <c r="V349" s="143"/>
      <c r="W349" s="143"/>
      <c r="X349" s="143"/>
    </row>
    <row r="350" spans="1:24" x14ac:dyDescent="0.25">
      <c r="A350" s="117">
        <v>348</v>
      </c>
      <c r="B350" s="117"/>
      <c r="C350" s="121"/>
      <c r="D350" s="117"/>
      <c r="E350" s="117"/>
      <c r="F350" s="118"/>
      <c r="G350" s="118">
        <f>Таблица1345691316[Кол-во по Счету]*Таблица1345691316[Цена за единицу]</f>
        <v>0</v>
      </c>
      <c r="H350" s="118"/>
      <c r="I350" s="119"/>
      <c r="J350" s="119"/>
      <c r="K350" s="119"/>
      <c r="L350" s="149"/>
      <c r="M350" s="117"/>
      <c r="N350" s="149"/>
      <c r="O350" s="120"/>
      <c r="P350" s="116">
        <f>Таблица1345691316[Дата оплаты]+Таблица1345691316[Срок поставки дней]+1</f>
        <v>1</v>
      </c>
      <c r="Q350" s="149"/>
      <c r="R350" s="117"/>
      <c r="S350" s="143"/>
      <c r="T350" s="143"/>
      <c r="U350" s="143"/>
      <c r="V350" s="143"/>
      <c r="W350" s="143"/>
      <c r="X350" s="143"/>
    </row>
    <row r="351" spans="1:24" x14ac:dyDescent="0.25">
      <c r="A351" s="143"/>
      <c r="B351" s="140"/>
      <c r="C351" s="143"/>
      <c r="D351" s="146"/>
      <c r="E351" s="146"/>
      <c r="F351" s="143"/>
      <c r="G351" s="143"/>
      <c r="H351" s="142"/>
      <c r="I351" s="142"/>
      <c r="J351" s="142"/>
      <c r="K351" s="141"/>
      <c r="L351" s="154"/>
      <c r="M351" s="141"/>
      <c r="N351" s="150"/>
      <c r="O351" s="141"/>
      <c r="P351" s="141"/>
      <c r="Q351" s="154"/>
      <c r="R351" s="147"/>
      <c r="S351" s="143"/>
      <c r="T351" s="143"/>
      <c r="U351" s="143"/>
      <c r="V351" s="143"/>
      <c r="W351" s="143"/>
      <c r="X351" s="143"/>
    </row>
    <row r="352" spans="1:24" x14ac:dyDescent="0.25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51"/>
      <c r="M352" s="143"/>
      <c r="N352" s="151"/>
      <c r="O352" s="143"/>
      <c r="P352" s="143"/>
      <c r="Q352" s="151"/>
      <c r="R352" s="143"/>
      <c r="S352" s="143"/>
      <c r="T352" s="143"/>
      <c r="U352" s="143"/>
      <c r="V352" s="143"/>
      <c r="W352" s="143"/>
      <c r="X352" s="143"/>
    </row>
    <row r="353" spans="1:24" x14ac:dyDescent="0.25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51"/>
      <c r="M353" s="143"/>
      <c r="N353" s="151"/>
      <c r="O353" s="143"/>
      <c r="P353" s="143"/>
      <c r="Q353" s="151"/>
      <c r="R353" s="143"/>
      <c r="S353" s="143"/>
      <c r="T353" s="143"/>
      <c r="U353" s="143"/>
      <c r="V353" s="143"/>
      <c r="W353" s="143"/>
      <c r="X353" s="143"/>
    </row>
    <row r="354" spans="1:24" x14ac:dyDescent="0.25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51"/>
      <c r="M354" s="143"/>
      <c r="N354" s="151"/>
      <c r="O354" s="143"/>
      <c r="P354" s="143"/>
      <c r="Q354" s="151"/>
      <c r="R354" s="143"/>
      <c r="S354" s="143"/>
      <c r="T354" s="143"/>
      <c r="U354" s="143"/>
      <c r="V354" s="143"/>
      <c r="W354" s="143"/>
      <c r="X354" s="143"/>
    </row>
    <row r="355" spans="1:24" x14ac:dyDescent="0.25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51"/>
      <c r="M355" s="143"/>
      <c r="N355" s="151"/>
      <c r="O355" s="143"/>
      <c r="P355" s="143"/>
      <c r="Q355" s="151"/>
      <c r="R355" s="143"/>
      <c r="S355" s="143"/>
      <c r="T355" s="143"/>
      <c r="U355" s="143"/>
      <c r="V355" s="143"/>
      <c r="W355" s="143"/>
      <c r="X355" s="143"/>
    </row>
    <row r="356" spans="1:24" x14ac:dyDescent="0.25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51"/>
      <c r="M356" s="143"/>
      <c r="N356" s="151"/>
      <c r="O356" s="143"/>
      <c r="P356" s="143"/>
      <c r="Q356" s="151"/>
      <c r="R356" s="143"/>
      <c r="S356" s="143"/>
      <c r="T356" s="143"/>
      <c r="U356" s="143"/>
      <c r="V356" s="143"/>
      <c r="W356" s="143"/>
      <c r="X356" s="143"/>
    </row>
    <row r="357" spans="1:24" x14ac:dyDescent="0.25">
      <c r="A357" s="92"/>
      <c r="B357" s="92"/>
      <c r="C357" s="92"/>
      <c r="D357" s="92"/>
      <c r="E357" s="92"/>
      <c r="H357" s="92"/>
      <c r="I357" s="92"/>
      <c r="J357" s="92"/>
      <c r="K357" s="92"/>
      <c r="L357" s="152"/>
      <c r="M357" s="92"/>
      <c r="N357" s="152"/>
      <c r="O357" s="92"/>
      <c r="P357" s="92"/>
      <c r="Q357" s="152"/>
      <c r="R357" s="92"/>
    </row>
    <row r="358" spans="1:24" x14ac:dyDescent="0.25">
      <c r="A358" s="92"/>
      <c r="B358" s="92"/>
      <c r="C358" s="92"/>
      <c r="D358" s="92"/>
      <c r="E358" s="92"/>
      <c r="H358" s="92"/>
      <c r="I358" s="92"/>
      <c r="J358" s="92"/>
      <c r="K358" s="92"/>
      <c r="L358" s="152"/>
      <c r="M358" s="92"/>
      <c r="N358" s="152"/>
      <c r="O358" s="92"/>
      <c r="P358" s="92"/>
      <c r="Q358" s="152"/>
      <c r="R358" s="92"/>
    </row>
    <row r="359" spans="1:24" x14ac:dyDescent="0.25">
      <c r="A359" s="92"/>
      <c r="B359" s="92"/>
      <c r="C359" s="92"/>
      <c r="D359" s="92"/>
      <c r="E359" s="92"/>
      <c r="H359" s="92"/>
      <c r="I359" s="92"/>
      <c r="J359" s="92"/>
      <c r="K359" s="92"/>
      <c r="L359" s="152"/>
      <c r="M359" s="92"/>
      <c r="N359" s="152"/>
      <c r="O359" s="92"/>
      <c r="P359" s="92"/>
      <c r="Q359" s="152"/>
      <c r="R359" s="92"/>
    </row>
    <row r="360" spans="1:24" x14ac:dyDescent="0.25">
      <c r="A360" s="92"/>
      <c r="B360" s="92"/>
      <c r="C360" s="92"/>
      <c r="D360" s="92"/>
      <c r="E360" s="92"/>
      <c r="H360" s="92"/>
      <c r="I360" s="92"/>
      <c r="J360" s="92"/>
      <c r="K360" s="92"/>
      <c r="L360" s="152"/>
      <c r="M360" s="92"/>
      <c r="N360" s="152"/>
      <c r="O360" s="92"/>
      <c r="P360" s="92"/>
      <c r="Q360" s="152"/>
      <c r="R360" s="92"/>
    </row>
    <row r="361" spans="1:24" x14ac:dyDescent="0.25">
      <c r="A361" s="92"/>
      <c r="B361" s="92"/>
      <c r="C361" s="92"/>
      <c r="D361" s="92"/>
      <c r="E361" s="92"/>
      <c r="H361" s="92"/>
      <c r="I361" s="92"/>
      <c r="J361" s="92"/>
      <c r="K361" s="92"/>
      <c r="L361" s="152"/>
      <c r="M361" s="92"/>
      <c r="N361" s="152"/>
      <c r="O361" s="92"/>
      <c r="P361" s="92"/>
      <c r="Q361" s="152"/>
      <c r="R361" s="92"/>
    </row>
    <row r="362" spans="1:24" x14ac:dyDescent="0.25">
      <c r="A362" s="92"/>
      <c r="B362" s="92"/>
      <c r="C362" s="92"/>
      <c r="D362" s="92"/>
      <c r="E362" s="92"/>
      <c r="H362" s="92"/>
      <c r="I362" s="92"/>
      <c r="J362" s="92"/>
      <c r="K362" s="92"/>
      <c r="L362" s="152"/>
      <c r="M362" s="92"/>
      <c r="N362" s="152"/>
      <c r="O362" s="92"/>
      <c r="P362" s="92"/>
      <c r="Q362" s="152"/>
      <c r="R362" s="92"/>
    </row>
    <row r="363" spans="1:24" x14ac:dyDescent="0.25">
      <c r="A363" s="92"/>
      <c r="B363" s="92"/>
      <c r="C363" s="92"/>
      <c r="D363" s="92"/>
      <c r="E363" s="92"/>
      <c r="H363" s="92"/>
      <c r="I363" s="92"/>
      <c r="J363" s="92"/>
      <c r="K363" s="92"/>
      <c r="L363" s="152"/>
      <c r="M363" s="92"/>
      <c r="N363" s="152"/>
      <c r="O363" s="92"/>
      <c r="P363" s="92"/>
      <c r="Q363" s="152"/>
      <c r="R363" s="92"/>
    </row>
    <row r="364" spans="1:24" x14ac:dyDescent="0.25">
      <c r="A364" s="92"/>
      <c r="B364" s="92"/>
      <c r="C364" s="92"/>
      <c r="D364" s="92"/>
      <c r="E364" s="92"/>
      <c r="H364" s="92"/>
      <c r="I364" s="92"/>
      <c r="J364" s="92"/>
      <c r="K364" s="92"/>
      <c r="L364" s="152"/>
      <c r="M364" s="92"/>
      <c r="N364" s="152"/>
      <c r="O364" s="92"/>
      <c r="P364" s="92"/>
      <c r="Q364" s="152"/>
      <c r="R364" s="92"/>
    </row>
    <row r="365" spans="1:24" x14ac:dyDescent="0.25">
      <c r="A365" s="92"/>
      <c r="B365" s="92"/>
      <c r="C365" s="92"/>
      <c r="D365" s="92"/>
      <c r="E365" s="92"/>
      <c r="H365" s="92"/>
      <c r="I365" s="92"/>
      <c r="J365" s="92"/>
      <c r="K365" s="92"/>
      <c r="L365" s="152"/>
      <c r="M365" s="92"/>
      <c r="N365" s="152"/>
      <c r="O365" s="92"/>
      <c r="P365" s="92"/>
      <c r="Q365" s="152"/>
      <c r="R365" s="92"/>
    </row>
    <row r="366" spans="1:24" x14ac:dyDescent="0.25">
      <c r="A366" s="92"/>
      <c r="B366" s="92"/>
      <c r="C366" s="92"/>
      <c r="D366" s="92"/>
      <c r="E366" s="92"/>
      <c r="H366" s="92"/>
      <c r="I366" s="92"/>
      <c r="J366" s="92"/>
      <c r="K366" s="92"/>
      <c r="L366" s="152"/>
      <c r="M366" s="92"/>
      <c r="N366" s="152"/>
      <c r="O366" s="92"/>
      <c r="P366" s="92"/>
      <c r="Q366" s="152"/>
      <c r="R366" s="92"/>
    </row>
    <row r="367" spans="1:24" x14ac:dyDescent="0.25">
      <c r="A367" s="92"/>
      <c r="B367" s="92"/>
      <c r="C367" s="92"/>
      <c r="D367" s="92"/>
      <c r="E367" s="92"/>
      <c r="H367" s="92"/>
      <c r="I367" s="92"/>
      <c r="J367" s="92"/>
      <c r="K367" s="92"/>
      <c r="L367" s="152"/>
      <c r="M367" s="92"/>
      <c r="N367" s="152"/>
      <c r="O367" s="92"/>
      <c r="P367" s="92"/>
      <c r="Q367" s="152"/>
      <c r="R367" s="92"/>
    </row>
    <row r="368" spans="1:24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152"/>
      <c r="M368" s="92"/>
      <c r="N368" s="152"/>
      <c r="O368" s="92"/>
      <c r="P368" s="92"/>
      <c r="Q368" s="152"/>
      <c r="R368" s="92"/>
    </row>
    <row r="369" spans="1:18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152"/>
      <c r="M369" s="92"/>
      <c r="N369" s="152"/>
      <c r="O369" s="92"/>
      <c r="P369" s="92"/>
      <c r="Q369" s="152"/>
      <c r="R369" s="92"/>
    </row>
    <row r="370" spans="1:18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152"/>
      <c r="M370" s="92"/>
      <c r="N370" s="92"/>
      <c r="O370" s="92"/>
      <c r="P370" s="92"/>
      <c r="Q370" s="92"/>
      <c r="R370" s="92"/>
    </row>
    <row r="371" spans="1:18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152"/>
      <c r="M371" s="92"/>
      <c r="N371" s="92"/>
      <c r="O371" s="92"/>
      <c r="P371" s="92"/>
      <c r="Q371" s="92"/>
      <c r="R371" s="92"/>
    </row>
    <row r="372" spans="1:18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152"/>
      <c r="M372" s="92"/>
      <c r="N372" s="92"/>
      <c r="O372" s="92"/>
      <c r="P372" s="92"/>
      <c r="Q372" s="92"/>
      <c r="R372" s="92"/>
    </row>
    <row r="373" spans="1:18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152"/>
      <c r="M373" s="92"/>
      <c r="N373" s="92"/>
      <c r="O373" s="92"/>
      <c r="P373" s="92"/>
      <c r="Q373" s="92"/>
      <c r="R373" s="92"/>
    </row>
    <row r="374" spans="1:18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152"/>
      <c r="M374" s="92"/>
      <c r="N374" s="92"/>
      <c r="O374" s="92"/>
      <c r="P374" s="92"/>
      <c r="Q374" s="92"/>
      <c r="R374" s="92"/>
    </row>
    <row r="375" spans="1:18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152"/>
      <c r="M375" s="92"/>
      <c r="N375" s="92"/>
      <c r="O375" s="92"/>
      <c r="P375" s="92"/>
      <c r="Q375" s="92"/>
      <c r="R375" s="92"/>
    </row>
    <row r="376" spans="1:18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152"/>
      <c r="M376" s="92"/>
      <c r="N376" s="92"/>
      <c r="O376" s="92"/>
      <c r="P376" s="92"/>
      <c r="Q376" s="92"/>
      <c r="R376" s="92"/>
    </row>
    <row r="377" spans="1:18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152"/>
      <c r="M377" s="92"/>
      <c r="N377" s="92"/>
      <c r="O377" s="92"/>
      <c r="P377" s="92"/>
      <c r="Q377" s="92"/>
      <c r="R377" s="92"/>
    </row>
    <row r="378" spans="1:18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152"/>
      <c r="M378" s="92"/>
      <c r="N378" s="92"/>
      <c r="O378" s="92"/>
      <c r="P378" s="92"/>
      <c r="Q378" s="92"/>
      <c r="R378" s="92"/>
    </row>
    <row r="379" spans="1:18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152"/>
      <c r="M379" s="92"/>
      <c r="N379" s="92"/>
      <c r="O379" s="92"/>
      <c r="P379" s="92"/>
      <c r="Q379" s="92"/>
      <c r="R379" s="92"/>
    </row>
    <row r="380" spans="1:18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152"/>
      <c r="M380" s="92"/>
      <c r="N380" s="92"/>
      <c r="O380" s="92"/>
      <c r="P380" s="92"/>
      <c r="Q380" s="92"/>
      <c r="R380" s="92"/>
    </row>
    <row r="381" spans="1:18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152"/>
      <c r="M381" s="92"/>
      <c r="N381" s="92"/>
      <c r="O381" s="92"/>
      <c r="P381" s="92"/>
      <c r="Q381" s="92"/>
      <c r="R381" s="92"/>
    </row>
    <row r="382" spans="1:18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152"/>
      <c r="M382" s="92"/>
      <c r="N382" s="92"/>
      <c r="O382" s="92"/>
      <c r="P382" s="92"/>
      <c r="Q382" s="92"/>
      <c r="R382" s="92"/>
    </row>
    <row r="383" spans="1:18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152"/>
      <c r="M383" s="92"/>
      <c r="N383" s="92"/>
      <c r="O383" s="92"/>
      <c r="P383" s="92"/>
      <c r="Q383" s="92"/>
      <c r="R383" s="92"/>
    </row>
    <row r="384" spans="1:18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152"/>
      <c r="M384" s="92"/>
      <c r="N384" s="92"/>
      <c r="O384" s="92"/>
      <c r="P384" s="92"/>
      <c r="Q384" s="92"/>
      <c r="R384" s="92"/>
    </row>
    <row r="385" spans="1:18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152"/>
      <c r="M385" s="92"/>
      <c r="N385" s="92"/>
      <c r="O385" s="92"/>
      <c r="P385" s="92"/>
      <c r="Q385" s="92"/>
      <c r="R385" s="92"/>
    </row>
    <row r="386" spans="1:18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152"/>
      <c r="M386" s="92"/>
      <c r="N386" s="92"/>
      <c r="O386" s="92"/>
      <c r="P386" s="92"/>
      <c r="Q386" s="92"/>
      <c r="R386" s="92"/>
    </row>
    <row r="387" spans="1:18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152"/>
      <c r="M387" s="92"/>
      <c r="N387" s="92"/>
      <c r="O387" s="92"/>
      <c r="P387" s="92"/>
      <c r="Q387" s="92"/>
      <c r="R387" s="92"/>
    </row>
    <row r="388" spans="1:18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152"/>
      <c r="M388" s="92"/>
      <c r="N388" s="92"/>
      <c r="O388" s="92"/>
      <c r="P388" s="92"/>
      <c r="Q388" s="92"/>
      <c r="R388" s="92"/>
    </row>
    <row r="389" spans="1:18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152"/>
      <c r="M389" s="92"/>
      <c r="N389" s="92"/>
      <c r="O389" s="92"/>
      <c r="P389" s="92"/>
      <c r="Q389" s="92"/>
      <c r="R389" s="92"/>
    </row>
    <row r="390" spans="1:18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152"/>
      <c r="M390" s="92"/>
      <c r="N390" s="92"/>
      <c r="O390" s="92"/>
      <c r="P390" s="92"/>
      <c r="Q390" s="92"/>
      <c r="R390" s="92"/>
    </row>
    <row r="391" spans="1:18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152"/>
      <c r="M391" s="92"/>
      <c r="N391" s="92"/>
      <c r="O391" s="92"/>
      <c r="P391" s="92"/>
      <c r="Q391" s="92"/>
      <c r="R391" s="92"/>
    </row>
    <row r="392" spans="1:18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152"/>
      <c r="M392" s="92"/>
      <c r="N392" s="92"/>
      <c r="O392" s="92"/>
      <c r="P392" s="92"/>
      <c r="Q392" s="92"/>
      <c r="R392" s="92"/>
    </row>
    <row r="393" spans="1:18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152"/>
      <c r="M393" s="92"/>
      <c r="N393" s="92"/>
      <c r="O393" s="92"/>
      <c r="P393" s="92"/>
      <c r="Q393" s="92"/>
      <c r="R393" s="92"/>
    </row>
    <row r="394" spans="1:18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152"/>
      <c r="M394" s="92"/>
      <c r="N394" s="92"/>
      <c r="O394" s="92"/>
      <c r="P394" s="92"/>
      <c r="Q394" s="92"/>
      <c r="R394" s="92"/>
    </row>
    <row r="395" spans="1:18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152"/>
      <c r="M395" s="92"/>
      <c r="N395" s="92"/>
      <c r="O395" s="92"/>
      <c r="P395" s="92"/>
      <c r="Q395" s="92"/>
      <c r="R395" s="92"/>
    </row>
    <row r="396" spans="1:18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152"/>
      <c r="M396" s="92"/>
      <c r="N396" s="92"/>
      <c r="O396" s="92"/>
      <c r="P396" s="92"/>
      <c r="Q396" s="92"/>
      <c r="R396" s="92"/>
    </row>
    <row r="397" spans="1:18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152"/>
      <c r="M397" s="92"/>
      <c r="N397" s="92"/>
      <c r="O397" s="92"/>
      <c r="P397" s="92"/>
      <c r="Q397" s="92"/>
      <c r="R397" s="92"/>
    </row>
    <row r="398" spans="1:18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152"/>
      <c r="M398" s="92"/>
      <c r="N398" s="92"/>
      <c r="O398" s="92"/>
      <c r="P398" s="92"/>
      <c r="Q398" s="92"/>
      <c r="R398" s="92"/>
    </row>
    <row r="399" spans="1:18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152"/>
      <c r="M399" s="92"/>
      <c r="N399" s="92"/>
      <c r="O399" s="92"/>
      <c r="P399" s="92"/>
      <c r="Q399" s="92"/>
      <c r="R399" s="92"/>
    </row>
    <row r="400" spans="1:18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152"/>
      <c r="M400" s="92"/>
      <c r="N400" s="92"/>
      <c r="O400" s="92"/>
      <c r="P400" s="92"/>
      <c r="Q400" s="92"/>
      <c r="R400" s="92"/>
    </row>
    <row r="401" spans="1:18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152"/>
      <c r="M401" s="92"/>
      <c r="N401" s="92"/>
      <c r="O401" s="92"/>
      <c r="P401" s="92"/>
      <c r="Q401" s="92"/>
      <c r="R401" s="92"/>
    </row>
    <row r="402" spans="1:18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152"/>
      <c r="M402" s="92"/>
      <c r="N402" s="92"/>
      <c r="O402" s="92"/>
      <c r="P402" s="92"/>
      <c r="Q402" s="92"/>
      <c r="R402" s="92"/>
    </row>
    <row r="403" spans="1:18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152"/>
      <c r="M403" s="92"/>
      <c r="N403" s="92"/>
      <c r="O403" s="92"/>
      <c r="P403" s="92"/>
      <c r="Q403" s="92"/>
      <c r="R403" s="92"/>
    </row>
    <row r="404" spans="1:18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152"/>
      <c r="M404" s="92"/>
      <c r="N404" s="92"/>
      <c r="O404" s="92"/>
      <c r="P404" s="92"/>
      <c r="Q404" s="92"/>
      <c r="R404" s="92"/>
    </row>
    <row r="405" spans="1:18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152"/>
      <c r="M405" s="92"/>
      <c r="N405" s="92"/>
      <c r="O405" s="92"/>
      <c r="P405" s="92"/>
      <c r="Q405" s="92"/>
      <c r="R405" s="92"/>
    </row>
    <row r="406" spans="1:18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152"/>
      <c r="M406" s="92"/>
      <c r="N406" s="92"/>
      <c r="O406" s="92"/>
      <c r="P406" s="92"/>
      <c r="Q406" s="92"/>
      <c r="R406" s="92"/>
    </row>
    <row r="407" spans="1:18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152"/>
      <c r="M407" s="92"/>
      <c r="N407" s="92"/>
      <c r="O407" s="92"/>
      <c r="P407" s="92"/>
      <c r="Q407" s="92"/>
      <c r="R407" s="92"/>
    </row>
    <row r="408" spans="1:18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152"/>
      <c r="M408" s="92"/>
      <c r="N408" s="92"/>
      <c r="O408" s="92"/>
      <c r="P408" s="92"/>
      <c r="Q408" s="92"/>
      <c r="R408" s="92"/>
    </row>
    <row r="409" spans="1:18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152"/>
      <c r="M409" s="92"/>
      <c r="N409" s="92"/>
      <c r="O409" s="92"/>
      <c r="P409" s="92"/>
      <c r="Q409" s="92"/>
      <c r="R409" s="92"/>
    </row>
    <row r="410" spans="1:18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152"/>
      <c r="M410" s="92"/>
      <c r="N410" s="92"/>
      <c r="O410" s="92"/>
      <c r="P410" s="92"/>
      <c r="Q410" s="92"/>
      <c r="R410" s="92"/>
    </row>
    <row r="411" spans="1:18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152"/>
      <c r="M411" s="92"/>
      <c r="N411" s="92"/>
      <c r="O411" s="92"/>
      <c r="P411" s="92"/>
      <c r="Q411" s="92"/>
      <c r="R411" s="92"/>
    </row>
    <row r="412" spans="1:18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152"/>
      <c r="M412" s="92"/>
      <c r="N412" s="92"/>
      <c r="O412" s="92"/>
      <c r="P412" s="92"/>
      <c r="Q412" s="92"/>
      <c r="R412" s="92"/>
    </row>
    <row r="413" spans="1:18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152"/>
      <c r="M413" s="92"/>
      <c r="N413" s="92"/>
      <c r="O413" s="92"/>
      <c r="P413" s="92"/>
      <c r="Q413" s="92"/>
      <c r="R413" s="92"/>
    </row>
    <row r="414" spans="1:18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152"/>
      <c r="M414" s="92"/>
      <c r="N414" s="92"/>
      <c r="O414" s="92"/>
      <c r="P414" s="92"/>
      <c r="Q414" s="92"/>
      <c r="R414" s="92"/>
    </row>
    <row r="415" spans="1:18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152"/>
      <c r="M415" s="92"/>
      <c r="N415" s="92"/>
      <c r="O415" s="92"/>
      <c r="P415" s="92"/>
      <c r="Q415" s="92"/>
      <c r="R415" s="92"/>
    </row>
    <row r="416" spans="1:18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152"/>
      <c r="M416" s="92"/>
      <c r="N416" s="92"/>
      <c r="O416" s="92"/>
      <c r="P416" s="92"/>
      <c r="Q416" s="92"/>
      <c r="R416" s="92"/>
    </row>
    <row r="417" spans="1:18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152"/>
      <c r="M417" s="92"/>
      <c r="N417" s="92"/>
      <c r="O417" s="92"/>
      <c r="P417" s="92"/>
      <c r="Q417" s="92"/>
      <c r="R417" s="92"/>
    </row>
    <row r="418" spans="1:18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152"/>
      <c r="M418" s="92"/>
      <c r="N418" s="92"/>
      <c r="O418" s="92"/>
      <c r="P418" s="92"/>
      <c r="Q418" s="92"/>
      <c r="R418" s="92"/>
    </row>
    <row r="419" spans="1:18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152"/>
      <c r="M419" s="92"/>
      <c r="N419" s="92"/>
      <c r="O419" s="92"/>
      <c r="P419" s="92"/>
      <c r="Q419" s="92"/>
      <c r="R419" s="92"/>
    </row>
    <row r="420" spans="1:18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152"/>
      <c r="M420" s="92"/>
      <c r="N420" s="92"/>
      <c r="O420" s="92"/>
      <c r="P420" s="92"/>
      <c r="Q420" s="92"/>
      <c r="R420" s="92"/>
    </row>
    <row r="421" spans="1:18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152"/>
      <c r="M421" s="92"/>
      <c r="N421" s="92"/>
      <c r="O421" s="92"/>
      <c r="P421" s="92"/>
      <c r="Q421" s="92"/>
      <c r="R421" s="92"/>
    </row>
    <row r="422" spans="1:18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152"/>
      <c r="M422" s="92"/>
      <c r="N422" s="92"/>
      <c r="O422" s="92"/>
      <c r="P422" s="92"/>
      <c r="Q422" s="92"/>
      <c r="R422" s="92"/>
    </row>
    <row r="423" spans="1:18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152"/>
      <c r="M423" s="92"/>
      <c r="N423" s="92"/>
      <c r="O423" s="92"/>
      <c r="P423" s="92"/>
      <c r="Q423" s="92"/>
      <c r="R423" s="92"/>
    </row>
    <row r="424" spans="1:18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152"/>
      <c r="M424" s="92"/>
      <c r="N424" s="92"/>
      <c r="O424" s="92"/>
      <c r="P424" s="92"/>
      <c r="Q424" s="92"/>
      <c r="R424" s="92"/>
    </row>
    <row r="425" spans="1:18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152"/>
      <c r="M425" s="92"/>
      <c r="N425" s="92"/>
      <c r="O425" s="92"/>
      <c r="P425" s="92"/>
      <c r="Q425" s="92"/>
      <c r="R425" s="92"/>
    </row>
    <row r="426" spans="1:18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152"/>
      <c r="M426" s="92"/>
      <c r="N426" s="92"/>
      <c r="O426" s="92"/>
      <c r="P426" s="92"/>
      <c r="Q426" s="92"/>
      <c r="R426" s="92"/>
    </row>
    <row r="427" spans="1:18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152"/>
      <c r="M427" s="92"/>
      <c r="N427" s="92"/>
      <c r="O427" s="92"/>
      <c r="P427" s="92"/>
      <c r="Q427" s="92"/>
      <c r="R427" s="92"/>
    </row>
    <row r="428" spans="1:18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152"/>
      <c r="M428" s="92"/>
      <c r="N428" s="92"/>
      <c r="O428" s="92"/>
      <c r="P428" s="92"/>
      <c r="Q428" s="92"/>
      <c r="R428" s="92"/>
    </row>
    <row r="429" spans="1:18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152"/>
      <c r="M429" s="92"/>
      <c r="N429" s="92"/>
      <c r="O429" s="92"/>
      <c r="P429" s="92"/>
      <c r="Q429" s="92"/>
      <c r="R429" s="92"/>
    </row>
    <row r="430" spans="1:18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152"/>
      <c r="M430" s="92"/>
      <c r="N430" s="92"/>
      <c r="O430" s="92"/>
      <c r="P430" s="92"/>
      <c r="Q430" s="92"/>
      <c r="R430" s="92"/>
    </row>
    <row r="431" spans="1:18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152"/>
      <c r="M431" s="92"/>
      <c r="N431" s="92"/>
      <c r="O431" s="92"/>
      <c r="P431" s="92"/>
      <c r="Q431" s="92"/>
      <c r="R431" s="92"/>
    </row>
    <row r="432" spans="1:18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152"/>
      <c r="M432" s="92"/>
      <c r="N432" s="92"/>
      <c r="O432" s="92"/>
      <c r="P432" s="92"/>
      <c r="Q432" s="92"/>
      <c r="R432" s="92"/>
    </row>
    <row r="433" spans="1:18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152"/>
      <c r="M433" s="92"/>
      <c r="N433" s="92"/>
      <c r="O433" s="92"/>
      <c r="P433" s="92"/>
      <c r="Q433" s="92"/>
      <c r="R433" s="92"/>
    </row>
    <row r="434" spans="1:18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152"/>
      <c r="M434" s="92"/>
      <c r="N434" s="92"/>
      <c r="O434" s="92"/>
      <c r="P434" s="92"/>
      <c r="Q434" s="92"/>
      <c r="R434" s="92"/>
    </row>
    <row r="435" spans="1:18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152"/>
      <c r="M435" s="92"/>
      <c r="N435" s="92"/>
      <c r="O435" s="92"/>
      <c r="P435" s="92"/>
      <c r="Q435" s="92"/>
      <c r="R435" s="92"/>
    </row>
    <row r="436" spans="1:18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152"/>
      <c r="M436" s="92"/>
      <c r="N436" s="92"/>
      <c r="O436" s="92"/>
      <c r="P436" s="92"/>
      <c r="Q436" s="92"/>
      <c r="R436" s="92"/>
    </row>
    <row r="437" spans="1:18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152"/>
      <c r="M437" s="92"/>
      <c r="N437" s="92"/>
      <c r="O437" s="92"/>
      <c r="P437" s="92"/>
      <c r="Q437" s="92"/>
      <c r="R437" s="92"/>
    </row>
    <row r="438" spans="1:18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152"/>
      <c r="M438" s="92"/>
      <c r="N438" s="92"/>
      <c r="O438" s="92"/>
      <c r="P438" s="92"/>
      <c r="Q438" s="92"/>
      <c r="R438" s="92"/>
    </row>
    <row r="439" spans="1:18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152"/>
      <c r="M439" s="92"/>
      <c r="N439" s="92"/>
      <c r="O439" s="92"/>
      <c r="P439" s="92"/>
      <c r="Q439" s="92"/>
      <c r="R439" s="92"/>
    </row>
    <row r="440" spans="1:18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152"/>
      <c r="M440" s="92"/>
      <c r="N440" s="92"/>
      <c r="O440" s="92"/>
      <c r="P440" s="92"/>
      <c r="Q440" s="92"/>
      <c r="R440" s="92"/>
    </row>
    <row r="441" spans="1:18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152"/>
      <c r="M441" s="92"/>
      <c r="N441" s="92"/>
      <c r="O441" s="92"/>
      <c r="P441" s="92"/>
      <c r="Q441" s="92"/>
      <c r="R441" s="92"/>
    </row>
    <row r="442" spans="1:18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152"/>
      <c r="M442" s="92"/>
      <c r="N442" s="92"/>
      <c r="O442" s="92"/>
      <c r="P442" s="92"/>
      <c r="Q442" s="92"/>
      <c r="R442" s="92"/>
    </row>
    <row r="443" spans="1:18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152"/>
      <c r="M443" s="92"/>
      <c r="N443" s="92"/>
      <c r="O443" s="92"/>
      <c r="P443" s="92"/>
      <c r="Q443" s="92"/>
      <c r="R443" s="92"/>
    </row>
    <row r="444" spans="1:18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152"/>
      <c r="M444" s="92"/>
      <c r="N444" s="92"/>
      <c r="O444" s="92"/>
      <c r="P444" s="92"/>
      <c r="Q444" s="92"/>
      <c r="R444" s="92"/>
    </row>
    <row r="445" spans="1:18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152"/>
      <c r="M445" s="92"/>
      <c r="N445" s="92"/>
      <c r="O445" s="92"/>
      <c r="P445" s="92"/>
      <c r="Q445" s="92"/>
      <c r="R445" s="92"/>
    </row>
    <row r="446" spans="1:18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152"/>
      <c r="M446" s="92"/>
      <c r="N446" s="92"/>
      <c r="O446" s="92"/>
      <c r="P446" s="92"/>
      <c r="Q446" s="92"/>
      <c r="R446" s="92"/>
    </row>
    <row r="447" spans="1:18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152"/>
      <c r="M447" s="92"/>
      <c r="N447" s="92"/>
      <c r="O447" s="92"/>
      <c r="P447" s="92"/>
      <c r="Q447" s="92"/>
      <c r="R447" s="92"/>
    </row>
    <row r="448" spans="1:18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152"/>
      <c r="M448" s="92"/>
      <c r="N448" s="92"/>
      <c r="O448" s="92"/>
      <c r="P448" s="92"/>
      <c r="Q448" s="92"/>
      <c r="R448" s="92"/>
    </row>
    <row r="449" spans="1:18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152"/>
      <c r="M449" s="92"/>
      <c r="N449" s="92"/>
      <c r="O449" s="92"/>
      <c r="P449" s="92"/>
      <c r="Q449" s="92"/>
      <c r="R449" s="92"/>
    </row>
    <row r="450" spans="1:18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152"/>
      <c r="M450" s="92"/>
      <c r="N450" s="92"/>
      <c r="O450" s="92"/>
      <c r="P450" s="92"/>
      <c r="Q450" s="92"/>
      <c r="R450" s="92"/>
    </row>
    <row r="451" spans="1:18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152"/>
      <c r="M451" s="92"/>
      <c r="N451" s="92"/>
      <c r="O451" s="92"/>
      <c r="P451" s="92"/>
      <c r="Q451" s="92"/>
      <c r="R451" s="92"/>
    </row>
    <row r="452" spans="1:18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152"/>
      <c r="M452" s="92"/>
      <c r="N452" s="92"/>
      <c r="O452" s="92"/>
      <c r="P452" s="92"/>
      <c r="Q452" s="92"/>
      <c r="R452" s="92"/>
    </row>
    <row r="453" spans="1:18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152"/>
      <c r="M453" s="92"/>
      <c r="N453" s="92"/>
      <c r="O453" s="92"/>
      <c r="P453" s="92"/>
      <c r="Q453" s="92"/>
      <c r="R453" s="92"/>
    </row>
    <row r="454" spans="1:18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152"/>
      <c r="M454" s="92"/>
      <c r="N454" s="92"/>
      <c r="O454" s="92"/>
      <c r="P454" s="92"/>
      <c r="Q454" s="92"/>
      <c r="R454" s="92"/>
    </row>
    <row r="455" spans="1:18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152"/>
      <c r="M455" s="92"/>
      <c r="N455" s="92"/>
      <c r="O455" s="92"/>
      <c r="P455" s="92"/>
      <c r="Q455" s="92"/>
      <c r="R455" s="92"/>
    </row>
    <row r="456" spans="1:18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152"/>
      <c r="M456" s="92"/>
      <c r="N456" s="92"/>
      <c r="O456" s="92"/>
      <c r="P456" s="92"/>
      <c r="Q456" s="92"/>
      <c r="R456" s="92"/>
    </row>
    <row r="457" spans="1:18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152"/>
      <c r="M457" s="92"/>
      <c r="N457" s="92"/>
      <c r="O457" s="92"/>
      <c r="P457" s="92"/>
      <c r="Q457" s="92"/>
      <c r="R457" s="92"/>
    </row>
    <row r="458" spans="1:18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152"/>
      <c r="M458" s="92"/>
      <c r="N458" s="92"/>
      <c r="O458" s="92"/>
      <c r="P458" s="92"/>
      <c r="Q458" s="92"/>
      <c r="R458" s="92"/>
    </row>
    <row r="459" spans="1:18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152"/>
      <c r="M459" s="92"/>
      <c r="N459" s="92"/>
      <c r="O459" s="92"/>
      <c r="P459" s="92"/>
      <c r="Q459" s="92"/>
      <c r="R459" s="92"/>
    </row>
    <row r="460" spans="1:18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152"/>
      <c r="M460" s="92"/>
      <c r="N460" s="92"/>
      <c r="O460" s="92"/>
      <c r="P460" s="92"/>
      <c r="Q460" s="92"/>
      <c r="R460" s="92"/>
    </row>
    <row r="461" spans="1:18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152"/>
      <c r="M461" s="92"/>
      <c r="N461" s="92"/>
      <c r="O461" s="92"/>
      <c r="P461" s="92"/>
      <c r="Q461" s="92"/>
      <c r="R461" s="92"/>
    </row>
    <row r="462" spans="1:18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152"/>
      <c r="M462" s="92"/>
      <c r="N462" s="92"/>
      <c r="O462" s="92"/>
      <c r="P462" s="92"/>
      <c r="Q462" s="92"/>
      <c r="R462" s="92"/>
    </row>
    <row r="463" spans="1:18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152"/>
      <c r="M463" s="92"/>
      <c r="N463" s="92"/>
      <c r="O463" s="92"/>
      <c r="P463" s="92"/>
      <c r="Q463" s="92"/>
      <c r="R463" s="92"/>
    </row>
    <row r="464" spans="1:18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152"/>
      <c r="M464" s="92"/>
      <c r="N464" s="92"/>
      <c r="O464" s="92"/>
      <c r="P464" s="92"/>
      <c r="Q464" s="92"/>
      <c r="R464" s="92"/>
    </row>
    <row r="465" spans="1:18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152"/>
      <c r="M465" s="92"/>
      <c r="N465" s="92"/>
      <c r="O465" s="92"/>
      <c r="P465" s="92"/>
      <c r="Q465" s="92"/>
      <c r="R465" s="92"/>
    </row>
    <row r="466" spans="1:18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152"/>
      <c r="M466" s="92"/>
      <c r="N466" s="92"/>
      <c r="O466" s="92"/>
      <c r="P466" s="92"/>
      <c r="Q466" s="92"/>
      <c r="R466" s="92"/>
    </row>
    <row r="467" spans="1:18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152"/>
      <c r="M467" s="92"/>
      <c r="N467" s="92"/>
      <c r="O467" s="92"/>
      <c r="P467" s="92"/>
      <c r="Q467" s="92"/>
      <c r="R467" s="92"/>
    </row>
    <row r="468" spans="1:18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152"/>
      <c r="M468" s="92"/>
      <c r="N468" s="92"/>
      <c r="O468" s="92"/>
      <c r="P468" s="92"/>
      <c r="Q468" s="92"/>
      <c r="R468" s="92"/>
    </row>
    <row r="469" spans="1:18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152"/>
      <c r="M469" s="92"/>
      <c r="N469" s="92"/>
      <c r="O469" s="92"/>
      <c r="P469" s="92"/>
      <c r="Q469" s="92"/>
      <c r="R469" s="92"/>
    </row>
    <row r="470" spans="1:18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152"/>
      <c r="M470" s="92"/>
      <c r="N470" s="92"/>
      <c r="O470" s="92"/>
      <c r="P470" s="92"/>
      <c r="Q470" s="92"/>
      <c r="R470" s="92"/>
    </row>
    <row r="471" spans="1:18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152"/>
      <c r="M471" s="92"/>
      <c r="N471" s="92"/>
      <c r="O471" s="92"/>
      <c r="P471" s="92"/>
      <c r="Q471" s="92"/>
      <c r="R471" s="92"/>
    </row>
    <row r="472" spans="1:18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152"/>
      <c r="M472" s="92"/>
      <c r="N472" s="92"/>
      <c r="O472" s="92"/>
      <c r="P472" s="92"/>
      <c r="Q472" s="92"/>
      <c r="R472" s="92"/>
    </row>
    <row r="473" spans="1:18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152"/>
      <c r="M473" s="92"/>
      <c r="N473" s="92"/>
      <c r="O473" s="92"/>
      <c r="P473" s="92"/>
      <c r="Q473" s="92"/>
      <c r="R473" s="92"/>
    </row>
    <row r="474" spans="1:18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152"/>
      <c r="M474" s="92"/>
      <c r="N474" s="92"/>
      <c r="O474" s="92"/>
      <c r="P474" s="92"/>
      <c r="Q474" s="92"/>
      <c r="R474" s="92"/>
    </row>
    <row r="475" spans="1:18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152"/>
      <c r="M475" s="92"/>
      <c r="N475" s="92"/>
      <c r="O475" s="92"/>
      <c r="P475" s="92"/>
      <c r="Q475" s="92"/>
      <c r="R475" s="92"/>
    </row>
    <row r="476" spans="1:18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152"/>
      <c r="M476" s="92"/>
      <c r="N476" s="92"/>
      <c r="O476" s="92"/>
      <c r="P476" s="92"/>
      <c r="Q476" s="92"/>
      <c r="R476" s="92"/>
    </row>
    <row r="477" spans="1:18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152"/>
      <c r="M477" s="92"/>
      <c r="N477" s="92"/>
      <c r="O477" s="92"/>
      <c r="P477" s="92"/>
      <c r="Q477" s="92"/>
      <c r="R477" s="92"/>
    </row>
    <row r="478" spans="1:18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152"/>
      <c r="M478" s="92"/>
      <c r="N478" s="92"/>
      <c r="O478" s="92"/>
      <c r="P478" s="92"/>
      <c r="Q478" s="92"/>
      <c r="R478" s="92"/>
    </row>
    <row r="479" spans="1:18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152"/>
      <c r="M479" s="92"/>
      <c r="N479" s="92"/>
      <c r="O479" s="92"/>
      <c r="P479" s="92"/>
      <c r="Q479" s="92"/>
      <c r="R479" s="92"/>
    </row>
    <row r="480" spans="1:18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152"/>
      <c r="M480" s="92"/>
      <c r="N480" s="92"/>
      <c r="O480" s="92"/>
      <c r="P480" s="92"/>
      <c r="Q480" s="92"/>
      <c r="R480" s="92"/>
    </row>
    <row r="481" spans="1:18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152"/>
      <c r="M481" s="92"/>
      <c r="N481" s="92"/>
      <c r="O481" s="92"/>
      <c r="P481" s="92"/>
      <c r="Q481" s="92"/>
      <c r="R481" s="92"/>
    </row>
    <row r="482" spans="1:18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152"/>
      <c r="M482" s="92"/>
      <c r="N482" s="92"/>
      <c r="O482" s="92"/>
      <c r="P482" s="92"/>
      <c r="Q482" s="92"/>
      <c r="R482" s="92"/>
    </row>
    <row r="483" spans="1:18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152"/>
      <c r="M483" s="92"/>
      <c r="N483" s="92"/>
      <c r="O483" s="92"/>
      <c r="P483" s="92"/>
      <c r="Q483" s="92"/>
      <c r="R483" s="92"/>
    </row>
    <row r="484" spans="1:18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152"/>
      <c r="M484" s="92"/>
      <c r="N484" s="92"/>
      <c r="O484" s="92"/>
      <c r="P484" s="92"/>
      <c r="Q484" s="92"/>
      <c r="R484" s="92"/>
    </row>
    <row r="485" spans="1:18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152"/>
      <c r="M485" s="92"/>
      <c r="N485" s="92"/>
      <c r="O485" s="92"/>
      <c r="P485" s="92"/>
      <c r="Q485" s="92"/>
      <c r="R485" s="92"/>
    </row>
    <row r="486" spans="1:18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152"/>
      <c r="M486" s="92"/>
      <c r="N486" s="92"/>
      <c r="O486" s="92"/>
      <c r="P486" s="92"/>
      <c r="Q486" s="92"/>
      <c r="R486" s="92"/>
    </row>
    <row r="487" spans="1:18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152"/>
      <c r="M487" s="92"/>
      <c r="N487" s="92"/>
      <c r="O487" s="92"/>
      <c r="P487" s="92"/>
      <c r="Q487" s="92"/>
      <c r="R487" s="92"/>
    </row>
    <row r="488" spans="1:18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152"/>
      <c r="M488" s="92"/>
      <c r="N488" s="92"/>
      <c r="O488" s="92"/>
      <c r="P488" s="92"/>
      <c r="Q488" s="92"/>
      <c r="R488" s="92"/>
    </row>
    <row r="489" spans="1:18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152"/>
      <c r="M489" s="92"/>
      <c r="N489" s="92"/>
      <c r="O489" s="92"/>
      <c r="P489" s="92"/>
      <c r="Q489" s="92"/>
      <c r="R489" s="92"/>
    </row>
    <row r="490" spans="1:18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152"/>
      <c r="M490" s="92"/>
      <c r="N490" s="92"/>
      <c r="O490" s="92"/>
      <c r="P490" s="92"/>
      <c r="Q490" s="92"/>
      <c r="R490" s="92"/>
    </row>
    <row r="491" spans="1:18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152"/>
      <c r="M491" s="92"/>
      <c r="N491" s="92"/>
      <c r="O491" s="92"/>
      <c r="P491" s="92"/>
      <c r="Q491" s="92"/>
      <c r="R491" s="92"/>
    </row>
    <row r="492" spans="1:18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152"/>
      <c r="M492" s="92"/>
      <c r="N492" s="92"/>
      <c r="O492" s="92"/>
      <c r="P492" s="92"/>
      <c r="Q492" s="92"/>
      <c r="R492" s="92"/>
    </row>
    <row r="493" spans="1:18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</row>
    <row r="494" spans="1:18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</row>
    <row r="495" spans="1:18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</row>
    <row r="496" spans="1:18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</row>
    <row r="497" spans="1:18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</row>
    <row r="498" spans="1:18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</row>
    <row r="499" spans="1:18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</row>
    <row r="500" spans="1:18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</row>
    <row r="501" spans="1:18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</row>
    <row r="502" spans="1:18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</row>
    <row r="503" spans="1:18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</row>
    <row r="504" spans="1:18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</row>
    <row r="505" spans="1:18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</row>
    <row r="506" spans="1:18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</row>
    <row r="507" spans="1:18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</row>
    <row r="508" spans="1:18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</row>
    <row r="509" spans="1:18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</row>
    <row r="510" spans="1:18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</row>
    <row r="511" spans="1:18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</row>
    <row r="512" spans="1:18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</row>
    <row r="513" spans="1:18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</row>
    <row r="514" spans="1:18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</row>
    <row r="515" spans="1:18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</row>
    <row r="516" spans="1:18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</row>
    <row r="517" spans="1:18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</row>
    <row r="518" spans="1:18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</row>
    <row r="519" spans="1:18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</row>
  </sheetData>
  <pageMargins left="0.7" right="0.7" top="0.75" bottom="0.75" header="0.3" footer="0.3"/>
  <pageSetup paperSize="9" orientation="portrait" verticalDpi="0" r:id="rId1"/>
  <customProperties>
    <customPr name="LastActive" r:id="rId2"/>
  </customProperties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Лист3!$C$3:$C$8</xm:f>
          </x14:formula1>
          <xm:sqref>M2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9"/>
  <sheetViews>
    <sheetView zoomScaleNormal="100" workbookViewId="0">
      <pane ySplit="2" topLeftCell="A3" activePane="bottomLeft" state="frozen"/>
      <selection pane="bottomLeft" activeCell="K146" sqref="I3:K146"/>
    </sheetView>
  </sheetViews>
  <sheetFormatPr defaultRowHeight="15" x14ac:dyDescent="0.25"/>
  <cols>
    <col min="1" max="1" width="4" style="93" customWidth="1"/>
    <col min="2" max="2" width="5.28515625" style="93" customWidth="1"/>
    <col min="3" max="3" width="64.7109375" style="93" customWidth="1"/>
    <col min="4" max="4" width="8" style="94" customWidth="1"/>
    <col min="5" max="5" width="7.140625" style="94" customWidth="1"/>
    <col min="6" max="6" width="11.85546875" customWidth="1"/>
    <col min="7" max="7" width="13.42578125" customWidth="1"/>
    <col min="8" max="8" width="15.42578125" style="95" customWidth="1"/>
    <col min="9" max="9" width="15.7109375" style="95" customWidth="1"/>
    <col min="10" max="10" width="0.28515625" style="95" customWidth="1"/>
    <col min="11" max="11" width="27.28515625" style="96" customWidth="1"/>
    <col min="12" max="12" width="10.140625" style="96" customWidth="1"/>
    <col min="13" max="13" width="13.28515625" style="96" customWidth="1"/>
    <col min="14" max="14" width="10.140625" style="97" customWidth="1"/>
    <col min="15" max="15" width="7.7109375" style="96" customWidth="1"/>
    <col min="16" max="17" width="10.140625" style="96" customWidth="1"/>
    <col min="18" max="18" width="32" style="98" customWidth="1"/>
    <col min="19" max="19" width="19.140625" style="92" customWidth="1"/>
    <col min="20" max="20" width="19" style="92" customWidth="1"/>
    <col min="21" max="16384" width="9.140625" style="92"/>
  </cols>
  <sheetData>
    <row r="1" spans="1:24" s="88" customFormat="1" ht="63.95" customHeight="1" thickBot="1" x14ac:dyDescent="0.3">
      <c r="A1" s="111" t="s">
        <v>349</v>
      </c>
      <c r="B1" s="111" t="s">
        <v>350</v>
      </c>
      <c r="C1" s="111" t="s">
        <v>315</v>
      </c>
      <c r="D1" s="111" t="s">
        <v>323</v>
      </c>
      <c r="E1" s="111" t="s">
        <v>352</v>
      </c>
      <c r="F1" s="112" t="s">
        <v>313</v>
      </c>
      <c r="G1" s="112" t="s">
        <v>314</v>
      </c>
      <c r="H1" s="203" t="s">
        <v>345</v>
      </c>
      <c r="I1" s="111" t="s">
        <v>208</v>
      </c>
      <c r="J1" s="111" t="s">
        <v>331</v>
      </c>
      <c r="K1" s="111" t="s">
        <v>324</v>
      </c>
      <c r="L1" s="111" t="s">
        <v>292</v>
      </c>
      <c r="M1" s="111" t="s">
        <v>5</v>
      </c>
      <c r="N1" s="111" t="s">
        <v>291</v>
      </c>
      <c r="O1" s="111" t="s">
        <v>351</v>
      </c>
      <c r="P1" s="113" t="s">
        <v>309</v>
      </c>
      <c r="Q1" s="113" t="s">
        <v>310</v>
      </c>
      <c r="R1" s="113" t="s">
        <v>307</v>
      </c>
      <c r="S1" s="144"/>
      <c r="T1" s="144"/>
      <c r="U1" s="144"/>
      <c r="V1" s="144"/>
      <c r="W1" s="144"/>
      <c r="X1" s="144"/>
    </row>
    <row r="2" spans="1:24" s="100" customFormat="1" ht="20.100000000000001" customHeight="1" thickBot="1" x14ac:dyDescent="0.3">
      <c r="A2" s="212"/>
      <c r="B2" s="218"/>
      <c r="C2" s="213"/>
      <c r="D2" s="213"/>
      <c r="E2" s="213"/>
      <c r="F2" s="214"/>
      <c r="G2" s="246"/>
      <c r="H2" s="247">
        <f>SUM(H3:H350)</f>
        <v>970506.97000000009</v>
      </c>
      <c r="I2" s="231"/>
      <c r="J2" s="231"/>
      <c r="K2" s="215"/>
      <c r="L2" s="218"/>
      <c r="M2" s="218"/>
      <c r="N2" s="217"/>
      <c r="O2" s="219"/>
      <c r="P2" s="220"/>
      <c r="Q2" s="220"/>
      <c r="R2" s="216"/>
      <c r="S2" s="145"/>
      <c r="T2" s="145"/>
      <c r="U2" s="145"/>
      <c r="V2" s="145"/>
      <c r="W2" s="145"/>
      <c r="X2" s="145"/>
    </row>
    <row r="3" spans="1:24" x14ac:dyDescent="0.25">
      <c r="A3" s="168">
        <v>1</v>
      </c>
      <c r="B3" s="168">
        <v>1</v>
      </c>
      <c r="C3" s="168" t="s">
        <v>650</v>
      </c>
      <c r="D3" s="168">
        <v>6</v>
      </c>
      <c r="E3" s="168" t="s">
        <v>245</v>
      </c>
      <c r="F3" s="171">
        <v>203.04</v>
      </c>
      <c r="G3" s="171">
        <v>1218.24</v>
      </c>
      <c r="H3" s="164"/>
      <c r="I3" s="176"/>
      <c r="J3" s="176"/>
      <c r="K3" s="176"/>
      <c r="L3" s="179">
        <v>43735</v>
      </c>
      <c r="M3" s="255" t="s">
        <v>210</v>
      </c>
      <c r="N3" s="179">
        <v>43740</v>
      </c>
      <c r="O3" s="178"/>
      <c r="P3" s="179">
        <v>43741</v>
      </c>
      <c r="Q3" s="179">
        <v>43746</v>
      </c>
      <c r="R3" s="168" t="s">
        <v>362</v>
      </c>
      <c r="S3" s="143"/>
      <c r="T3" s="143"/>
      <c r="U3" s="143"/>
      <c r="V3" s="143"/>
      <c r="W3" s="143"/>
      <c r="X3" s="143"/>
    </row>
    <row r="4" spans="1:24" x14ac:dyDescent="0.25">
      <c r="A4" s="168">
        <v>2</v>
      </c>
      <c r="B4" s="168">
        <v>2</v>
      </c>
      <c r="C4" s="168" t="s">
        <v>651</v>
      </c>
      <c r="D4" s="168">
        <v>4</v>
      </c>
      <c r="E4" s="168" t="s">
        <v>245</v>
      </c>
      <c r="F4" s="171">
        <v>341.52</v>
      </c>
      <c r="G4" s="171">
        <v>1366.08</v>
      </c>
      <c r="H4" s="171"/>
      <c r="I4" s="176"/>
      <c r="J4" s="176"/>
      <c r="K4" s="176"/>
      <c r="L4" s="179">
        <v>43735</v>
      </c>
      <c r="M4" s="255" t="s">
        <v>210</v>
      </c>
      <c r="N4" s="179">
        <v>43740</v>
      </c>
      <c r="O4" s="178"/>
      <c r="P4" s="179">
        <v>43741</v>
      </c>
      <c r="Q4" s="179">
        <v>43746</v>
      </c>
      <c r="R4" s="168" t="s">
        <v>362</v>
      </c>
      <c r="S4" s="143"/>
      <c r="T4" s="143"/>
      <c r="U4" s="143"/>
      <c r="V4" s="143"/>
      <c r="W4" s="143"/>
      <c r="X4" s="143"/>
    </row>
    <row r="5" spans="1:24" x14ac:dyDescent="0.25">
      <c r="A5" s="168">
        <v>3</v>
      </c>
      <c r="B5" s="168">
        <v>3</v>
      </c>
      <c r="C5" s="168" t="s">
        <v>652</v>
      </c>
      <c r="D5" s="168">
        <v>1</v>
      </c>
      <c r="E5" s="168" t="s">
        <v>245</v>
      </c>
      <c r="F5" s="171">
        <v>101.52</v>
      </c>
      <c r="G5" s="171">
        <v>101.52</v>
      </c>
      <c r="H5" s="171"/>
      <c r="I5" s="176"/>
      <c r="J5" s="176"/>
      <c r="K5" s="176"/>
      <c r="L5" s="179">
        <v>43735</v>
      </c>
      <c r="M5" s="255" t="s">
        <v>210</v>
      </c>
      <c r="N5" s="179">
        <v>43740</v>
      </c>
      <c r="O5" s="178"/>
      <c r="P5" s="179">
        <v>43741</v>
      </c>
      <c r="Q5" s="179">
        <v>43746</v>
      </c>
      <c r="R5" s="168" t="s">
        <v>362</v>
      </c>
      <c r="S5" s="143"/>
      <c r="T5" s="143"/>
      <c r="U5" s="143"/>
      <c r="V5" s="143"/>
      <c r="W5" s="143"/>
      <c r="X5" s="143"/>
    </row>
    <row r="6" spans="1:24" x14ac:dyDescent="0.25">
      <c r="A6" s="168">
        <v>4</v>
      </c>
      <c r="B6" s="168">
        <v>4</v>
      </c>
      <c r="C6" s="168" t="s">
        <v>653</v>
      </c>
      <c r="D6" s="168">
        <v>1</v>
      </c>
      <c r="E6" s="168" t="s">
        <v>245</v>
      </c>
      <c r="F6" s="171">
        <v>170.76</v>
      </c>
      <c r="G6" s="171">
        <v>170.76</v>
      </c>
      <c r="H6" s="171"/>
      <c r="I6" s="176"/>
      <c r="J6" s="176"/>
      <c r="K6" s="176"/>
      <c r="L6" s="179">
        <v>43735</v>
      </c>
      <c r="M6" s="255" t="s">
        <v>210</v>
      </c>
      <c r="N6" s="179">
        <v>43740</v>
      </c>
      <c r="O6" s="178"/>
      <c r="P6" s="179">
        <v>43741</v>
      </c>
      <c r="Q6" s="179">
        <v>43746</v>
      </c>
      <c r="R6" s="168" t="s">
        <v>362</v>
      </c>
      <c r="S6" s="143"/>
      <c r="T6" s="143"/>
      <c r="U6" s="143"/>
      <c r="V6" s="143"/>
      <c r="W6" s="143"/>
      <c r="X6" s="143"/>
    </row>
    <row r="7" spans="1:24" x14ac:dyDescent="0.25">
      <c r="A7" s="117">
        <v>5</v>
      </c>
      <c r="B7" s="168">
        <v>5</v>
      </c>
      <c r="C7" s="168" t="s">
        <v>654</v>
      </c>
      <c r="D7" s="168">
        <v>7</v>
      </c>
      <c r="E7" s="168" t="s">
        <v>245</v>
      </c>
      <c r="F7" s="171">
        <v>6.84</v>
      </c>
      <c r="G7" s="171">
        <v>47.879999999999995</v>
      </c>
      <c r="H7" s="171"/>
      <c r="I7" s="176"/>
      <c r="J7" s="176"/>
      <c r="K7" s="176"/>
      <c r="L7" s="179">
        <v>43735</v>
      </c>
      <c r="M7" s="255" t="s">
        <v>210</v>
      </c>
      <c r="N7" s="179">
        <v>43740</v>
      </c>
      <c r="O7" s="178"/>
      <c r="P7" s="179">
        <v>43741</v>
      </c>
      <c r="Q7" s="179">
        <v>43746</v>
      </c>
      <c r="R7" s="168" t="s">
        <v>362</v>
      </c>
      <c r="S7" s="143"/>
      <c r="T7" s="143"/>
      <c r="U7" s="143"/>
      <c r="V7" s="143"/>
      <c r="W7" s="143"/>
      <c r="X7" s="143"/>
    </row>
    <row r="8" spans="1:24" x14ac:dyDescent="0.25">
      <c r="A8" s="168">
        <v>6</v>
      </c>
      <c r="B8" s="163">
        <v>6</v>
      </c>
      <c r="C8" s="163" t="s">
        <v>655</v>
      </c>
      <c r="D8" s="163">
        <v>4</v>
      </c>
      <c r="E8" s="163" t="s">
        <v>245</v>
      </c>
      <c r="F8" s="164">
        <v>12.48</v>
      </c>
      <c r="G8" s="164">
        <v>49.92</v>
      </c>
      <c r="H8" s="164"/>
      <c r="I8" s="165"/>
      <c r="J8" s="165"/>
      <c r="K8" s="165"/>
      <c r="L8" s="167">
        <v>43735</v>
      </c>
      <c r="M8" s="255" t="s">
        <v>210</v>
      </c>
      <c r="N8" s="167">
        <v>43740</v>
      </c>
      <c r="O8" s="166"/>
      <c r="P8" s="167">
        <v>43741</v>
      </c>
      <c r="Q8" s="167">
        <v>43746</v>
      </c>
      <c r="R8" s="163" t="s">
        <v>362</v>
      </c>
      <c r="S8" s="143"/>
      <c r="T8" s="143"/>
      <c r="U8" s="143"/>
      <c r="V8" s="143"/>
      <c r="W8" s="143"/>
      <c r="X8" s="143"/>
    </row>
    <row r="9" spans="1:24" x14ac:dyDescent="0.25">
      <c r="A9" s="168">
        <v>7</v>
      </c>
      <c r="B9" s="117">
        <v>7</v>
      </c>
      <c r="C9" s="117" t="s">
        <v>656</v>
      </c>
      <c r="D9" s="117">
        <v>3</v>
      </c>
      <c r="E9" s="117" t="s">
        <v>245</v>
      </c>
      <c r="F9" s="118">
        <v>7.8</v>
      </c>
      <c r="G9" s="118">
        <v>23.4</v>
      </c>
      <c r="H9" s="164"/>
      <c r="I9" s="119"/>
      <c r="J9" s="119"/>
      <c r="K9" s="119"/>
      <c r="L9" s="149">
        <v>43735</v>
      </c>
      <c r="M9" s="255" t="s">
        <v>210</v>
      </c>
      <c r="N9" s="149">
        <v>43740</v>
      </c>
      <c r="O9" s="120"/>
      <c r="P9" s="116">
        <v>43741</v>
      </c>
      <c r="Q9" s="149">
        <v>43746</v>
      </c>
      <c r="R9" s="117" t="s">
        <v>362</v>
      </c>
      <c r="S9" s="143"/>
      <c r="T9" s="143"/>
      <c r="U9" s="143"/>
      <c r="V9" s="143"/>
      <c r="W9" s="143"/>
      <c r="X9" s="143"/>
    </row>
    <row r="10" spans="1:24" x14ac:dyDescent="0.25">
      <c r="A10" s="168">
        <v>8</v>
      </c>
      <c r="B10" s="117">
        <v>8</v>
      </c>
      <c r="C10" s="117" t="s">
        <v>657</v>
      </c>
      <c r="D10" s="117">
        <v>2</v>
      </c>
      <c r="E10" s="117" t="s">
        <v>245</v>
      </c>
      <c r="F10" s="118">
        <v>15.36</v>
      </c>
      <c r="G10" s="118">
        <v>30.72</v>
      </c>
      <c r="H10" s="164"/>
      <c r="I10" s="119"/>
      <c r="J10" s="119"/>
      <c r="K10" s="119"/>
      <c r="L10" s="149">
        <v>43735</v>
      </c>
      <c r="M10" s="255" t="s">
        <v>210</v>
      </c>
      <c r="N10" s="149">
        <v>43740</v>
      </c>
      <c r="O10" s="120"/>
      <c r="P10" s="116">
        <v>43741</v>
      </c>
      <c r="Q10" s="149">
        <v>43746</v>
      </c>
      <c r="R10" s="117" t="s">
        <v>362</v>
      </c>
      <c r="S10" s="143"/>
      <c r="T10" s="143"/>
      <c r="U10" s="143"/>
      <c r="V10" s="143"/>
      <c r="W10" s="143"/>
      <c r="X10" s="143"/>
    </row>
    <row r="11" spans="1:24" x14ac:dyDescent="0.25">
      <c r="A11" s="117">
        <v>9</v>
      </c>
      <c r="B11" s="117">
        <v>9</v>
      </c>
      <c r="C11" s="117" t="s">
        <v>658</v>
      </c>
      <c r="D11" s="117">
        <v>2</v>
      </c>
      <c r="E11" s="117" t="s">
        <v>245</v>
      </c>
      <c r="F11" s="118">
        <v>6.48</v>
      </c>
      <c r="G11" s="118">
        <v>12.96</v>
      </c>
      <c r="H11" s="164"/>
      <c r="I11" s="119"/>
      <c r="J11" s="119"/>
      <c r="K11" s="119"/>
      <c r="L11" s="149">
        <v>43735</v>
      </c>
      <c r="M11" s="255" t="s">
        <v>210</v>
      </c>
      <c r="N11" s="149">
        <v>43740</v>
      </c>
      <c r="O11" s="120"/>
      <c r="P11" s="116">
        <v>43741</v>
      </c>
      <c r="Q11" s="149">
        <v>43746</v>
      </c>
      <c r="R11" s="117" t="s">
        <v>362</v>
      </c>
      <c r="S11" s="143"/>
      <c r="T11" s="143"/>
      <c r="U11" s="143"/>
      <c r="V11" s="143"/>
      <c r="W11" s="143"/>
      <c r="X11" s="143"/>
    </row>
    <row r="12" spans="1:24" x14ac:dyDescent="0.25">
      <c r="A12" s="168">
        <v>10</v>
      </c>
      <c r="B12" s="168">
        <v>10</v>
      </c>
      <c r="C12" s="168" t="s">
        <v>659</v>
      </c>
      <c r="D12" s="168">
        <v>5</v>
      </c>
      <c r="E12" s="168" t="s">
        <v>245</v>
      </c>
      <c r="F12" s="171">
        <v>13.32</v>
      </c>
      <c r="G12" s="171">
        <v>66.599999999999994</v>
      </c>
      <c r="H12" s="171"/>
      <c r="I12" s="176"/>
      <c r="J12" s="176"/>
      <c r="K12" s="176"/>
      <c r="L12" s="179">
        <v>43735</v>
      </c>
      <c r="M12" s="255" t="s">
        <v>210</v>
      </c>
      <c r="N12" s="179">
        <v>43740</v>
      </c>
      <c r="O12" s="178"/>
      <c r="P12" s="179">
        <v>43741</v>
      </c>
      <c r="Q12" s="179">
        <v>43746</v>
      </c>
      <c r="R12" s="168" t="s">
        <v>362</v>
      </c>
      <c r="S12" s="143"/>
      <c r="T12" s="143"/>
      <c r="U12" s="143"/>
      <c r="V12" s="143"/>
      <c r="W12" s="143"/>
      <c r="X12" s="143"/>
    </row>
    <row r="13" spans="1:24" x14ac:dyDescent="0.25">
      <c r="A13" s="168">
        <v>11</v>
      </c>
      <c r="B13" s="168">
        <v>11</v>
      </c>
      <c r="C13" s="168" t="s">
        <v>660</v>
      </c>
      <c r="D13" s="168">
        <v>8</v>
      </c>
      <c r="E13" s="168" t="s">
        <v>245</v>
      </c>
      <c r="F13" s="171">
        <v>32.159999999999997</v>
      </c>
      <c r="G13" s="171">
        <v>257.27999999999997</v>
      </c>
      <c r="H13" s="171"/>
      <c r="I13" s="176"/>
      <c r="J13" s="176"/>
      <c r="K13" s="176"/>
      <c r="L13" s="179">
        <v>43735</v>
      </c>
      <c r="M13" s="255" t="s">
        <v>210</v>
      </c>
      <c r="N13" s="179">
        <v>43740</v>
      </c>
      <c r="O13" s="178"/>
      <c r="P13" s="179">
        <v>43741</v>
      </c>
      <c r="Q13" s="179">
        <v>43746</v>
      </c>
      <c r="R13" s="168" t="s">
        <v>362</v>
      </c>
      <c r="S13" s="143"/>
      <c r="T13" s="143"/>
      <c r="U13" s="143"/>
      <c r="V13" s="143"/>
      <c r="W13" s="143"/>
      <c r="X13" s="143"/>
    </row>
    <row r="14" spans="1:24" x14ac:dyDescent="0.25">
      <c r="A14" s="168">
        <v>12</v>
      </c>
      <c r="B14" s="168">
        <v>12</v>
      </c>
      <c r="C14" s="168" t="s">
        <v>661</v>
      </c>
      <c r="D14" s="168">
        <v>12</v>
      </c>
      <c r="E14" s="168" t="s">
        <v>245</v>
      </c>
      <c r="F14" s="171">
        <v>41.4</v>
      </c>
      <c r="G14" s="171">
        <v>496.79999999999995</v>
      </c>
      <c r="H14" s="171"/>
      <c r="I14" s="176"/>
      <c r="J14" s="176"/>
      <c r="K14" s="176"/>
      <c r="L14" s="179">
        <v>43735</v>
      </c>
      <c r="M14" s="255" t="s">
        <v>210</v>
      </c>
      <c r="N14" s="179">
        <v>43740</v>
      </c>
      <c r="O14" s="178"/>
      <c r="P14" s="179">
        <v>43741</v>
      </c>
      <c r="Q14" s="179">
        <v>43746</v>
      </c>
      <c r="R14" s="168" t="s">
        <v>362</v>
      </c>
      <c r="S14" s="143"/>
      <c r="T14" s="143"/>
      <c r="U14" s="143"/>
      <c r="V14" s="143"/>
      <c r="W14" s="143"/>
      <c r="X14" s="143"/>
    </row>
    <row r="15" spans="1:24" x14ac:dyDescent="0.25">
      <c r="A15" s="117">
        <v>13</v>
      </c>
      <c r="B15" s="168">
        <v>13</v>
      </c>
      <c r="C15" s="168" t="s">
        <v>662</v>
      </c>
      <c r="D15" s="168">
        <v>10</v>
      </c>
      <c r="E15" s="168" t="s">
        <v>245</v>
      </c>
      <c r="F15" s="171">
        <v>47.04</v>
      </c>
      <c r="G15" s="171">
        <v>470.4</v>
      </c>
      <c r="H15" s="171"/>
      <c r="I15" s="176"/>
      <c r="J15" s="176"/>
      <c r="K15" s="176"/>
      <c r="L15" s="179">
        <v>43735</v>
      </c>
      <c r="M15" s="255" t="s">
        <v>210</v>
      </c>
      <c r="N15" s="179">
        <v>43740</v>
      </c>
      <c r="O15" s="178"/>
      <c r="P15" s="179">
        <v>43741</v>
      </c>
      <c r="Q15" s="179">
        <v>43746</v>
      </c>
      <c r="R15" s="168" t="s">
        <v>362</v>
      </c>
      <c r="S15" s="143"/>
      <c r="T15" s="143"/>
      <c r="U15" s="143"/>
      <c r="V15" s="143"/>
      <c r="W15" s="143"/>
      <c r="X15" s="143"/>
    </row>
    <row r="16" spans="1:24" x14ac:dyDescent="0.25">
      <c r="A16" s="168">
        <v>14</v>
      </c>
      <c r="B16" s="163">
        <v>14</v>
      </c>
      <c r="C16" s="163" t="s">
        <v>663</v>
      </c>
      <c r="D16" s="163">
        <v>6</v>
      </c>
      <c r="E16" s="163" t="s">
        <v>245</v>
      </c>
      <c r="F16" s="164">
        <v>15.48</v>
      </c>
      <c r="G16" s="164">
        <v>92.88</v>
      </c>
      <c r="H16" s="164"/>
      <c r="I16" s="165"/>
      <c r="J16" s="165"/>
      <c r="K16" s="165"/>
      <c r="L16" s="167">
        <v>43735</v>
      </c>
      <c r="M16" s="255" t="s">
        <v>210</v>
      </c>
      <c r="N16" s="167">
        <v>43740</v>
      </c>
      <c r="O16" s="166"/>
      <c r="P16" s="167">
        <v>43741</v>
      </c>
      <c r="Q16" s="167">
        <v>43746</v>
      </c>
      <c r="R16" s="163" t="s">
        <v>362</v>
      </c>
      <c r="S16" s="143"/>
      <c r="T16" s="143"/>
      <c r="U16" s="143"/>
      <c r="V16" s="143"/>
      <c r="W16" s="143"/>
      <c r="X16" s="143"/>
    </row>
    <row r="17" spans="1:24" x14ac:dyDescent="0.25">
      <c r="A17" s="168">
        <v>15</v>
      </c>
      <c r="B17" s="117">
        <v>15</v>
      </c>
      <c r="C17" s="117" t="s">
        <v>664</v>
      </c>
      <c r="D17" s="117">
        <v>1</v>
      </c>
      <c r="E17" s="117" t="s">
        <v>245</v>
      </c>
      <c r="F17" s="118" t="s">
        <v>665</v>
      </c>
      <c r="G17" s="118">
        <v>2400</v>
      </c>
      <c r="H17" s="253">
        <v>6805.44</v>
      </c>
      <c r="I17" s="119"/>
      <c r="J17" s="119"/>
      <c r="K17" s="119"/>
      <c r="L17" s="149">
        <v>43735</v>
      </c>
      <c r="M17" s="255" t="s">
        <v>210</v>
      </c>
      <c r="N17" s="149">
        <v>43740</v>
      </c>
      <c r="O17" s="120"/>
      <c r="P17" s="116">
        <v>43741</v>
      </c>
      <c r="Q17" s="149">
        <v>43746</v>
      </c>
      <c r="R17" s="117" t="s">
        <v>362</v>
      </c>
      <c r="S17" s="143"/>
      <c r="T17" s="143"/>
      <c r="U17" s="143"/>
      <c r="V17" s="143"/>
      <c r="W17" s="143"/>
      <c r="X17" s="143"/>
    </row>
    <row r="18" spans="1:24" ht="25.5" x14ac:dyDescent="0.25">
      <c r="A18" s="168">
        <v>16</v>
      </c>
      <c r="B18" s="117">
        <v>1</v>
      </c>
      <c r="C18" s="117" t="s">
        <v>666</v>
      </c>
      <c r="D18" s="117">
        <v>1</v>
      </c>
      <c r="E18" s="117" t="s">
        <v>245</v>
      </c>
      <c r="F18" s="118">
        <v>17385</v>
      </c>
      <c r="G18" s="118">
        <v>17385</v>
      </c>
      <c r="H18" s="164"/>
      <c r="I18" s="119"/>
      <c r="J18" s="119"/>
      <c r="K18" s="119"/>
      <c r="L18" s="149">
        <v>43746</v>
      </c>
      <c r="M18" s="255" t="s">
        <v>210</v>
      </c>
      <c r="N18" s="149">
        <v>43746</v>
      </c>
      <c r="O18" s="120"/>
      <c r="P18" s="116">
        <v>43747</v>
      </c>
      <c r="Q18" s="149">
        <v>43756</v>
      </c>
      <c r="R18" s="117" t="s">
        <v>362</v>
      </c>
      <c r="S18" s="143"/>
      <c r="T18" s="143"/>
      <c r="U18" s="143"/>
      <c r="V18" s="143"/>
      <c r="W18" s="143"/>
      <c r="X18" s="143"/>
    </row>
    <row r="19" spans="1:24" x14ac:dyDescent="0.25">
      <c r="A19" s="117">
        <v>17</v>
      </c>
      <c r="B19" s="117">
        <v>2</v>
      </c>
      <c r="C19" s="117" t="s">
        <v>667</v>
      </c>
      <c r="D19" s="117">
        <v>1</v>
      </c>
      <c r="E19" s="117" t="s">
        <v>245</v>
      </c>
      <c r="F19" s="118">
        <v>10915</v>
      </c>
      <c r="G19" s="118">
        <v>10915</v>
      </c>
      <c r="H19" s="164"/>
      <c r="I19" s="119"/>
      <c r="J19" s="119"/>
      <c r="K19" s="119"/>
      <c r="L19" s="149">
        <v>43746</v>
      </c>
      <c r="M19" s="255" t="s">
        <v>210</v>
      </c>
      <c r="N19" s="149">
        <v>43746</v>
      </c>
      <c r="O19" s="120"/>
      <c r="P19" s="116">
        <v>43747</v>
      </c>
      <c r="Q19" s="149">
        <v>43756</v>
      </c>
      <c r="R19" s="117" t="s">
        <v>362</v>
      </c>
      <c r="S19" s="143"/>
      <c r="T19" s="143"/>
      <c r="U19" s="143"/>
      <c r="V19" s="143"/>
      <c r="W19" s="143"/>
      <c r="X19" s="143"/>
    </row>
    <row r="20" spans="1:24" x14ac:dyDescent="0.25">
      <c r="A20" s="168">
        <v>18</v>
      </c>
      <c r="B20" s="117">
        <v>3</v>
      </c>
      <c r="C20" s="117" t="s">
        <v>668</v>
      </c>
      <c r="D20" s="117">
        <v>1</v>
      </c>
      <c r="E20" s="117" t="s">
        <v>245</v>
      </c>
      <c r="F20" s="118">
        <v>10915</v>
      </c>
      <c r="G20" s="118">
        <v>10915</v>
      </c>
      <c r="H20" s="164"/>
      <c r="I20" s="119"/>
      <c r="J20" s="119"/>
      <c r="K20" s="119"/>
      <c r="L20" s="149">
        <v>43746</v>
      </c>
      <c r="M20" s="255" t="s">
        <v>210</v>
      </c>
      <c r="N20" s="149">
        <v>43746</v>
      </c>
      <c r="O20" s="120"/>
      <c r="P20" s="116">
        <v>43747</v>
      </c>
      <c r="Q20" s="149">
        <v>43756</v>
      </c>
      <c r="R20" s="117" t="s">
        <v>362</v>
      </c>
      <c r="S20" s="143"/>
      <c r="T20" s="143"/>
      <c r="U20" s="143"/>
      <c r="V20" s="143"/>
      <c r="W20" s="143"/>
      <c r="X20" s="143"/>
    </row>
    <row r="21" spans="1:24" x14ac:dyDescent="0.25">
      <c r="A21" s="168">
        <v>19</v>
      </c>
      <c r="B21" s="117">
        <v>4</v>
      </c>
      <c r="C21" s="117" t="s">
        <v>669</v>
      </c>
      <c r="D21" s="117">
        <v>1</v>
      </c>
      <c r="E21" s="117" t="s">
        <v>670</v>
      </c>
      <c r="F21" s="118">
        <v>2500</v>
      </c>
      <c r="G21" s="118">
        <v>2500</v>
      </c>
      <c r="H21" s="253">
        <v>50058</v>
      </c>
      <c r="I21" s="119"/>
      <c r="J21" s="119"/>
      <c r="K21" s="119"/>
      <c r="L21" s="149">
        <v>43746</v>
      </c>
      <c r="M21" s="255" t="s">
        <v>210</v>
      </c>
      <c r="N21" s="149">
        <v>43746</v>
      </c>
      <c r="O21" s="120"/>
      <c r="P21" s="116">
        <v>43747</v>
      </c>
      <c r="Q21" s="149">
        <v>43756</v>
      </c>
      <c r="R21" s="117" t="s">
        <v>362</v>
      </c>
      <c r="S21" s="143"/>
      <c r="T21" s="143"/>
      <c r="U21" s="143"/>
      <c r="V21" s="143"/>
      <c r="W21" s="143"/>
      <c r="X21" s="143"/>
    </row>
    <row r="22" spans="1:24" x14ac:dyDescent="0.25">
      <c r="A22" s="168">
        <v>20</v>
      </c>
      <c r="B22" s="117">
        <v>1</v>
      </c>
      <c r="C22" s="117" t="s">
        <v>671</v>
      </c>
      <c r="D22" s="117">
        <v>1</v>
      </c>
      <c r="E22" s="117" t="s">
        <v>245</v>
      </c>
      <c r="F22" s="118">
        <v>372</v>
      </c>
      <c r="G22" s="118">
        <v>372</v>
      </c>
      <c r="H22" s="164"/>
      <c r="I22" s="119"/>
      <c r="J22" s="119"/>
      <c r="K22" s="119"/>
      <c r="L22" s="149">
        <v>43746</v>
      </c>
      <c r="M22" s="255" t="s">
        <v>210</v>
      </c>
      <c r="N22" s="149">
        <v>43747</v>
      </c>
      <c r="O22" s="120"/>
      <c r="P22" s="116">
        <v>43748</v>
      </c>
      <c r="Q22" s="149"/>
      <c r="R22" s="117" t="s">
        <v>362</v>
      </c>
      <c r="S22" s="143"/>
      <c r="T22" s="143"/>
      <c r="U22" s="143"/>
      <c r="V22" s="143"/>
      <c r="W22" s="143"/>
      <c r="X22" s="143"/>
    </row>
    <row r="23" spans="1:24" x14ac:dyDescent="0.25">
      <c r="A23" s="117">
        <v>21</v>
      </c>
      <c r="B23" s="168">
        <v>2</v>
      </c>
      <c r="C23" s="168" t="s">
        <v>672</v>
      </c>
      <c r="D23" s="168">
        <v>4</v>
      </c>
      <c r="E23" s="168" t="s">
        <v>245</v>
      </c>
      <c r="F23" s="171">
        <v>465.53</v>
      </c>
      <c r="G23" s="171">
        <v>1862.12</v>
      </c>
      <c r="H23" s="171"/>
      <c r="I23" s="176"/>
      <c r="J23" s="176"/>
      <c r="K23" s="176"/>
      <c r="L23" s="179">
        <v>43746</v>
      </c>
      <c r="M23" s="255" t="s">
        <v>210</v>
      </c>
      <c r="N23" s="179">
        <v>43747</v>
      </c>
      <c r="O23" s="178"/>
      <c r="P23" s="179">
        <v>43748</v>
      </c>
      <c r="Q23" s="179"/>
      <c r="R23" s="168" t="s">
        <v>362</v>
      </c>
      <c r="S23" s="143"/>
      <c r="T23" s="143"/>
      <c r="U23" s="143"/>
      <c r="V23" s="143"/>
      <c r="W23" s="143"/>
      <c r="X23" s="143"/>
    </row>
    <row r="24" spans="1:24" x14ac:dyDescent="0.25">
      <c r="A24" s="168">
        <v>22</v>
      </c>
      <c r="B24" s="168">
        <v>3</v>
      </c>
      <c r="C24" s="168" t="s">
        <v>673</v>
      </c>
      <c r="D24" s="168">
        <v>10</v>
      </c>
      <c r="E24" s="168" t="s">
        <v>245</v>
      </c>
      <c r="F24" s="171">
        <v>590.71</v>
      </c>
      <c r="G24" s="171">
        <v>5907.1</v>
      </c>
      <c r="H24" s="171"/>
      <c r="I24" s="176"/>
      <c r="J24" s="176"/>
      <c r="K24" s="176"/>
      <c r="L24" s="179">
        <v>43746</v>
      </c>
      <c r="M24" s="255" t="s">
        <v>210</v>
      </c>
      <c r="N24" s="179">
        <v>43747</v>
      </c>
      <c r="O24" s="178"/>
      <c r="P24" s="179">
        <v>43748</v>
      </c>
      <c r="Q24" s="179"/>
      <c r="R24" s="168" t="s">
        <v>362</v>
      </c>
      <c r="S24" s="143"/>
      <c r="T24" s="143"/>
      <c r="U24" s="143"/>
      <c r="V24" s="143"/>
      <c r="W24" s="143"/>
      <c r="X24" s="143"/>
    </row>
    <row r="25" spans="1:24" x14ac:dyDescent="0.25">
      <c r="A25" s="168">
        <v>23</v>
      </c>
      <c r="B25" s="168">
        <v>4</v>
      </c>
      <c r="C25" s="168" t="s">
        <v>674</v>
      </c>
      <c r="D25" s="168">
        <v>7</v>
      </c>
      <c r="E25" s="168" t="s">
        <v>245</v>
      </c>
      <c r="F25" s="171">
        <v>861.6</v>
      </c>
      <c r="G25" s="171">
        <v>6031.2</v>
      </c>
      <c r="H25" s="171"/>
      <c r="I25" s="176"/>
      <c r="J25" s="176"/>
      <c r="K25" s="176"/>
      <c r="L25" s="179">
        <v>43746</v>
      </c>
      <c r="M25" s="255" t="s">
        <v>210</v>
      </c>
      <c r="N25" s="179">
        <v>43747</v>
      </c>
      <c r="O25" s="178"/>
      <c r="P25" s="179">
        <v>43748</v>
      </c>
      <c r="Q25" s="179"/>
      <c r="R25" s="168" t="s">
        <v>362</v>
      </c>
      <c r="S25" s="143"/>
      <c r="T25" s="143"/>
      <c r="U25" s="143"/>
      <c r="V25" s="143"/>
      <c r="W25" s="143"/>
      <c r="X25" s="143"/>
    </row>
    <row r="26" spans="1:24" x14ac:dyDescent="0.25">
      <c r="A26" s="168">
        <v>24</v>
      </c>
      <c r="B26" s="168">
        <v>5</v>
      </c>
      <c r="C26" s="168" t="s">
        <v>675</v>
      </c>
      <c r="D26" s="168">
        <v>8</v>
      </c>
      <c r="E26" s="168" t="s">
        <v>245</v>
      </c>
      <c r="F26" s="171">
        <v>1079.8699999999999</v>
      </c>
      <c r="G26" s="171">
        <v>8638.9599999999991</v>
      </c>
      <c r="H26" s="171"/>
      <c r="I26" s="176"/>
      <c r="J26" s="176"/>
      <c r="K26" s="176"/>
      <c r="L26" s="179">
        <v>43746</v>
      </c>
      <c r="M26" s="255" t="s">
        <v>210</v>
      </c>
      <c r="N26" s="179">
        <v>43747</v>
      </c>
      <c r="O26" s="178"/>
      <c r="P26" s="179">
        <v>43748</v>
      </c>
      <c r="Q26" s="179"/>
      <c r="R26" s="168" t="s">
        <v>362</v>
      </c>
      <c r="S26" s="143"/>
      <c r="T26" s="143"/>
      <c r="U26" s="143"/>
      <c r="V26" s="143"/>
      <c r="W26" s="143"/>
      <c r="X26" s="143"/>
    </row>
    <row r="27" spans="1:24" x14ac:dyDescent="0.25">
      <c r="A27" s="117">
        <v>25</v>
      </c>
      <c r="B27" s="163">
        <v>6</v>
      </c>
      <c r="C27" s="163" t="s">
        <v>676</v>
      </c>
      <c r="D27" s="163">
        <v>3</v>
      </c>
      <c r="E27" s="163" t="s">
        <v>245</v>
      </c>
      <c r="F27" s="164">
        <v>168.48</v>
      </c>
      <c r="G27" s="164">
        <v>505.43999999999994</v>
      </c>
      <c r="H27" s="164"/>
      <c r="I27" s="165"/>
      <c r="J27" s="165"/>
      <c r="K27" s="165"/>
      <c r="L27" s="167">
        <v>43746</v>
      </c>
      <c r="M27" s="255" t="s">
        <v>210</v>
      </c>
      <c r="N27" s="167">
        <v>43747</v>
      </c>
      <c r="O27" s="166"/>
      <c r="P27" s="167">
        <v>43748</v>
      </c>
      <c r="Q27" s="167"/>
      <c r="R27" s="163" t="s">
        <v>362</v>
      </c>
      <c r="S27" s="143"/>
      <c r="T27" s="143"/>
      <c r="U27" s="143"/>
      <c r="V27" s="143"/>
      <c r="W27" s="143"/>
      <c r="X27" s="143"/>
    </row>
    <row r="28" spans="1:24" x14ac:dyDescent="0.25">
      <c r="A28" s="168">
        <v>26</v>
      </c>
      <c r="B28" s="117">
        <v>7</v>
      </c>
      <c r="C28" s="117" t="s">
        <v>677</v>
      </c>
      <c r="D28" s="117">
        <v>4</v>
      </c>
      <c r="E28" s="117" t="s">
        <v>245</v>
      </c>
      <c r="F28" s="118">
        <v>295.37</v>
      </c>
      <c r="G28" s="118">
        <v>1181.48</v>
      </c>
      <c r="H28" s="164"/>
      <c r="I28" s="119"/>
      <c r="J28" s="119"/>
      <c r="K28" s="119"/>
      <c r="L28" s="149">
        <v>43746</v>
      </c>
      <c r="M28" s="255" t="s">
        <v>210</v>
      </c>
      <c r="N28" s="149">
        <v>43747</v>
      </c>
      <c r="O28" s="120"/>
      <c r="P28" s="116">
        <v>43748</v>
      </c>
      <c r="Q28" s="149"/>
      <c r="R28" s="117" t="s">
        <v>362</v>
      </c>
      <c r="S28" s="143"/>
      <c r="T28" s="143"/>
      <c r="U28" s="143"/>
      <c r="V28" s="143"/>
      <c r="W28" s="143"/>
      <c r="X28" s="143"/>
    </row>
    <row r="29" spans="1:24" x14ac:dyDescent="0.25">
      <c r="A29" s="168">
        <v>27</v>
      </c>
      <c r="B29" s="117">
        <v>8</v>
      </c>
      <c r="C29" s="117" t="s">
        <v>678</v>
      </c>
      <c r="D29" s="117">
        <v>3</v>
      </c>
      <c r="E29" s="117" t="s">
        <v>245</v>
      </c>
      <c r="F29" s="118">
        <v>182.52</v>
      </c>
      <c r="G29" s="118">
        <v>547.56000000000006</v>
      </c>
      <c r="H29" s="164"/>
      <c r="I29" s="119"/>
      <c r="J29" s="119"/>
      <c r="K29" s="119"/>
      <c r="L29" s="149">
        <v>43746</v>
      </c>
      <c r="M29" s="255" t="s">
        <v>210</v>
      </c>
      <c r="N29" s="149">
        <v>43747</v>
      </c>
      <c r="O29" s="120"/>
      <c r="P29" s="116">
        <v>43748</v>
      </c>
      <c r="Q29" s="149"/>
      <c r="R29" s="117" t="s">
        <v>362</v>
      </c>
      <c r="S29" s="143"/>
      <c r="T29" s="143"/>
      <c r="U29" s="143"/>
      <c r="V29" s="143"/>
      <c r="W29" s="143"/>
      <c r="X29" s="143"/>
    </row>
    <row r="30" spans="1:24" x14ac:dyDescent="0.25">
      <c r="A30" s="168">
        <v>28</v>
      </c>
      <c r="B30" s="117">
        <v>9</v>
      </c>
      <c r="C30" s="117" t="s">
        <v>679</v>
      </c>
      <c r="D30" s="117">
        <v>3</v>
      </c>
      <c r="E30" s="117" t="s">
        <v>245</v>
      </c>
      <c r="F30" s="118">
        <v>266.76</v>
      </c>
      <c r="G30" s="118">
        <v>800.28</v>
      </c>
      <c r="H30" s="164"/>
      <c r="I30" s="119"/>
      <c r="J30" s="119"/>
      <c r="K30" s="119"/>
      <c r="L30" s="149">
        <v>43746</v>
      </c>
      <c r="M30" s="255" t="s">
        <v>210</v>
      </c>
      <c r="N30" s="149">
        <v>43747</v>
      </c>
      <c r="O30" s="120"/>
      <c r="P30" s="116">
        <v>43748</v>
      </c>
      <c r="Q30" s="149"/>
      <c r="R30" s="117" t="s">
        <v>362</v>
      </c>
      <c r="S30" s="143"/>
      <c r="T30" s="143"/>
      <c r="U30" s="143"/>
      <c r="V30" s="143"/>
      <c r="W30" s="143"/>
      <c r="X30" s="143"/>
    </row>
    <row r="31" spans="1:24" x14ac:dyDescent="0.25">
      <c r="A31" s="117">
        <v>29</v>
      </c>
      <c r="B31" s="117">
        <v>10</v>
      </c>
      <c r="C31" s="117" t="s">
        <v>680</v>
      </c>
      <c r="D31" s="117">
        <v>2</v>
      </c>
      <c r="E31" s="117" t="s">
        <v>245</v>
      </c>
      <c r="F31" s="118">
        <v>695.55</v>
      </c>
      <c r="G31" s="118">
        <v>1391.1</v>
      </c>
      <c r="H31" s="164"/>
      <c r="I31" s="119"/>
      <c r="J31" s="119"/>
      <c r="K31" s="119"/>
      <c r="L31" s="149">
        <v>43746</v>
      </c>
      <c r="M31" s="255" t="s">
        <v>210</v>
      </c>
      <c r="N31" s="149">
        <v>43747</v>
      </c>
      <c r="O31" s="120"/>
      <c r="P31" s="116">
        <v>43748</v>
      </c>
      <c r="Q31" s="149"/>
      <c r="R31" s="117" t="s">
        <v>362</v>
      </c>
      <c r="S31" s="143"/>
      <c r="T31" s="143"/>
      <c r="U31" s="143"/>
      <c r="V31" s="143"/>
      <c r="W31" s="143"/>
      <c r="X31" s="143"/>
    </row>
    <row r="32" spans="1:24" x14ac:dyDescent="0.25">
      <c r="A32" s="168">
        <v>30</v>
      </c>
      <c r="B32" s="117">
        <v>11</v>
      </c>
      <c r="C32" s="117" t="s">
        <v>681</v>
      </c>
      <c r="D32" s="117">
        <v>1</v>
      </c>
      <c r="E32" s="117" t="s">
        <v>245</v>
      </c>
      <c r="F32" s="118">
        <v>838.46</v>
      </c>
      <c r="G32" s="118">
        <v>838.46</v>
      </c>
      <c r="H32" s="164"/>
      <c r="I32" s="119"/>
      <c r="J32" s="119"/>
      <c r="K32" s="119"/>
      <c r="L32" s="149">
        <v>43746</v>
      </c>
      <c r="M32" s="255" t="s">
        <v>210</v>
      </c>
      <c r="N32" s="149">
        <v>43747</v>
      </c>
      <c r="O32" s="120"/>
      <c r="P32" s="116">
        <v>43748</v>
      </c>
      <c r="Q32" s="149"/>
      <c r="R32" s="117" t="s">
        <v>362</v>
      </c>
      <c r="S32" s="143"/>
      <c r="T32" s="143"/>
      <c r="U32" s="143"/>
      <c r="V32" s="143"/>
      <c r="W32" s="143"/>
      <c r="X32" s="143"/>
    </row>
    <row r="33" spans="1:24" x14ac:dyDescent="0.25">
      <c r="A33" s="168">
        <v>31</v>
      </c>
      <c r="B33" s="117">
        <v>12</v>
      </c>
      <c r="C33" s="117" t="s">
        <v>682</v>
      </c>
      <c r="D33" s="117">
        <v>5</v>
      </c>
      <c r="E33" s="117" t="s">
        <v>245</v>
      </c>
      <c r="F33" s="118">
        <v>1152.8900000000001</v>
      </c>
      <c r="G33" s="118">
        <v>5764.4500000000007</v>
      </c>
      <c r="H33" s="164"/>
      <c r="I33" s="119"/>
      <c r="J33" s="119"/>
      <c r="K33" s="119"/>
      <c r="L33" s="149">
        <v>43746</v>
      </c>
      <c r="M33" s="255" t="s">
        <v>210</v>
      </c>
      <c r="N33" s="149">
        <v>43747</v>
      </c>
      <c r="O33" s="120"/>
      <c r="P33" s="116">
        <v>43748</v>
      </c>
      <c r="Q33" s="149"/>
      <c r="R33" s="117" t="s">
        <v>362</v>
      </c>
      <c r="S33" s="143"/>
      <c r="T33" s="143"/>
      <c r="U33" s="143"/>
      <c r="V33" s="143"/>
      <c r="W33" s="143"/>
      <c r="X33" s="143"/>
    </row>
    <row r="34" spans="1:24" x14ac:dyDescent="0.25">
      <c r="A34" s="168">
        <v>32</v>
      </c>
      <c r="B34" s="168">
        <v>13</v>
      </c>
      <c r="C34" s="168" t="s">
        <v>683</v>
      </c>
      <c r="D34" s="168">
        <v>3</v>
      </c>
      <c r="E34" s="168" t="s">
        <v>245</v>
      </c>
      <c r="F34" s="171">
        <v>168.48</v>
      </c>
      <c r="G34" s="171">
        <v>505.43999999999994</v>
      </c>
      <c r="H34" s="171"/>
      <c r="I34" s="176"/>
      <c r="J34" s="176"/>
      <c r="K34" s="176"/>
      <c r="L34" s="179">
        <v>43746</v>
      </c>
      <c r="M34" s="255" t="s">
        <v>210</v>
      </c>
      <c r="N34" s="179">
        <v>43747</v>
      </c>
      <c r="O34" s="178"/>
      <c r="P34" s="179">
        <v>43748</v>
      </c>
      <c r="Q34" s="179"/>
      <c r="R34" s="168" t="s">
        <v>362</v>
      </c>
      <c r="S34" s="143"/>
      <c r="T34" s="143"/>
      <c r="U34" s="143"/>
      <c r="V34" s="143"/>
      <c r="W34" s="143"/>
      <c r="X34" s="143"/>
    </row>
    <row r="35" spans="1:24" x14ac:dyDescent="0.25">
      <c r="A35" s="117">
        <v>33</v>
      </c>
      <c r="B35" s="168">
        <v>14</v>
      </c>
      <c r="C35" s="168" t="s">
        <v>684</v>
      </c>
      <c r="D35" s="168">
        <v>1</v>
      </c>
      <c r="E35" s="168" t="s">
        <v>245</v>
      </c>
      <c r="F35" s="171">
        <v>238.68</v>
      </c>
      <c r="G35" s="171">
        <v>238.68</v>
      </c>
      <c r="H35" s="171"/>
      <c r="I35" s="176"/>
      <c r="J35" s="176"/>
      <c r="K35" s="176"/>
      <c r="L35" s="179">
        <v>43746</v>
      </c>
      <c r="M35" s="255" t="s">
        <v>210</v>
      </c>
      <c r="N35" s="179">
        <v>43747</v>
      </c>
      <c r="O35" s="178"/>
      <c r="P35" s="179">
        <v>43748</v>
      </c>
      <c r="Q35" s="179"/>
      <c r="R35" s="168" t="s">
        <v>362</v>
      </c>
      <c r="S35" s="143"/>
      <c r="T35" s="143"/>
      <c r="U35" s="143"/>
      <c r="V35" s="143"/>
      <c r="W35" s="143"/>
      <c r="X35" s="143"/>
    </row>
    <row r="36" spans="1:24" x14ac:dyDescent="0.25">
      <c r="A36" s="168">
        <v>34</v>
      </c>
      <c r="B36" s="168">
        <v>15</v>
      </c>
      <c r="C36" s="168" t="s">
        <v>685</v>
      </c>
      <c r="D36" s="168">
        <v>2</v>
      </c>
      <c r="E36" s="168" t="s">
        <v>245</v>
      </c>
      <c r="F36" s="171">
        <v>196.56</v>
      </c>
      <c r="G36" s="171">
        <v>393.12</v>
      </c>
      <c r="H36" s="171"/>
      <c r="I36" s="176"/>
      <c r="J36" s="176"/>
      <c r="K36" s="176"/>
      <c r="L36" s="179">
        <v>43746</v>
      </c>
      <c r="M36" s="255" t="s">
        <v>210</v>
      </c>
      <c r="N36" s="179">
        <v>43747</v>
      </c>
      <c r="O36" s="178"/>
      <c r="P36" s="179">
        <v>43748</v>
      </c>
      <c r="Q36" s="179"/>
      <c r="R36" s="168" t="s">
        <v>362</v>
      </c>
      <c r="S36" s="143"/>
      <c r="T36" s="143"/>
      <c r="U36" s="143"/>
      <c r="V36" s="143"/>
      <c r="W36" s="143"/>
      <c r="X36" s="143"/>
    </row>
    <row r="37" spans="1:24" x14ac:dyDescent="0.25">
      <c r="A37" s="168">
        <v>35</v>
      </c>
      <c r="B37" s="168">
        <v>16</v>
      </c>
      <c r="C37" s="168" t="s">
        <v>686</v>
      </c>
      <c r="D37" s="168">
        <v>2</v>
      </c>
      <c r="E37" s="168" t="s">
        <v>245</v>
      </c>
      <c r="F37" s="171">
        <v>269.83</v>
      </c>
      <c r="G37" s="171">
        <v>539.66</v>
      </c>
      <c r="H37" s="171"/>
      <c r="I37" s="176"/>
      <c r="J37" s="176"/>
      <c r="K37" s="176"/>
      <c r="L37" s="179">
        <v>43746</v>
      </c>
      <c r="M37" s="255" t="s">
        <v>210</v>
      </c>
      <c r="N37" s="179">
        <v>43747</v>
      </c>
      <c r="O37" s="178"/>
      <c r="P37" s="179">
        <v>43748</v>
      </c>
      <c r="Q37" s="179"/>
      <c r="R37" s="168" t="s">
        <v>362</v>
      </c>
      <c r="S37" s="143"/>
      <c r="T37" s="143"/>
      <c r="U37" s="143"/>
      <c r="V37" s="143"/>
      <c r="W37" s="143"/>
      <c r="X37" s="143"/>
    </row>
    <row r="38" spans="1:24" x14ac:dyDescent="0.25">
      <c r="A38" s="168">
        <v>36</v>
      </c>
      <c r="B38" s="163">
        <v>17</v>
      </c>
      <c r="C38" s="163" t="s">
        <v>687</v>
      </c>
      <c r="D38" s="163">
        <v>2</v>
      </c>
      <c r="E38" s="163" t="s">
        <v>245</v>
      </c>
      <c r="F38" s="164">
        <v>70.2</v>
      </c>
      <c r="G38" s="164">
        <v>140.4</v>
      </c>
      <c r="H38" s="164"/>
      <c r="I38" s="165"/>
      <c r="J38" s="165"/>
      <c r="K38" s="165"/>
      <c r="L38" s="167">
        <v>43746</v>
      </c>
      <c r="M38" s="255" t="s">
        <v>210</v>
      </c>
      <c r="N38" s="167">
        <v>43747</v>
      </c>
      <c r="O38" s="166"/>
      <c r="P38" s="167">
        <v>43748</v>
      </c>
      <c r="Q38" s="167"/>
      <c r="R38" s="163" t="s">
        <v>362</v>
      </c>
      <c r="S38" s="143"/>
      <c r="T38" s="143"/>
      <c r="U38" s="143"/>
      <c r="V38" s="143"/>
      <c r="W38" s="143"/>
      <c r="X38" s="143"/>
    </row>
    <row r="39" spans="1:24" x14ac:dyDescent="0.25">
      <c r="A39" s="117">
        <v>37</v>
      </c>
      <c r="B39" s="117">
        <v>18</v>
      </c>
      <c r="C39" s="117" t="s">
        <v>688</v>
      </c>
      <c r="D39" s="117">
        <v>1</v>
      </c>
      <c r="E39" s="117" t="s">
        <v>245</v>
      </c>
      <c r="F39" s="118">
        <v>84.24</v>
      </c>
      <c r="G39" s="118">
        <v>84.24</v>
      </c>
      <c r="H39" s="164"/>
      <c r="I39" s="119"/>
      <c r="J39" s="119"/>
      <c r="K39" s="119"/>
      <c r="L39" s="149">
        <v>43746</v>
      </c>
      <c r="M39" s="255" t="s">
        <v>210</v>
      </c>
      <c r="N39" s="149">
        <v>43747</v>
      </c>
      <c r="O39" s="120"/>
      <c r="P39" s="116">
        <v>43748</v>
      </c>
      <c r="Q39" s="149"/>
      <c r="R39" s="117" t="s">
        <v>362</v>
      </c>
      <c r="S39" s="143"/>
      <c r="T39" s="143"/>
      <c r="U39" s="143"/>
      <c r="V39" s="143"/>
      <c r="W39" s="143"/>
      <c r="X39" s="143"/>
    </row>
    <row r="40" spans="1:24" x14ac:dyDescent="0.25">
      <c r="A40" s="168">
        <v>38</v>
      </c>
      <c r="B40" s="117">
        <v>19</v>
      </c>
      <c r="C40" s="117" t="s">
        <v>689</v>
      </c>
      <c r="D40" s="117">
        <v>2</v>
      </c>
      <c r="E40" s="117" t="s">
        <v>245</v>
      </c>
      <c r="F40" s="118">
        <v>126.36</v>
      </c>
      <c r="G40" s="118">
        <v>252.72</v>
      </c>
      <c r="H40" s="164"/>
      <c r="I40" s="119"/>
      <c r="J40" s="119"/>
      <c r="K40" s="119"/>
      <c r="L40" s="149">
        <v>43746</v>
      </c>
      <c r="M40" s="255" t="s">
        <v>210</v>
      </c>
      <c r="N40" s="149">
        <v>43747</v>
      </c>
      <c r="O40" s="120"/>
      <c r="P40" s="116">
        <v>43748</v>
      </c>
      <c r="Q40" s="149"/>
      <c r="R40" s="117" t="s">
        <v>362</v>
      </c>
      <c r="S40" s="143"/>
      <c r="T40" s="143"/>
      <c r="U40" s="143"/>
      <c r="V40" s="143"/>
      <c r="W40" s="143"/>
      <c r="X40" s="143"/>
    </row>
    <row r="41" spans="1:24" x14ac:dyDescent="0.25">
      <c r="A41" s="168">
        <v>39</v>
      </c>
      <c r="B41" s="117">
        <v>20</v>
      </c>
      <c r="C41" s="117" t="s">
        <v>690</v>
      </c>
      <c r="D41" s="117">
        <v>1</v>
      </c>
      <c r="E41" s="117" t="s">
        <v>245</v>
      </c>
      <c r="F41" s="118">
        <v>168.48</v>
      </c>
      <c r="G41" s="118">
        <v>168.48</v>
      </c>
      <c r="H41" s="164"/>
      <c r="I41" s="119"/>
      <c r="J41" s="119"/>
      <c r="K41" s="119"/>
      <c r="L41" s="149">
        <v>43746</v>
      </c>
      <c r="M41" s="255" t="s">
        <v>210</v>
      </c>
      <c r="N41" s="149">
        <v>43747</v>
      </c>
      <c r="O41" s="120"/>
      <c r="P41" s="116">
        <v>43748</v>
      </c>
      <c r="Q41" s="149"/>
      <c r="R41" s="117" t="s">
        <v>362</v>
      </c>
      <c r="S41" s="143"/>
      <c r="T41" s="143"/>
      <c r="U41" s="143"/>
      <c r="V41" s="143"/>
      <c r="W41" s="143"/>
      <c r="X41" s="143"/>
    </row>
    <row r="42" spans="1:24" x14ac:dyDescent="0.25">
      <c r="A42" s="168">
        <v>40</v>
      </c>
      <c r="B42" s="117">
        <v>21</v>
      </c>
      <c r="C42" s="117" t="s">
        <v>691</v>
      </c>
      <c r="D42" s="117">
        <v>2</v>
      </c>
      <c r="E42" s="117" t="s">
        <v>245</v>
      </c>
      <c r="F42" s="118">
        <v>214.9</v>
      </c>
      <c r="G42" s="118">
        <v>429.8</v>
      </c>
      <c r="H42" s="164"/>
      <c r="I42" s="119"/>
      <c r="J42" s="119"/>
      <c r="K42" s="119"/>
      <c r="L42" s="149">
        <v>43746</v>
      </c>
      <c r="M42" s="255" t="s">
        <v>210</v>
      </c>
      <c r="N42" s="149">
        <v>43747</v>
      </c>
      <c r="O42" s="120"/>
      <c r="P42" s="116">
        <v>43748</v>
      </c>
      <c r="Q42" s="149"/>
      <c r="R42" s="117" t="s">
        <v>362</v>
      </c>
      <c r="S42" s="143"/>
      <c r="T42" s="143"/>
      <c r="U42" s="143"/>
      <c r="V42" s="143"/>
      <c r="W42" s="143"/>
      <c r="X42" s="143"/>
    </row>
    <row r="43" spans="1:24" x14ac:dyDescent="0.25">
      <c r="A43" s="117">
        <v>41</v>
      </c>
      <c r="B43" s="117">
        <v>22</v>
      </c>
      <c r="C43" s="117" t="s">
        <v>692</v>
      </c>
      <c r="D43" s="117">
        <v>2</v>
      </c>
      <c r="E43" s="117" t="s">
        <v>245</v>
      </c>
      <c r="F43" s="118">
        <v>316.43</v>
      </c>
      <c r="G43" s="118">
        <v>632.86</v>
      </c>
      <c r="H43" s="164"/>
      <c r="I43" s="119"/>
      <c r="J43" s="119"/>
      <c r="K43" s="119"/>
      <c r="L43" s="149">
        <v>43746</v>
      </c>
      <c r="M43" s="255" t="s">
        <v>210</v>
      </c>
      <c r="N43" s="149">
        <v>43747</v>
      </c>
      <c r="O43" s="120"/>
      <c r="P43" s="116">
        <v>43748</v>
      </c>
      <c r="Q43" s="149"/>
      <c r="R43" s="117" t="s">
        <v>362</v>
      </c>
      <c r="S43" s="143"/>
      <c r="T43" s="143"/>
      <c r="U43" s="143"/>
      <c r="V43" s="143"/>
      <c r="W43" s="143"/>
      <c r="X43" s="143"/>
    </row>
    <row r="44" spans="1:24" x14ac:dyDescent="0.25">
      <c r="A44" s="168">
        <v>42</v>
      </c>
      <c r="B44" s="117">
        <v>23</v>
      </c>
      <c r="C44" s="117" t="s">
        <v>693</v>
      </c>
      <c r="D44" s="117">
        <v>4</v>
      </c>
      <c r="E44" s="117" t="s">
        <v>245</v>
      </c>
      <c r="F44" s="118">
        <v>409.32</v>
      </c>
      <c r="G44" s="118">
        <v>1637.28</v>
      </c>
      <c r="H44" s="164"/>
      <c r="I44" s="119"/>
      <c r="J44" s="119"/>
      <c r="K44" s="119"/>
      <c r="L44" s="149">
        <v>43746</v>
      </c>
      <c r="M44" s="255" t="s">
        <v>210</v>
      </c>
      <c r="N44" s="149">
        <v>43747</v>
      </c>
      <c r="O44" s="120"/>
      <c r="P44" s="116">
        <v>43748</v>
      </c>
      <c r="Q44" s="149"/>
      <c r="R44" s="117" t="s">
        <v>362</v>
      </c>
      <c r="S44" s="143"/>
      <c r="T44" s="143"/>
      <c r="U44" s="143"/>
      <c r="V44" s="143"/>
      <c r="W44" s="143"/>
      <c r="X44" s="143"/>
    </row>
    <row r="45" spans="1:24" x14ac:dyDescent="0.25">
      <c r="A45" s="168">
        <v>43</v>
      </c>
      <c r="B45" s="168">
        <v>24</v>
      </c>
      <c r="C45" s="168" t="s">
        <v>694</v>
      </c>
      <c r="D45" s="168">
        <v>2</v>
      </c>
      <c r="E45" s="168" t="s">
        <v>245</v>
      </c>
      <c r="F45" s="171">
        <v>846.15</v>
      </c>
      <c r="G45" s="171">
        <v>1692.3</v>
      </c>
      <c r="H45" s="171"/>
      <c r="I45" s="176"/>
      <c r="J45" s="176"/>
      <c r="K45" s="176"/>
      <c r="L45" s="179">
        <v>43746</v>
      </c>
      <c r="M45" s="255" t="s">
        <v>210</v>
      </c>
      <c r="N45" s="179">
        <v>43747</v>
      </c>
      <c r="O45" s="178"/>
      <c r="P45" s="179">
        <v>43748</v>
      </c>
      <c r="Q45" s="179"/>
      <c r="R45" s="168" t="s">
        <v>362</v>
      </c>
      <c r="S45" s="143"/>
      <c r="T45" s="143"/>
      <c r="U45" s="143"/>
      <c r="V45" s="143"/>
      <c r="W45" s="143"/>
      <c r="X45" s="143"/>
    </row>
    <row r="46" spans="1:24" x14ac:dyDescent="0.25">
      <c r="A46" s="168">
        <v>44</v>
      </c>
      <c r="B46" s="168">
        <v>25</v>
      </c>
      <c r="C46" s="168" t="s">
        <v>695</v>
      </c>
      <c r="D46" s="168">
        <v>3</v>
      </c>
      <c r="E46" s="168" t="s">
        <v>245</v>
      </c>
      <c r="F46" s="171">
        <v>170.86</v>
      </c>
      <c r="G46" s="171">
        <v>512.58000000000004</v>
      </c>
      <c r="H46" s="171"/>
      <c r="I46" s="176"/>
      <c r="J46" s="176"/>
      <c r="K46" s="176"/>
      <c r="L46" s="179">
        <v>43746</v>
      </c>
      <c r="M46" s="255" t="s">
        <v>210</v>
      </c>
      <c r="N46" s="179">
        <v>43747</v>
      </c>
      <c r="O46" s="178"/>
      <c r="P46" s="179">
        <v>43748</v>
      </c>
      <c r="Q46" s="179"/>
      <c r="R46" s="168" t="s">
        <v>362</v>
      </c>
      <c r="S46" s="143"/>
      <c r="T46" s="143"/>
      <c r="U46" s="143"/>
      <c r="V46" s="143"/>
      <c r="W46" s="143"/>
      <c r="X46" s="143"/>
    </row>
    <row r="47" spans="1:24" x14ac:dyDescent="0.25">
      <c r="A47" s="117">
        <v>45</v>
      </c>
      <c r="B47" s="168">
        <v>26</v>
      </c>
      <c r="C47" s="168" t="s">
        <v>696</v>
      </c>
      <c r="D47" s="168">
        <v>1</v>
      </c>
      <c r="E47" s="168" t="s">
        <v>245</v>
      </c>
      <c r="F47" s="171">
        <v>284.76</v>
      </c>
      <c r="G47" s="171">
        <v>284.76</v>
      </c>
      <c r="H47" s="171"/>
      <c r="I47" s="176"/>
      <c r="J47" s="176"/>
      <c r="K47" s="176"/>
      <c r="L47" s="179">
        <v>43746</v>
      </c>
      <c r="M47" s="255" t="s">
        <v>210</v>
      </c>
      <c r="N47" s="179">
        <v>43747</v>
      </c>
      <c r="O47" s="178"/>
      <c r="P47" s="179">
        <v>43748</v>
      </c>
      <c r="Q47" s="179"/>
      <c r="R47" s="168" t="s">
        <v>362</v>
      </c>
      <c r="S47" s="143"/>
      <c r="T47" s="143"/>
      <c r="U47" s="143"/>
      <c r="V47" s="143"/>
      <c r="W47" s="143"/>
      <c r="X47" s="143"/>
    </row>
    <row r="48" spans="1:24" x14ac:dyDescent="0.25">
      <c r="A48" s="168">
        <v>46</v>
      </c>
      <c r="B48" s="168">
        <v>27</v>
      </c>
      <c r="C48" s="168" t="s">
        <v>697</v>
      </c>
      <c r="D48" s="168">
        <v>3</v>
      </c>
      <c r="E48" s="168" t="s">
        <v>245</v>
      </c>
      <c r="F48" s="171">
        <v>357.98</v>
      </c>
      <c r="G48" s="171">
        <v>1073.94</v>
      </c>
      <c r="H48" s="171"/>
      <c r="I48" s="176"/>
      <c r="J48" s="176"/>
      <c r="K48" s="176"/>
      <c r="L48" s="179">
        <v>43746</v>
      </c>
      <c r="M48" s="255" t="s">
        <v>210</v>
      </c>
      <c r="N48" s="179">
        <v>43747</v>
      </c>
      <c r="O48" s="178"/>
      <c r="P48" s="179">
        <v>43748</v>
      </c>
      <c r="Q48" s="179"/>
      <c r="R48" s="168" t="s">
        <v>362</v>
      </c>
      <c r="S48" s="143"/>
      <c r="T48" s="143"/>
      <c r="U48" s="143"/>
      <c r="V48" s="143"/>
      <c r="W48" s="143"/>
      <c r="X48" s="143"/>
    </row>
    <row r="49" spans="1:24" x14ac:dyDescent="0.25">
      <c r="A49" s="168">
        <v>47</v>
      </c>
      <c r="B49" s="163">
        <v>28</v>
      </c>
      <c r="C49" s="163" t="s">
        <v>698</v>
      </c>
      <c r="D49" s="163">
        <v>1</v>
      </c>
      <c r="E49" s="163" t="s">
        <v>245</v>
      </c>
      <c r="F49" s="164">
        <v>143.19999999999999</v>
      </c>
      <c r="G49" s="164">
        <v>143.19999999999999</v>
      </c>
      <c r="H49" s="164"/>
      <c r="I49" s="165"/>
      <c r="J49" s="165"/>
      <c r="K49" s="165"/>
      <c r="L49" s="167">
        <v>43746</v>
      </c>
      <c r="M49" s="255" t="s">
        <v>210</v>
      </c>
      <c r="N49" s="167">
        <v>43747</v>
      </c>
      <c r="O49" s="166"/>
      <c r="P49" s="167">
        <v>43748</v>
      </c>
      <c r="Q49" s="167"/>
      <c r="R49" s="163" t="s">
        <v>362</v>
      </c>
      <c r="S49" s="143"/>
      <c r="T49" s="143"/>
      <c r="U49" s="143"/>
      <c r="V49" s="143"/>
      <c r="W49" s="143"/>
      <c r="X49" s="143"/>
    </row>
    <row r="50" spans="1:24" x14ac:dyDescent="0.25">
      <c r="A50" s="168">
        <v>48</v>
      </c>
      <c r="B50" s="117">
        <v>29</v>
      </c>
      <c r="C50" s="117" t="s">
        <v>699</v>
      </c>
      <c r="D50" s="117">
        <v>5</v>
      </c>
      <c r="E50" s="117" t="s">
        <v>245</v>
      </c>
      <c r="F50" s="118">
        <v>170.86</v>
      </c>
      <c r="G50" s="118">
        <v>854.30000000000007</v>
      </c>
      <c r="H50" s="164"/>
      <c r="I50" s="119"/>
      <c r="J50" s="119"/>
      <c r="K50" s="119"/>
      <c r="L50" s="149">
        <v>43746</v>
      </c>
      <c r="M50" s="255" t="s">
        <v>210</v>
      </c>
      <c r="N50" s="149">
        <v>43747</v>
      </c>
      <c r="O50" s="120"/>
      <c r="P50" s="116">
        <v>43748</v>
      </c>
      <c r="Q50" s="149"/>
      <c r="R50" s="117" t="s">
        <v>362</v>
      </c>
      <c r="S50" s="143"/>
      <c r="T50" s="143"/>
      <c r="U50" s="143"/>
      <c r="V50" s="143"/>
      <c r="W50" s="143"/>
      <c r="X50" s="143"/>
    </row>
    <row r="51" spans="1:24" x14ac:dyDescent="0.25">
      <c r="A51" s="117">
        <v>49</v>
      </c>
      <c r="B51" s="117">
        <v>30</v>
      </c>
      <c r="C51" s="117" t="s">
        <v>700</v>
      </c>
      <c r="D51" s="117">
        <v>1</v>
      </c>
      <c r="E51" s="117" t="s">
        <v>245</v>
      </c>
      <c r="F51" s="118">
        <v>284.76</v>
      </c>
      <c r="G51" s="118">
        <v>284.76</v>
      </c>
      <c r="H51" s="164"/>
      <c r="I51" s="119"/>
      <c r="J51" s="119"/>
      <c r="K51" s="119"/>
      <c r="L51" s="149">
        <v>43746</v>
      </c>
      <c r="M51" s="255" t="s">
        <v>210</v>
      </c>
      <c r="N51" s="149">
        <v>43747</v>
      </c>
      <c r="O51" s="120"/>
      <c r="P51" s="116">
        <v>43748</v>
      </c>
      <c r="Q51" s="149"/>
      <c r="R51" s="117" t="s">
        <v>362</v>
      </c>
      <c r="S51" s="143"/>
      <c r="T51" s="143"/>
      <c r="U51" s="143"/>
      <c r="V51" s="143"/>
      <c r="W51" s="143"/>
      <c r="X51" s="143"/>
    </row>
    <row r="52" spans="1:24" x14ac:dyDescent="0.25">
      <c r="A52" s="168">
        <v>50</v>
      </c>
      <c r="B52" s="117">
        <v>31</v>
      </c>
      <c r="C52" s="117" t="s">
        <v>701</v>
      </c>
      <c r="D52" s="117">
        <v>2</v>
      </c>
      <c r="E52" s="117" t="s">
        <v>245</v>
      </c>
      <c r="F52" s="118">
        <v>357.99</v>
      </c>
      <c r="G52" s="118">
        <v>715.98</v>
      </c>
      <c r="H52" s="164"/>
      <c r="I52" s="119"/>
      <c r="J52" s="119"/>
      <c r="K52" s="119"/>
      <c r="L52" s="149">
        <v>43746</v>
      </c>
      <c r="M52" s="255" t="s">
        <v>210</v>
      </c>
      <c r="N52" s="149">
        <v>43747</v>
      </c>
      <c r="O52" s="120"/>
      <c r="P52" s="116">
        <v>43748</v>
      </c>
      <c r="Q52" s="149"/>
      <c r="R52" s="117" t="s">
        <v>362</v>
      </c>
      <c r="S52" s="143"/>
      <c r="T52" s="143"/>
      <c r="U52" s="143"/>
      <c r="V52" s="143"/>
      <c r="W52" s="143"/>
      <c r="X52" s="143"/>
    </row>
    <row r="53" spans="1:24" x14ac:dyDescent="0.25">
      <c r="A53" s="168">
        <v>51</v>
      </c>
      <c r="B53" s="117">
        <v>32</v>
      </c>
      <c r="C53" s="117" t="s">
        <v>702</v>
      </c>
      <c r="D53" s="117">
        <v>1</v>
      </c>
      <c r="E53" s="117" t="s">
        <v>245</v>
      </c>
      <c r="F53" s="118">
        <v>187.13</v>
      </c>
      <c r="G53" s="118">
        <v>187.13</v>
      </c>
      <c r="H53" s="164"/>
      <c r="I53" s="119"/>
      <c r="J53" s="119"/>
      <c r="K53" s="119"/>
      <c r="L53" s="149">
        <v>43746</v>
      </c>
      <c r="M53" s="255" t="s">
        <v>210</v>
      </c>
      <c r="N53" s="149">
        <v>43747</v>
      </c>
      <c r="O53" s="120"/>
      <c r="P53" s="116">
        <v>43748</v>
      </c>
      <c r="Q53" s="149"/>
      <c r="R53" s="117" t="s">
        <v>362</v>
      </c>
      <c r="S53" s="143"/>
      <c r="T53" s="143"/>
      <c r="U53" s="143"/>
      <c r="V53" s="143"/>
      <c r="W53" s="143"/>
      <c r="X53" s="143"/>
    </row>
    <row r="54" spans="1:24" x14ac:dyDescent="0.25">
      <c r="A54" s="168">
        <v>52</v>
      </c>
      <c r="B54" s="117">
        <v>33</v>
      </c>
      <c r="C54" s="117" t="s">
        <v>703</v>
      </c>
      <c r="D54" s="117">
        <v>7</v>
      </c>
      <c r="E54" s="117" t="s">
        <v>245</v>
      </c>
      <c r="F54" s="118">
        <v>197.7</v>
      </c>
      <c r="G54" s="118">
        <v>1383.8999999999999</v>
      </c>
      <c r="H54" s="164"/>
      <c r="I54" s="119"/>
      <c r="J54" s="119"/>
      <c r="K54" s="119"/>
      <c r="L54" s="149">
        <v>43746</v>
      </c>
      <c r="M54" s="255" t="s">
        <v>210</v>
      </c>
      <c r="N54" s="149">
        <v>43747</v>
      </c>
      <c r="O54" s="120"/>
      <c r="P54" s="116">
        <v>43748</v>
      </c>
      <c r="Q54" s="149"/>
      <c r="R54" s="117" t="s">
        <v>362</v>
      </c>
      <c r="S54" s="143"/>
      <c r="T54" s="143"/>
      <c r="U54" s="143"/>
      <c r="V54" s="143"/>
      <c r="W54" s="143"/>
      <c r="X54" s="143"/>
    </row>
    <row r="55" spans="1:24" x14ac:dyDescent="0.25">
      <c r="A55" s="117">
        <v>53</v>
      </c>
      <c r="B55" s="117">
        <v>34</v>
      </c>
      <c r="C55" s="117" t="s">
        <v>704</v>
      </c>
      <c r="D55" s="117">
        <v>3</v>
      </c>
      <c r="E55" s="117" t="s">
        <v>245</v>
      </c>
      <c r="F55" s="118">
        <v>212.34</v>
      </c>
      <c r="G55" s="118">
        <v>637.02</v>
      </c>
      <c r="H55" s="164"/>
      <c r="I55" s="119"/>
      <c r="J55" s="119"/>
      <c r="K55" s="119"/>
      <c r="L55" s="149">
        <v>43746</v>
      </c>
      <c r="M55" s="255" t="s">
        <v>210</v>
      </c>
      <c r="N55" s="149">
        <v>43747</v>
      </c>
      <c r="O55" s="120"/>
      <c r="P55" s="116">
        <v>43748</v>
      </c>
      <c r="Q55" s="149"/>
      <c r="R55" s="117" t="s">
        <v>362</v>
      </c>
      <c r="S55" s="143"/>
      <c r="T55" s="143"/>
      <c r="U55" s="143"/>
      <c r="V55" s="143"/>
      <c r="W55" s="143"/>
      <c r="X55" s="143"/>
    </row>
    <row r="56" spans="1:24" x14ac:dyDescent="0.25">
      <c r="A56" s="168">
        <v>54</v>
      </c>
      <c r="B56" s="168">
        <v>35</v>
      </c>
      <c r="C56" s="168" t="s">
        <v>705</v>
      </c>
      <c r="D56" s="168">
        <v>3</v>
      </c>
      <c r="E56" s="168" t="s">
        <v>245</v>
      </c>
      <c r="F56" s="171">
        <v>231.87</v>
      </c>
      <c r="G56" s="171">
        <v>695.61</v>
      </c>
      <c r="H56" s="171"/>
      <c r="I56" s="176"/>
      <c r="J56" s="176"/>
      <c r="K56" s="176"/>
      <c r="L56" s="179">
        <v>43746</v>
      </c>
      <c r="M56" s="255" t="s">
        <v>210</v>
      </c>
      <c r="N56" s="179">
        <v>43747</v>
      </c>
      <c r="O56" s="178"/>
      <c r="P56" s="179">
        <v>43748</v>
      </c>
      <c r="Q56" s="179"/>
      <c r="R56" s="168" t="s">
        <v>362</v>
      </c>
      <c r="S56" s="143"/>
      <c r="T56" s="143"/>
      <c r="U56" s="143"/>
      <c r="V56" s="143"/>
      <c r="W56" s="143"/>
      <c r="X56" s="143"/>
    </row>
    <row r="57" spans="1:24" x14ac:dyDescent="0.25">
      <c r="A57" s="168">
        <v>55</v>
      </c>
      <c r="B57" s="168">
        <v>36</v>
      </c>
      <c r="C57" s="168" t="s">
        <v>706</v>
      </c>
      <c r="D57" s="168">
        <v>1</v>
      </c>
      <c r="E57" s="168" t="s">
        <v>245</v>
      </c>
      <c r="F57" s="171">
        <v>960.05</v>
      </c>
      <c r="G57" s="171">
        <v>960.05</v>
      </c>
      <c r="H57" s="171"/>
      <c r="I57" s="176"/>
      <c r="J57" s="176"/>
      <c r="K57" s="176"/>
      <c r="L57" s="179">
        <v>43746</v>
      </c>
      <c r="M57" s="255" t="s">
        <v>210</v>
      </c>
      <c r="N57" s="179">
        <v>43747</v>
      </c>
      <c r="O57" s="178"/>
      <c r="P57" s="179">
        <v>43748</v>
      </c>
      <c r="Q57" s="179"/>
      <c r="R57" s="168" t="s">
        <v>362</v>
      </c>
      <c r="S57" s="143"/>
      <c r="T57" s="143"/>
      <c r="U57" s="143"/>
      <c r="V57" s="143"/>
      <c r="W57" s="143"/>
      <c r="X57" s="143"/>
    </row>
    <row r="58" spans="1:24" x14ac:dyDescent="0.25">
      <c r="A58" s="168">
        <v>56</v>
      </c>
      <c r="B58" s="168">
        <v>37</v>
      </c>
      <c r="C58" s="168" t="s">
        <v>707</v>
      </c>
      <c r="D58" s="168">
        <v>2</v>
      </c>
      <c r="E58" s="168" t="s">
        <v>245</v>
      </c>
      <c r="F58" s="171">
        <v>1073.95</v>
      </c>
      <c r="G58" s="171">
        <v>2147.9</v>
      </c>
      <c r="H58" s="171"/>
      <c r="I58" s="176"/>
      <c r="J58" s="176"/>
      <c r="K58" s="176"/>
      <c r="L58" s="179">
        <v>43746</v>
      </c>
      <c r="M58" s="255" t="s">
        <v>210</v>
      </c>
      <c r="N58" s="179">
        <v>43747</v>
      </c>
      <c r="O58" s="178"/>
      <c r="P58" s="179">
        <v>43748</v>
      </c>
      <c r="Q58" s="179"/>
      <c r="R58" s="168" t="s">
        <v>362</v>
      </c>
      <c r="S58" s="143"/>
      <c r="T58" s="143"/>
      <c r="U58" s="143"/>
      <c r="V58" s="143"/>
      <c r="W58" s="143"/>
      <c r="X58" s="143"/>
    </row>
    <row r="59" spans="1:24" x14ac:dyDescent="0.25">
      <c r="A59" s="117">
        <v>57</v>
      </c>
      <c r="B59" s="168">
        <v>38</v>
      </c>
      <c r="C59" s="168" t="s">
        <v>708</v>
      </c>
      <c r="D59" s="168">
        <v>1</v>
      </c>
      <c r="E59" s="168" t="s">
        <v>245</v>
      </c>
      <c r="F59" s="171">
        <v>1431.94</v>
      </c>
      <c r="G59" s="171">
        <v>1431.94</v>
      </c>
      <c r="H59" s="171"/>
      <c r="I59" s="176"/>
      <c r="J59" s="176"/>
      <c r="K59" s="176"/>
      <c r="L59" s="179">
        <v>43746</v>
      </c>
      <c r="M59" s="255" t="s">
        <v>210</v>
      </c>
      <c r="N59" s="179">
        <v>43747</v>
      </c>
      <c r="O59" s="178"/>
      <c r="P59" s="179">
        <v>43748</v>
      </c>
      <c r="Q59" s="179"/>
      <c r="R59" s="168" t="s">
        <v>362</v>
      </c>
      <c r="S59" s="143"/>
      <c r="T59" s="143"/>
      <c r="U59" s="143"/>
      <c r="V59" s="143"/>
      <c r="W59" s="143"/>
      <c r="X59" s="143"/>
    </row>
    <row r="60" spans="1:24" x14ac:dyDescent="0.25">
      <c r="A60" s="168">
        <v>58</v>
      </c>
      <c r="B60" s="163">
        <v>39</v>
      </c>
      <c r="C60" s="163" t="s">
        <v>709</v>
      </c>
      <c r="D60" s="163">
        <v>1</v>
      </c>
      <c r="E60" s="163" t="s">
        <v>245</v>
      </c>
      <c r="F60" s="164">
        <v>1681.36</v>
      </c>
      <c r="G60" s="164">
        <v>1681.36</v>
      </c>
      <c r="H60" s="164"/>
      <c r="I60" s="165"/>
      <c r="J60" s="165"/>
      <c r="K60" s="165"/>
      <c r="L60" s="167">
        <v>43746</v>
      </c>
      <c r="M60" s="255" t="s">
        <v>210</v>
      </c>
      <c r="N60" s="167">
        <v>43747</v>
      </c>
      <c r="O60" s="166"/>
      <c r="P60" s="167">
        <v>43748</v>
      </c>
      <c r="Q60" s="167"/>
      <c r="R60" s="163" t="s">
        <v>362</v>
      </c>
      <c r="S60" s="143"/>
      <c r="T60" s="143"/>
      <c r="U60" s="143"/>
      <c r="V60" s="143"/>
      <c r="W60" s="143"/>
      <c r="X60" s="143"/>
    </row>
    <row r="61" spans="1:24" x14ac:dyDescent="0.25">
      <c r="A61" s="168">
        <v>59</v>
      </c>
      <c r="B61" s="117">
        <v>40</v>
      </c>
      <c r="C61" s="117" t="s">
        <v>710</v>
      </c>
      <c r="D61" s="117">
        <v>1</v>
      </c>
      <c r="E61" s="117" t="s">
        <v>245</v>
      </c>
      <c r="F61" s="118">
        <v>1219.58</v>
      </c>
      <c r="G61" s="118">
        <v>1219.58</v>
      </c>
      <c r="H61" s="164"/>
      <c r="I61" s="119"/>
      <c r="J61" s="119"/>
      <c r="K61" s="119"/>
      <c r="L61" s="149">
        <v>43746</v>
      </c>
      <c r="M61" s="255" t="s">
        <v>210</v>
      </c>
      <c r="N61" s="149">
        <v>43747</v>
      </c>
      <c r="O61" s="120"/>
      <c r="P61" s="116">
        <v>43748</v>
      </c>
      <c r="Q61" s="149"/>
      <c r="R61" s="117" t="s">
        <v>362</v>
      </c>
      <c r="S61" s="143"/>
      <c r="T61" s="143"/>
      <c r="U61" s="143"/>
      <c r="V61" s="143"/>
      <c r="W61" s="143"/>
      <c r="X61" s="143"/>
    </row>
    <row r="62" spans="1:24" x14ac:dyDescent="0.25">
      <c r="A62" s="168">
        <v>60</v>
      </c>
      <c r="B62" s="117">
        <v>41</v>
      </c>
      <c r="C62" s="117" t="s">
        <v>711</v>
      </c>
      <c r="D62" s="117">
        <v>1</v>
      </c>
      <c r="E62" s="117" t="s">
        <v>245</v>
      </c>
      <c r="F62" s="118">
        <v>300.97000000000003</v>
      </c>
      <c r="G62" s="118">
        <v>300.97000000000003</v>
      </c>
      <c r="H62" s="164"/>
      <c r="I62" s="119"/>
      <c r="J62" s="119"/>
      <c r="K62" s="119"/>
      <c r="L62" s="149">
        <v>43746</v>
      </c>
      <c r="M62" s="255" t="s">
        <v>210</v>
      </c>
      <c r="N62" s="149">
        <v>43747</v>
      </c>
      <c r="O62" s="120"/>
      <c r="P62" s="116">
        <v>43748</v>
      </c>
      <c r="Q62" s="149"/>
      <c r="R62" s="117" t="s">
        <v>362</v>
      </c>
      <c r="S62" s="143"/>
      <c r="T62" s="143"/>
      <c r="U62" s="143"/>
      <c r="V62" s="143"/>
      <c r="W62" s="143"/>
      <c r="X62" s="143"/>
    </row>
    <row r="63" spans="1:24" x14ac:dyDescent="0.25">
      <c r="A63" s="117">
        <v>61</v>
      </c>
      <c r="B63" s="117">
        <v>42</v>
      </c>
      <c r="C63" s="117" t="s">
        <v>712</v>
      </c>
      <c r="D63" s="117">
        <v>20</v>
      </c>
      <c r="E63" s="117" t="s">
        <v>245</v>
      </c>
      <c r="F63" s="118">
        <v>5.38</v>
      </c>
      <c r="G63" s="118">
        <v>107.6</v>
      </c>
      <c r="H63" s="164"/>
      <c r="I63" s="119"/>
      <c r="J63" s="119"/>
      <c r="K63" s="119"/>
      <c r="L63" s="149">
        <v>43746</v>
      </c>
      <c r="M63" s="255" t="s">
        <v>210</v>
      </c>
      <c r="N63" s="149">
        <v>43747</v>
      </c>
      <c r="O63" s="120"/>
      <c r="P63" s="116">
        <v>43748</v>
      </c>
      <c r="Q63" s="149"/>
      <c r="R63" s="117" t="s">
        <v>362</v>
      </c>
      <c r="S63" s="143"/>
      <c r="T63" s="143"/>
      <c r="U63" s="143"/>
      <c r="V63" s="143"/>
      <c r="W63" s="143"/>
      <c r="X63" s="143"/>
    </row>
    <row r="64" spans="1:24" x14ac:dyDescent="0.25">
      <c r="A64" s="168">
        <v>62</v>
      </c>
      <c r="B64" s="117">
        <v>43</v>
      </c>
      <c r="C64" s="117" t="s">
        <v>713</v>
      </c>
      <c r="D64" s="117">
        <v>5</v>
      </c>
      <c r="E64" s="117" t="s">
        <v>245</v>
      </c>
      <c r="F64" s="118">
        <v>185.52</v>
      </c>
      <c r="G64" s="118">
        <v>927.6</v>
      </c>
      <c r="H64" s="164"/>
      <c r="I64" s="119"/>
      <c r="J64" s="119"/>
      <c r="K64" s="119"/>
      <c r="L64" s="149">
        <v>43746</v>
      </c>
      <c r="M64" s="255" t="s">
        <v>210</v>
      </c>
      <c r="N64" s="149">
        <v>43747</v>
      </c>
      <c r="O64" s="120"/>
      <c r="P64" s="116">
        <v>43748</v>
      </c>
      <c r="Q64" s="149"/>
      <c r="R64" s="117" t="s">
        <v>362</v>
      </c>
      <c r="S64" s="143"/>
      <c r="T64" s="143"/>
      <c r="U64" s="143"/>
      <c r="V64" s="143"/>
      <c r="W64" s="143"/>
      <c r="X64" s="143"/>
    </row>
    <row r="65" spans="1:24" x14ac:dyDescent="0.25">
      <c r="A65" s="168">
        <v>63</v>
      </c>
      <c r="B65" s="117">
        <v>44</v>
      </c>
      <c r="C65" s="117" t="s">
        <v>714</v>
      </c>
      <c r="D65" s="117">
        <v>5</v>
      </c>
      <c r="E65" s="117" t="s">
        <v>245</v>
      </c>
      <c r="F65" s="118">
        <v>102.16</v>
      </c>
      <c r="G65" s="118">
        <v>510.79999999999995</v>
      </c>
      <c r="H65" s="164"/>
      <c r="I65" s="119"/>
      <c r="J65" s="119"/>
      <c r="K65" s="119"/>
      <c r="L65" s="149">
        <v>43746</v>
      </c>
      <c r="M65" s="255" t="s">
        <v>210</v>
      </c>
      <c r="N65" s="149">
        <v>43747</v>
      </c>
      <c r="O65" s="120"/>
      <c r="P65" s="116">
        <v>43748</v>
      </c>
      <c r="Q65" s="149"/>
      <c r="R65" s="117" t="s">
        <v>362</v>
      </c>
      <c r="S65" s="143"/>
      <c r="T65" s="143"/>
      <c r="U65" s="143"/>
      <c r="V65" s="143"/>
      <c r="W65" s="143"/>
      <c r="X65" s="143"/>
    </row>
    <row r="66" spans="1:24" x14ac:dyDescent="0.25">
      <c r="A66" s="168">
        <v>64</v>
      </c>
      <c r="B66" s="117">
        <v>45</v>
      </c>
      <c r="C66" s="117" t="s">
        <v>715</v>
      </c>
      <c r="D66" s="117">
        <v>24</v>
      </c>
      <c r="E66" s="117" t="s">
        <v>245</v>
      </c>
      <c r="F66" s="118">
        <v>7.82</v>
      </c>
      <c r="G66" s="118">
        <v>187.68</v>
      </c>
      <c r="H66" s="164"/>
      <c r="I66" s="119"/>
      <c r="J66" s="119"/>
      <c r="K66" s="119"/>
      <c r="L66" s="149">
        <v>43746</v>
      </c>
      <c r="M66" s="255" t="s">
        <v>210</v>
      </c>
      <c r="N66" s="149">
        <v>43747</v>
      </c>
      <c r="O66" s="120"/>
      <c r="P66" s="116">
        <v>43748</v>
      </c>
      <c r="Q66" s="149"/>
      <c r="R66" s="117" t="s">
        <v>362</v>
      </c>
      <c r="S66" s="143"/>
      <c r="T66" s="143"/>
      <c r="U66" s="143"/>
      <c r="V66" s="143"/>
      <c r="W66" s="143"/>
      <c r="X66" s="143"/>
    </row>
    <row r="67" spans="1:24" x14ac:dyDescent="0.25">
      <c r="A67" s="117">
        <v>65</v>
      </c>
      <c r="B67" s="168">
        <v>46</v>
      </c>
      <c r="C67" s="168" t="s">
        <v>716</v>
      </c>
      <c r="D67" s="168">
        <v>40</v>
      </c>
      <c r="E67" s="168" t="s">
        <v>245</v>
      </c>
      <c r="F67" s="171">
        <v>6.84</v>
      </c>
      <c r="G67" s="171">
        <v>273.60000000000002</v>
      </c>
      <c r="H67" s="171"/>
      <c r="I67" s="176"/>
      <c r="J67" s="176"/>
      <c r="K67" s="176"/>
      <c r="L67" s="179">
        <v>43746</v>
      </c>
      <c r="M67" s="255" t="s">
        <v>210</v>
      </c>
      <c r="N67" s="179">
        <v>43747</v>
      </c>
      <c r="O67" s="178"/>
      <c r="P67" s="179">
        <v>43748</v>
      </c>
      <c r="Q67" s="179"/>
      <c r="R67" s="168" t="s">
        <v>362</v>
      </c>
      <c r="S67" s="143"/>
      <c r="T67" s="143"/>
      <c r="U67" s="143"/>
      <c r="V67" s="143"/>
      <c r="W67" s="143"/>
      <c r="X67" s="143"/>
    </row>
    <row r="68" spans="1:24" x14ac:dyDescent="0.25">
      <c r="A68" s="168">
        <v>66</v>
      </c>
      <c r="B68" s="168">
        <v>47</v>
      </c>
      <c r="C68" s="168" t="s">
        <v>717</v>
      </c>
      <c r="D68" s="168">
        <v>8</v>
      </c>
      <c r="E68" s="168" t="s">
        <v>245</v>
      </c>
      <c r="F68" s="171">
        <v>32.54</v>
      </c>
      <c r="G68" s="171">
        <v>260.32</v>
      </c>
      <c r="H68" s="171"/>
      <c r="I68" s="176"/>
      <c r="J68" s="176"/>
      <c r="K68" s="176"/>
      <c r="L68" s="179">
        <v>43746</v>
      </c>
      <c r="M68" s="255" t="s">
        <v>210</v>
      </c>
      <c r="N68" s="179">
        <v>43747</v>
      </c>
      <c r="O68" s="178"/>
      <c r="P68" s="179">
        <v>43748</v>
      </c>
      <c r="Q68" s="179"/>
      <c r="R68" s="168" t="s">
        <v>362</v>
      </c>
      <c r="S68" s="143"/>
      <c r="T68" s="143"/>
      <c r="U68" s="143"/>
      <c r="V68" s="143"/>
      <c r="W68" s="143"/>
      <c r="X68" s="143"/>
    </row>
    <row r="69" spans="1:24" x14ac:dyDescent="0.25">
      <c r="A69" s="168">
        <v>67</v>
      </c>
      <c r="B69" s="168">
        <v>48</v>
      </c>
      <c r="C69" s="168" t="s">
        <v>718</v>
      </c>
      <c r="D69" s="168">
        <v>3</v>
      </c>
      <c r="E69" s="168" t="s">
        <v>245</v>
      </c>
      <c r="F69" s="171">
        <v>276.62</v>
      </c>
      <c r="G69" s="171">
        <v>829.86</v>
      </c>
      <c r="H69" s="171"/>
      <c r="I69" s="176"/>
      <c r="J69" s="176"/>
      <c r="K69" s="176"/>
      <c r="L69" s="179">
        <v>43746</v>
      </c>
      <c r="M69" s="255" t="s">
        <v>210</v>
      </c>
      <c r="N69" s="179">
        <v>43747</v>
      </c>
      <c r="O69" s="178"/>
      <c r="P69" s="179">
        <v>43748</v>
      </c>
      <c r="Q69" s="179"/>
      <c r="R69" s="168" t="s">
        <v>362</v>
      </c>
      <c r="S69" s="143"/>
      <c r="T69" s="143"/>
      <c r="U69" s="143"/>
      <c r="V69" s="143"/>
      <c r="W69" s="143"/>
      <c r="X69" s="143"/>
    </row>
    <row r="70" spans="1:24" x14ac:dyDescent="0.25">
      <c r="A70" s="168">
        <v>68</v>
      </c>
      <c r="B70" s="168">
        <v>49</v>
      </c>
      <c r="C70" s="168" t="s">
        <v>719</v>
      </c>
      <c r="D70" s="168">
        <v>10</v>
      </c>
      <c r="E70" s="168" t="s">
        <v>245</v>
      </c>
      <c r="F70" s="171">
        <v>26.4</v>
      </c>
      <c r="G70" s="171">
        <v>264</v>
      </c>
      <c r="H70" s="171"/>
      <c r="I70" s="176"/>
      <c r="J70" s="176"/>
      <c r="K70" s="176"/>
      <c r="L70" s="179">
        <v>43746</v>
      </c>
      <c r="M70" s="255" t="s">
        <v>210</v>
      </c>
      <c r="N70" s="179">
        <v>43747</v>
      </c>
      <c r="O70" s="178"/>
      <c r="P70" s="179">
        <v>43748</v>
      </c>
      <c r="Q70" s="179"/>
      <c r="R70" s="168" t="s">
        <v>362</v>
      </c>
      <c r="S70" s="143"/>
      <c r="T70" s="143"/>
      <c r="U70" s="143"/>
      <c r="V70" s="143"/>
      <c r="W70" s="143"/>
      <c r="X70" s="143"/>
    </row>
    <row r="71" spans="1:24" x14ac:dyDescent="0.25">
      <c r="A71" s="117">
        <v>69</v>
      </c>
      <c r="B71" s="163">
        <v>50</v>
      </c>
      <c r="C71" s="163" t="s">
        <v>720</v>
      </c>
      <c r="D71" s="163">
        <v>2</v>
      </c>
      <c r="E71" s="163" t="s">
        <v>721</v>
      </c>
      <c r="F71" s="164">
        <v>6048</v>
      </c>
      <c r="G71" s="164">
        <v>12096</v>
      </c>
      <c r="H71" s="164"/>
      <c r="I71" s="165"/>
      <c r="J71" s="165"/>
      <c r="K71" s="165"/>
      <c r="L71" s="167">
        <v>43746</v>
      </c>
      <c r="M71" s="255" t="s">
        <v>210</v>
      </c>
      <c r="N71" s="167">
        <v>43747</v>
      </c>
      <c r="O71" s="166"/>
      <c r="P71" s="167">
        <v>43748</v>
      </c>
      <c r="Q71" s="167"/>
      <c r="R71" s="163" t="s">
        <v>362</v>
      </c>
      <c r="S71" s="143"/>
      <c r="T71" s="143"/>
      <c r="U71" s="143"/>
      <c r="V71" s="143"/>
      <c r="W71" s="143"/>
      <c r="X71" s="143"/>
    </row>
    <row r="72" spans="1:24" x14ac:dyDescent="0.25">
      <c r="A72" s="168">
        <v>70</v>
      </c>
      <c r="B72" s="117">
        <v>51</v>
      </c>
      <c r="C72" s="117" t="s">
        <v>722</v>
      </c>
      <c r="D72" s="117">
        <v>24</v>
      </c>
      <c r="E72" s="117" t="s">
        <v>245</v>
      </c>
      <c r="F72" s="118">
        <v>16.27</v>
      </c>
      <c r="G72" s="118">
        <v>390.48</v>
      </c>
      <c r="H72" s="164"/>
      <c r="I72" s="119"/>
      <c r="J72" s="119"/>
      <c r="K72" s="119"/>
      <c r="L72" s="149">
        <v>43746</v>
      </c>
      <c r="M72" s="255" t="s">
        <v>210</v>
      </c>
      <c r="N72" s="149">
        <v>43747</v>
      </c>
      <c r="O72" s="120"/>
      <c r="P72" s="116">
        <v>43748</v>
      </c>
      <c r="Q72" s="149"/>
      <c r="R72" s="117" t="s">
        <v>362</v>
      </c>
      <c r="S72" s="143"/>
      <c r="T72" s="143"/>
      <c r="U72" s="143"/>
      <c r="V72" s="143"/>
      <c r="W72" s="143"/>
      <c r="X72" s="143"/>
    </row>
    <row r="73" spans="1:24" x14ac:dyDescent="0.25">
      <c r="A73" s="168">
        <v>71</v>
      </c>
      <c r="B73" s="117">
        <v>52</v>
      </c>
      <c r="C73" s="117" t="s">
        <v>723</v>
      </c>
      <c r="D73" s="117">
        <v>5</v>
      </c>
      <c r="E73" s="117" t="s">
        <v>151</v>
      </c>
      <c r="F73" s="118">
        <v>223.74</v>
      </c>
      <c r="G73" s="118">
        <v>1118.7</v>
      </c>
      <c r="H73" s="164"/>
      <c r="I73" s="119"/>
      <c r="J73" s="119"/>
      <c r="K73" s="119"/>
      <c r="L73" s="149">
        <v>43746</v>
      </c>
      <c r="M73" s="255" t="s">
        <v>210</v>
      </c>
      <c r="N73" s="149">
        <v>43747</v>
      </c>
      <c r="O73" s="120"/>
      <c r="P73" s="116">
        <v>43748</v>
      </c>
      <c r="Q73" s="149"/>
      <c r="R73" s="117" t="s">
        <v>362</v>
      </c>
      <c r="S73" s="143"/>
      <c r="T73" s="143"/>
      <c r="U73" s="143"/>
      <c r="V73" s="143"/>
      <c r="W73" s="143"/>
      <c r="X73" s="143"/>
    </row>
    <row r="74" spans="1:24" x14ac:dyDescent="0.25">
      <c r="A74" s="168">
        <v>72</v>
      </c>
      <c r="B74" s="117">
        <v>53</v>
      </c>
      <c r="C74" s="117" t="s">
        <v>724</v>
      </c>
      <c r="D74" s="117">
        <v>1</v>
      </c>
      <c r="E74" s="117" t="s">
        <v>670</v>
      </c>
      <c r="F74" s="118">
        <v>3500</v>
      </c>
      <c r="G74" s="118">
        <v>3500</v>
      </c>
      <c r="H74" s="253">
        <v>75536.639999999999</v>
      </c>
      <c r="I74" s="119"/>
      <c r="J74" s="119"/>
      <c r="K74" s="119"/>
      <c r="L74" s="149">
        <v>43746</v>
      </c>
      <c r="M74" s="255" t="s">
        <v>210</v>
      </c>
      <c r="N74" s="149">
        <v>43747</v>
      </c>
      <c r="O74" s="120"/>
      <c r="P74" s="116">
        <v>43748</v>
      </c>
      <c r="Q74" s="149"/>
      <c r="R74" s="117" t="s">
        <v>362</v>
      </c>
      <c r="S74" s="143"/>
      <c r="T74" s="143"/>
      <c r="U74" s="143"/>
      <c r="V74" s="143"/>
      <c r="W74" s="143"/>
      <c r="X74" s="143"/>
    </row>
    <row r="75" spans="1:24" x14ac:dyDescent="0.25">
      <c r="A75" s="117">
        <v>73</v>
      </c>
      <c r="B75" s="117">
        <v>1</v>
      </c>
      <c r="C75" s="117" t="s">
        <v>725</v>
      </c>
      <c r="D75" s="117">
        <v>3</v>
      </c>
      <c r="E75" s="117" t="s">
        <v>245</v>
      </c>
      <c r="F75" s="118">
        <v>1144.1199999999999</v>
      </c>
      <c r="G75" s="118">
        <v>3432.3599999999997</v>
      </c>
      <c r="H75" s="164"/>
      <c r="I75" s="119"/>
      <c r="J75" s="119"/>
      <c r="K75" s="119"/>
      <c r="L75" s="149">
        <v>43747</v>
      </c>
      <c r="M75" s="255" t="s">
        <v>210</v>
      </c>
      <c r="N75" s="149">
        <v>43747</v>
      </c>
      <c r="O75" s="120"/>
      <c r="P75" s="116">
        <v>43748</v>
      </c>
      <c r="Q75" s="149"/>
      <c r="R75" s="117" t="s">
        <v>362</v>
      </c>
      <c r="S75" s="143"/>
      <c r="T75" s="143"/>
      <c r="U75" s="143"/>
      <c r="V75" s="143"/>
      <c r="W75" s="143"/>
      <c r="X75" s="143"/>
    </row>
    <row r="76" spans="1:24" x14ac:dyDescent="0.25">
      <c r="A76" s="168">
        <v>74</v>
      </c>
      <c r="B76" s="117">
        <v>2</v>
      </c>
      <c r="C76" s="117" t="s">
        <v>726</v>
      </c>
      <c r="D76" s="117">
        <v>3</v>
      </c>
      <c r="E76" s="117" t="s">
        <v>245</v>
      </c>
      <c r="F76" s="118">
        <v>655.04999999999995</v>
      </c>
      <c r="G76" s="118">
        <v>1965.1499999999999</v>
      </c>
      <c r="H76" s="253">
        <v>5397.51</v>
      </c>
      <c r="I76" s="119"/>
      <c r="J76" s="119"/>
      <c r="K76" s="119"/>
      <c r="L76" s="149">
        <v>43747</v>
      </c>
      <c r="M76" s="255" t="s">
        <v>210</v>
      </c>
      <c r="N76" s="149">
        <v>43747</v>
      </c>
      <c r="O76" s="120"/>
      <c r="P76" s="116">
        <v>43748</v>
      </c>
      <c r="Q76" s="149"/>
      <c r="R76" s="117" t="s">
        <v>362</v>
      </c>
      <c r="S76" s="143"/>
      <c r="T76" s="143"/>
      <c r="U76" s="143"/>
      <c r="V76" s="143"/>
      <c r="W76" s="143"/>
      <c r="X76" s="143"/>
    </row>
    <row r="77" spans="1:24" x14ac:dyDescent="0.25">
      <c r="A77" s="168">
        <v>75</v>
      </c>
      <c r="B77" s="117">
        <v>1</v>
      </c>
      <c r="C77" s="117" t="s">
        <v>727</v>
      </c>
      <c r="D77" s="117">
        <v>2</v>
      </c>
      <c r="E77" s="117" t="s">
        <v>245</v>
      </c>
      <c r="F77" s="118">
        <v>16195.2</v>
      </c>
      <c r="G77" s="118">
        <v>32390.400000000001</v>
      </c>
      <c r="H77" s="164"/>
      <c r="I77" s="119"/>
      <c r="J77" s="119"/>
      <c r="K77" s="119"/>
      <c r="L77" s="149">
        <v>43747</v>
      </c>
      <c r="M77" s="255" t="s">
        <v>210</v>
      </c>
      <c r="N77" s="149">
        <v>43747</v>
      </c>
      <c r="O77" s="120"/>
      <c r="P77" s="116">
        <v>43748</v>
      </c>
      <c r="Q77" s="149"/>
      <c r="R77" s="117" t="s">
        <v>362</v>
      </c>
      <c r="S77" s="143"/>
      <c r="T77" s="143"/>
      <c r="U77" s="143"/>
      <c r="V77" s="143"/>
      <c r="W77" s="143"/>
      <c r="X77" s="143"/>
    </row>
    <row r="78" spans="1:24" x14ac:dyDescent="0.25">
      <c r="A78" s="168">
        <v>76</v>
      </c>
      <c r="B78" s="168">
        <v>2</v>
      </c>
      <c r="C78" s="168" t="s">
        <v>728</v>
      </c>
      <c r="D78" s="168">
        <v>4</v>
      </c>
      <c r="E78" s="168" t="s">
        <v>245</v>
      </c>
      <c r="F78" s="171">
        <v>561.6</v>
      </c>
      <c r="G78" s="171">
        <v>2246.4</v>
      </c>
      <c r="H78" s="171"/>
      <c r="I78" s="176"/>
      <c r="J78" s="176"/>
      <c r="K78" s="176"/>
      <c r="L78" s="179">
        <v>43747</v>
      </c>
      <c r="M78" s="255" t="s">
        <v>210</v>
      </c>
      <c r="N78" s="179">
        <v>43747</v>
      </c>
      <c r="O78" s="178"/>
      <c r="P78" s="179">
        <v>43748</v>
      </c>
      <c r="Q78" s="179"/>
      <c r="R78" s="168" t="s">
        <v>362</v>
      </c>
      <c r="S78" s="143"/>
      <c r="T78" s="143"/>
      <c r="U78" s="143"/>
      <c r="V78" s="143"/>
      <c r="W78" s="143"/>
      <c r="X78" s="143"/>
    </row>
    <row r="79" spans="1:24" x14ac:dyDescent="0.25">
      <c r="A79" s="117">
        <v>77</v>
      </c>
      <c r="B79" s="168">
        <v>3</v>
      </c>
      <c r="C79" s="168" t="s">
        <v>729</v>
      </c>
      <c r="D79" s="168">
        <v>2</v>
      </c>
      <c r="E79" s="168" t="s">
        <v>245</v>
      </c>
      <c r="F79" s="171">
        <v>1861.2</v>
      </c>
      <c r="G79" s="171">
        <v>3722.4</v>
      </c>
      <c r="H79" s="171"/>
      <c r="I79" s="176"/>
      <c r="J79" s="176"/>
      <c r="K79" s="176"/>
      <c r="L79" s="179">
        <v>43747</v>
      </c>
      <c r="M79" s="255" t="s">
        <v>210</v>
      </c>
      <c r="N79" s="179">
        <v>43747</v>
      </c>
      <c r="O79" s="178"/>
      <c r="P79" s="179">
        <v>43748</v>
      </c>
      <c r="Q79" s="179"/>
      <c r="R79" s="168" t="s">
        <v>362</v>
      </c>
      <c r="S79" s="143"/>
      <c r="T79" s="143"/>
      <c r="U79" s="143"/>
      <c r="V79" s="143"/>
      <c r="W79" s="143"/>
      <c r="X79" s="143"/>
    </row>
    <row r="80" spans="1:24" x14ac:dyDescent="0.25">
      <c r="A80" s="168">
        <v>78</v>
      </c>
      <c r="B80" s="168">
        <v>4</v>
      </c>
      <c r="C80" s="168" t="s">
        <v>730</v>
      </c>
      <c r="D80" s="168">
        <v>2</v>
      </c>
      <c r="E80" s="168" t="s">
        <v>245</v>
      </c>
      <c r="F80" s="171">
        <v>1617.6</v>
      </c>
      <c r="G80" s="171">
        <v>3235.2</v>
      </c>
      <c r="H80" s="171"/>
      <c r="I80" s="176"/>
      <c r="J80" s="176"/>
      <c r="K80" s="176"/>
      <c r="L80" s="179">
        <v>43747</v>
      </c>
      <c r="M80" s="255" t="s">
        <v>210</v>
      </c>
      <c r="N80" s="179">
        <v>43747</v>
      </c>
      <c r="O80" s="178"/>
      <c r="P80" s="179">
        <v>43748</v>
      </c>
      <c r="Q80" s="179"/>
      <c r="R80" s="168" t="s">
        <v>362</v>
      </c>
      <c r="S80" s="143"/>
      <c r="T80" s="143"/>
      <c r="U80" s="143"/>
      <c r="V80" s="143"/>
      <c r="W80" s="143"/>
      <c r="X80" s="143"/>
    </row>
    <row r="81" spans="1:24" x14ac:dyDescent="0.25">
      <c r="A81" s="168">
        <v>79</v>
      </c>
      <c r="B81" s="168">
        <v>5</v>
      </c>
      <c r="C81" s="168" t="s">
        <v>731</v>
      </c>
      <c r="D81" s="168">
        <v>1</v>
      </c>
      <c r="E81" s="168" t="s">
        <v>245</v>
      </c>
      <c r="F81" s="171">
        <v>22680</v>
      </c>
      <c r="G81" s="171">
        <v>22680</v>
      </c>
      <c r="H81" s="171"/>
      <c r="I81" s="176"/>
      <c r="J81" s="176"/>
      <c r="K81" s="176"/>
      <c r="L81" s="179">
        <v>43747</v>
      </c>
      <c r="M81" s="255" t="s">
        <v>210</v>
      </c>
      <c r="N81" s="179">
        <v>43747</v>
      </c>
      <c r="O81" s="178"/>
      <c r="P81" s="179">
        <v>43748</v>
      </c>
      <c r="Q81" s="179"/>
      <c r="R81" s="168" t="s">
        <v>362</v>
      </c>
      <c r="S81" s="143"/>
      <c r="T81" s="143"/>
      <c r="U81" s="143"/>
      <c r="V81" s="143"/>
      <c r="W81" s="143"/>
      <c r="X81" s="143"/>
    </row>
    <row r="82" spans="1:24" x14ac:dyDescent="0.25">
      <c r="A82" s="168">
        <v>80</v>
      </c>
      <c r="B82" s="163">
        <v>6</v>
      </c>
      <c r="C82" s="163" t="s">
        <v>732</v>
      </c>
      <c r="D82" s="163">
        <v>2</v>
      </c>
      <c r="E82" s="163" t="s">
        <v>245</v>
      </c>
      <c r="F82" s="164">
        <v>958.02</v>
      </c>
      <c r="G82" s="164">
        <v>1916.04</v>
      </c>
      <c r="H82" s="164"/>
      <c r="I82" s="165"/>
      <c r="J82" s="165"/>
      <c r="K82" s="165"/>
      <c r="L82" s="167">
        <v>43747</v>
      </c>
      <c r="M82" s="255" t="s">
        <v>210</v>
      </c>
      <c r="N82" s="167">
        <v>43747</v>
      </c>
      <c r="O82" s="166"/>
      <c r="P82" s="167">
        <v>43748</v>
      </c>
      <c r="Q82" s="167"/>
      <c r="R82" s="163" t="s">
        <v>362</v>
      </c>
      <c r="S82" s="143"/>
      <c r="T82" s="143"/>
      <c r="U82" s="143"/>
      <c r="V82" s="143"/>
      <c r="W82" s="143"/>
      <c r="X82" s="143"/>
    </row>
    <row r="83" spans="1:24" x14ac:dyDescent="0.25">
      <c r="A83" s="117">
        <v>81</v>
      </c>
      <c r="B83" s="117">
        <v>7</v>
      </c>
      <c r="C83" s="117" t="s">
        <v>733</v>
      </c>
      <c r="D83" s="117">
        <v>4</v>
      </c>
      <c r="E83" s="117" t="s">
        <v>245</v>
      </c>
      <c r="F83" s="118">
        <v>2746.2</v>
      </c>
      <c r="G83" s="118">
        <v>10984.8</v>
      </c>
      <c r="H83" s="164"/>
      <c r="I83" s="119"/>
      <c r="J83" s="119"/>
      <c r="K83" s="119"/>
      <c r="L83" s="149">
        <v>43747</v>
      </c>
      <c r="M83" s="255" t="s">
        <v>210</v>
      </c>
      <c r="N83" s="149">
        <v>43747</v>
      </c>
      <c r="O83" s="120"/>
      <c r="P83" s="116">
        <v>43748</v>
      </c>
      <c r="Q83" s="149"/>
      <c r="R83" s="117" t="s">
        <v>362</v>
      </c>
      <c r="S83" s="143"/>
      <c r="T83" s="143"/>
      <c r="U83" s="143"/>
      <c r="V83" s="143"/>
      <c r="W83" s="143"/>
      <c r="X83" s="143"/>
    </row>
    <row r="84" spans="1:24" x14ac:dyDescent="0.25">
      <c r="A84" s="168">
        <v>82</v>
      </c>
      <c r="B84" s="117">
        <v>8</v>
      </c>
      <c r="C84" s="117" t="s">
        <v>734</v>
      </c>
      <c r="D84" s="117">
        <v>2</v>
      </c>
      <c r="E84" s="117" t="s">
        <v>245</v>
      </c>
      <c r="F84" s="118">
        <v>2141.8000000000002</v>
      </c>
      <c r="G84" s="118">
        <v>4283.6000000000004</v>
      </c>
      <c r="H84" s="164"/>
      <c r="I84" s="119"/>
      <c r="J84" s="119"/>
      <c r="K84" s="119"/>
      <c r="L84" s="149">
        <v>43747</v>
      </c>
      <c r="M84" s="255" t="s">
        <v>210</v>
      </c>
      <c r="N84" s="149">
        <v>43747</v>
      </c>
      <c r="O84" s="120"/>
      <c r="P84" s="116">
        <v>43748</v>
      </c>
      <c r="Q84" s="149"/>
      <c r="R84" s="117" t="s">
        <v>362</v>
      </c>
      <c r="S84" s="143"/>
      <c r="T84" s="143"/>
      <c r="U84" s="143"/>
      <c r="V84" s="143"/>
      <c r="W84" s="143"/>
      <c r="X84" s="143"/>
    </row>
    <row r="85" spans="1:24" x14ac:dyDescent="0.25">
      <c r="A85" s="168">
        <v>83</v>
      </c>
      <c r="B85" s="117">
        <v>9</v>
      </c>
      <c r="C85" s="117" t="s">
        <v>735</v>
      </c>
      <c r="D85" s="117">
        <v>1</v>
      </c>
      <c r="E85" s="117" t="s">
        <v>245</v>
      </c>
      <c r="F85" s="118">
        <v>75600</v>
      </c>
      <c r="G85" s="118">
        <v>75600</v>
      </c>
      <c r="H85" s="164"/>
      <c r="I85" s="119"/>
      <c r="J85" s="119"/>
      <c r="K85" s="119"/>
      <c r="L85" s="149">
        <v>43747</v>
      </c>
      <c r="M85" s="255" t="s">
        <v>210</v>
      </c>
      <c r="N85" s="149">
        <v>43747</v>
      </c>
      <c r="O85" s="120"/>
      <c r="P85" s="116">
        <v>43748</v>
      </c>
      <c r="Q85" s="149"/>
      <c r="R85" s="117" t="s">
        <v>362</v>
      </c>
      <c r="S85" s="143"/>
      <c r="T85" s="143"/>
      <c r="U85" s="143"/>
      <c r="V85" s="143"/>
      <c r="W85" s="143"/>
      <c r="X85" s="143"/>
    </row>
    <row r="86" spans="1:24" x14ac:dyDescent="0.25">
      <c r="A86" s="168">
        <v>84</v>
      </c>
      <c r="B86" s="117">
        <v>10</v>
      </c>
      <c r="C86" s="117" t="s">
        <v>736</v>
      </c>
      <c r="D86" s="117">
        <v>1</v>
      </c>
      <c r="E86" s="117" t="s">
        <v>245</v>
      </c>
      <c r="F86" s="118">
        <v>863.4</v>
      </c>
      <c r="G86" s="118">
        <v>863.4</v>
      </c>
      <c r="H86" s="164"/>
      <c r="I86" s="119"/>
      <c r="J86" s="119"/>
      <c r="K86" s="119"/>
      <c r="L86" s="149">
        <v>43747</v>
      </c>
      <c r="M86" s="255" t="s">
        <v>210</v>
      </c>
      <c r="N86" s="149">
        <v>43747</v>
      </c>
      <c r="O86" s="120"/>
      <c r="P86" s="116">
        <v>43748</v>
      </c>
      <c r="Q86" s="149"/>
      <c r="R86" s="117" t="s">
        <v>362</v>
      </c>
      <c r="S86" s="143"/>
      <c r="T86" s="143"/>
      <c r="U86" s="143"/>
      <c r="V86" s="143"/>
      <c r="W86" s="143"/>
      <c r="X86" s="143"/>
    </row>
    <row r="87" spans="1:24" x14ac:dyDescent="0.25">
      <c r="A87" s="117">
        <v>85</v>
      </c>
      <c r="B87" s="117">
        <v>11</v>
      </c>
      <c r="C87" s="117" t="s">
        <v>737</v>
      </c>
      <c r="D87" s="117">
        <v>2</v>
      </c>
      <c r="E87" s="117" t="s">
        <v>245</v>
      </c>
      <c r="F87" s="118">
        <v>1331.4</v>
      </c>
      <c r="G87" s="118">
        <v>2662.8</v>
      </c>
      <c r="H87" s="164"/>
      <c r="I87" s="119"/>
      <c r="J87" s="119"/>
      <c r="K87" s="119"/>
      <c r="L87" s="149">
        <v>43747</v>
      </c>
      <c r="M87" s="255" t="s">
        <v>210</v>
      </c>
      <c r="N87" s="149">
        <v>43747</v>
      </c>
      <c r="O87" s="120"/>
      <c r="P87" s="116">
        <v>43748</v>
      </c>
      <c r="Q87" s="149"/>
      <c r="R87" s="117" t="s">
        <v>362</v>
      </c>
      <c r="S87" s="143"/>
      <c r="T87" s="143"/>
      <c r="U87" s="143"/>
      <c r="V87" s="143"/>
      <c r="W87" s="143"/>
      <c r="X87" s="143"/>
    </row>
    <row r="88" spans="1:24" x14ac:dyDescent="0.25">
      <c r="A88" s="168">
        <v>86</v>
      </c>
      <c r="B88" s="117">
        <v>12</v>
      </c>
      <c r="C88" s="117" t="s">
        <v>737</v>
      </c>
      <c r="D88" s="117">
        <v>2</v>
      </c>
      <c r="E88" s="117" t="s">
        <v>245</v>
      </c>
      <c r="F88" s="118">
        <v>1331.4</v>
      </c>
      <c r="G88" s="118">
        <v>2662.8</v>
      </c>
      <c r="H88" s="164"/>
      <c r="I88" s="119"/>
      <c r="J88" s="119"/>
      <c r="K88" s="119"/>
      <c r="L88" s="149">
        <v>43747</v>
      </c>
      <c r="M88" s="255" t="s">
        <v>210</v>
      </c>
      <c r="N88" s="149">
        <v>43747</v>
      </c>
      <c r="O88" s="120"/>
      <c r="P88" s="116">
        <v>43748</v>
      </c>
      <c r="Q88" s="149"/>
      <c r="R88" s="117" t="s">
        <v>362</v>
      </c>
      <c r="S88" s="143"/>
      <c r="T88" s="143"/>
      <c r="U88" s="143"/>
      <c r="V88" s="143"/>
      <c r="W88" s="143"/>
      <c r="X88" s="143"/>
    </row>
    <row r="89" spans="1:24" x14ac:dyDescent="0.25">
      <c r="A89" s="168">
        <v>87</v>
      </c>
      <c r="B89" s="168">
        <v>13</v>
      </c>
      <c r="C89" s="168" t="s">
        <v>738</v>
      </c>
      <c r="D89" s="168">
        <v>2</v>
      </c>
      <c r="E89" s="168" t="s">
        <v>245</v>
      </c>
      <c r="F89" s="171">
        <v>8502</v>
      </c>
      <c r="G89" s="171">
        <v>17004</v>
      </c>
      <c r="H89" s="171"/>
      <c r="I89" s="176"/>
      <c r="J89" s="176"/>
      <c r="K89" s="176"/>
      <c r="L89" s="179">
        <v>43747</v>
      </c>
      <c r="M89" s="255" t="s">
        <v>210</v>
      </c>
      <c r="N89" s="179">
        <v>43747</v>
      </c>
      <c r="O89" s="178"/>
      <c r="P89" s="179">
        <v>43748</v>
      </c>
      <c r="Q89" s="179"/>
      <c r="R89" s="168" t="s">
        <v>362</v>
      </c>
      <c r="S89" s="143"/>
      <c r="T89" s="143"/>
      <c r="U89" s="143"/>
      <c r="V89" s="143"/>
      <c r="W89" s="143"/>
      <c r="X89" s="143"/>
    </row>
    <row r="90" spans="1:24" x14ac:dyDescent="0.25">
      <c r="A90" s="168">
        <v>88</v>
      </c>
      <c r="B90" s="168">
        <v>14</v>
      </c>
      <c r="C90" s="168" t="s">
        <v>739</v>
      </c>
      <c r="D90" s="168">
        <v>1</v>
      </c>
      <c r="E90" s="168" t="s">
        <v>245</v>
      </c>
      <c r="F90" s="171">
        <v>4095</v>
      </c>
      <c r="G90" s="171">
        <v>4095</v>
      </c>
      <c r="H90" s="171"/>
      <c r="I90" s="176"/>
      <c r="J90" s="176"/>
      <c r="K90" s="176"/>
      <c r="L90" s="179">
        <v>43747</v>
      </c>
      <c r="M90" s="255" t="s">
        <v>210</v>
      </c>
      <c r="N90" s="179">
        <v>43747</v>
      </c>
      <c r="O90" s="178"/>
      <c r="P90" s="179">
        <v>43748</v>
      </c>
      <c r="Q90" s="179"/>
      <c r="R90" s="168" t="s">
        <v>362</v>
      </c>
      <c r="S90" s="143"/>
      <c r="T90" s="143"/>
      <c r="U90" s="143"/>
      <c r="V90" s="143"/>
      <c r="W90" s="143"/>
      <c r="X90" s="143"/>
    </row>
    <row r="91" spans="1:24" x14ac:dyDescent="0.25">
      <c r="A91" s="117">
        <v>89</v>
      </c>
      <c r="B91" s="168">
        <v>15</v>
      </c>
      <c r="C91" s="168" t="s">
        <v>740</v>
      </c>
      <c r="D91" s="168">
        <v>1</v>
      </c>
      <c r="E91" s="168" t="s">
        <v>245</v>
      </c>
      <c r="F91" s="171">
        <v>7566</v>
      </c>
      <c r="G91" s="171">
        <v>7566</v>
      </c>
      <c r="H91" s="171"/>
      <c r="I91" s="176"/>
      <c r="J91" s="176"/>
      <c r="K91" s="176"/>
      <c r="L91" s="179">
        <v>43747</v>
      </c>
      <c r="M91" s="255" t="s">
        <v>210</v>
      </c>
      <c r="N91" s="179">
        <v>43747</v>
      </c>
      <c r="O91" s="178"/>
      <c r="P91" s="179">
        <v>43748</v>
      </c>
      <c r="Q91" s="179"/>
      <c r="R91" s="168" t="s">
        <v>362</v>
      </c>
      <c r="S91" s="143"/>
      <c r="T91" s="143"/>
      <c r="U91" s="143"/>
      <c r="V91" s="143"/>
      <c r="W91" s="143"/>
      <c r="X91" s="143"/>
    </row>
    <row r="92" spans="1:24" x14ac:dyDescent="0.25">
      <c r="A92" s="168">
        <v>90</v>
      </c>
      <c r="B92" s="168">
        <v>16</v>
      </c>
      <c r="C92" s="168" t="s">
        <v>741</v>
      </c>
      <c r="D92" s="168">
        <v>1</v>
      </c>
      <c r="E92" s="168" t="s">
        <v>245</v>
      </c>
      <c r="F92" s="171">
        <v>2355.6</v>
      </c>
      <c r="G92" s="171">
        <v>2355.6</v>
      </c>
      <c r="H92" s="171"/>
      <c r="I92" s="176"/>
      <c r="J92" s="176"/>
      <c r="K92" s="176"/>
      <c r="L92" s="179">
        <v>43747</v>
      </c>
      <c r="M92" s="255" t="s">
        <v>210</v>
      </c>
      <c r="N92" s="179">
        <v>43747</v>
      </c>
      <c r="O92" s="178"/>
      <c r="P92" s="179">
        <v>43748</v>
      </c>
      <c r="Q92" s="179"/>
      <c r="R92" s="168" t="s">
        <v>362</v>
      </c>
      <c r="S92" s="143"/>
      <c r="T92" s="143"/>
      <c r="U92" s="143"/>
      <c r="V92" s="143"/>
      <c r="W92" s="143"/>
      <c r="X92" s="143"/>
    </row>
    <row r="93" spans="1:24" x14ac:dyDescent="0.25">
      <c r="A93" s="168">
        <v>91</v>
      </c>
      <c r="B93" s="163">
        <v>17</v>
      </c>
      <c r="C93" s="163" t="s">
        <v>742</v>
      </c>
      <c r="D93" s="163">
        <v>2</v>
      </c>
      <c r="E93" s="163" t="s">
        <v>245</v>
      </c>
      <c r="F93" s="164">
        <v>54</v>
      </c>
      <c r="G93" s="164">
        <v>108</v>
      </c>
      <c r="H93" s="164"/>
      <c r="I93" s="165"/>
      <c r="J93" s="165"/>
      <c r="K93" s="165"/>
      <c r="L93" s="167">
        <v>43747</v>
      </c>
      <c r="M93" s="255" t="s">
        <v>210</v>
      </c>
      <c r="N93" s="167">
        <v>43747</v>
      </c>
      <c r="O93" s="166"/>
      <c r="P93" s="167">
        <v>43748</v>
      </c>
      <c r="Q93" s="167"/>
      <c r="R93" s="163" t="s">
        <v>362</v>
      </c>
      <c r="S93" s="143"/>
      <c r="T93" s="143"/>
      <c r="U93" s="143"/>
      <c r="V93" s="143"/>
      <c r="W93" s="143"/>
      <c r="X93" s="143"/>
    </row>
    <row r="94" spans="1:24" x14ac:dyDescent="0.25">
      <c r="A94" s="168">
        <v>92</v>
      </c>
      <c r="B94" s="117">
        <v>18</v>
      </c>
      <c r="C94" s="117" t="s">
        <v>743</v>
      </c>
      <c r="D94" s="117">
        <v>1</v>
      </c>
      <c r="E94" s="117" t="s">
        <v>245</v>
      </c>
      <c r="F94" s="118">
        <v>201.6</v>
      </c>
      <c r="G94" s="118">
        <v>201.6</v>
      </c>
      <c r="H94" s="164"/>
      <c r="I94" s="119"/>
      <c r="J94" s="119"/>
      <c r="K94" s="119"/>
      <c r="L94" s="149">
        <v>43747</v>
      </c>
      <c r="M94" s="255" t="s">
        <v>210</v>
      </c>
      <c r="N94" s="149">
        <v>43747</v>
      </c>
      <c r="O94" s="120"/>
      <c r="P94" s="116">
        <v>43748</v>
      </c>
      <c r="Q94" s="149"/>
      <c r="R94" s="117" t="s">
        <v>362</v>
      </c>
      <c r="S94" s="143"/>
      <c r="T94" s="143"/>
      <c r="U94" s="143"/>
      <c r="V94" s="143"/>
      <c r="W94" s="143"/>
      <c r="X94" s="143"/>
    </row>
    <row r="95" spans="1:24" x14ac:dyDescent="0.25">
      <c r="A95" s="117">
        <v>93</v>
      </c>
      <c r="B95" s="117">
        <v>19</v>
      </c>
      <c r="C95" s="117" t="s">
        <v>744</v>
      </c>
      <c r="D95" s="117">
        <v>1</v>
      </c>
      <c r="E95" s="117" t="s">
        <v>245</v>
      </c>
      <c r="F95" s="118">
        <v>665.4</v>
      </c>
      <c r="G95" s="118">
        <v>665.4</v>
      </c>
      <c r="H95" s="164"/>
      <c r="I95" s="119"/>
      <c r="J95" s="119"/>
      <c r="K95" s="119"/>
      <c r="L95" s="149">
        <v>43747</v>
      </c>
      <c r="M95" s="255" t="s">
        <v>210</v>
      </c>
      <c r="N95" s="149">
        <v>43747</v>
      </c>
      <c r="O95" s="120"/>
      <c r="P95" s="116">
        <v>43748</v>
      </c>
      <c r="Q95" s="149"/>
      <c r="R95" s="117" t="s">
        <v>362</v>
      </c>
      <c r="S95" s="143"/>
      <c r="T95" s="143"/>
      <c r="U95" s="143"/>
      <c r="V95" s="143"/>
      <c r="W95" s="143"/>
      <c r="X95" s="143"/>
    </row>
    <row r="96" spans="1:24" x14ac:dyDescent="0.25">
      <c r="A96" s="168">
        <v>94</v>
      </c>
      <c r="B96" s="117">
        <v>20</v>
      </c>
      <c r="C96" s="117" t="s">
        <v>745</v>
      </c>
      <c r="D96" s="117">
        <v>1</v>
      </c>
      <c r="E96" s="117" t="s">
        <v>245</v>
      </c>
      <c r="F96" s="118">
        <v>1294.8</v>
      </c>
      <c r="G96" s="118">
        <v>1294.8</v>
      </c>
      <c r="H96" s="164"/>
      <c r="I96" s="119"/>
      <c r="J96" s="119"/>
      <c r="K96" s="119"/>
      <c r="L96" s="149">
        <v>43747</v>
      </c>
      <c r="M96" s="255" t="s">
        <v>210</v>
      </c>
      <c r="N96" s="149">
        <v>43747</v>
      </c>
      <c r="O96" s="120"/>
      <c r="P96" s="116">
        <v>43748</v>
      </c>
      <c r="Q96" s="149"/>
      <c r="R96" s="117" t="s">
        <v>362</v>
      </c>
      <c r="S96" s="143"/>
      <c r="T96" s="143"/>
      <c r="U96" s="143"/>
      <c r="V96" s="143"/>
      <c r="W96" s="143"/>
      <c r="X96" s="143"/>
    </row>
    <row r="97" spans="1:24" x14ac:dyDescent="0.25">
      <c r="A97" s="168">
        <v>95</v>
      </c>
      <c r="B97" s="117">
        <v>21</v>
      </c>
      <c r="C97" s="117" t="s">
        <v>746</v>
      </c>
      <c r="D97" s="117">
        <v>1</v>
      </c>
      <c r="E97" s="117" t="s">
        <v>245</v>
      </c>
      <c r="F97" s="118">
        <v>4948.8</v>
      </c>
      <c r="G97" s="118">
        <v>4948.8</v>
      </c>
      <c r="H97" s="164"/>
      <c r="I97" s="119"/>
      <c r="J97" s="119"/>
      <c r="K97" s="119"/>
      <c r="L97" s="149">
        <v>43747</v>
      </c>
      <c r="M97" s="255" t="s">
        <v>210</v>
      </c>
      <c r="N97" s="149">
        <v>43747</v>
      </c>
      <c r="O97" s="120"/>
      <c r="P97" s="116">
        <v>43748</v>
      </c>
      <c r="Q97" s="149"/>
      <c r="R97" s="117" t="s">
        <v>362</v>
      </c>
      <c r="S97" s="143"/>
      <c r="T97" s="143"/>
      <c r="U97" s="143"/>
      <c r="V97" s="143"/>
      <c r="W97" s="143"/>
      <c r="X97" s="143"/>
    </row>
    <row r="98" spans="1:24" x14ac:dyDescent="0.25">
      <c r="A98" s="168">
        <v>96</v>
      </c>
      <c r="B98" s="117">
        <v>22</v>
      </c>
      <c r="C98" s="117" t="s">
        <v>736</v>
      </c>
      <c r="D98" s="117">
        <v>1</v>
      </c>
      <c r="E98" s="117" t="s">
        <v>245</v>
      </c>
      <c r="F98" s="118">
        <v>863.4</v>
      </c>
      <c r="G98" s="118">
        <v>863.4</v>
      </c>
      <c r="H98" s="164"/>
      <c r="I98" s="119"/>
      <c r="J98" s="119"/>
      <c r="K98" s="119"/>
      <c r="L98" s="149">
        <v>43747</v>
      </c>
      <c r="M98" s="255" t="s">
        <v>210</v>
      </c>
      <c r="N98" s="149">
        <v>43747</v>
      </c>
      <c r="O98" s="120"/>
      <c r="P98" s="116">
        <v>43748</v>
      </c>
      <c r="Q98" s="149"/>
      <c r="R98" s="117" t="s">
        <v>362</v>
      </c>
      <c r="S98" s="143"/>
      <c r="T98" s="143"/>
      <c r="U98" s="143"/>
      <c r="V98" s="143"/>
      <c r="W98" s="143"/>
      <c r="X98" s="143"/>
    </row>
    <row r="99" spans="1:24" x14ac:dyDescent="0.25">
      <c r="A99" s="117">
        <v>97</v>
      </c>
      <c r="B99" s="117">
        <v>23</v>
      </c>
      <c r="C99" s="117" t="s">
        <v>736</v>
      </c>
      <c r="D99" s="117">
        <v>1</v>
      </c>
      <c r="E99" s="117" t="s">
        <v>245</v>
      </c>
      <c r="F99" s="118">
        <v>863.4</v>
      </c>
      <c r="G99" s="118">
        <v>863.4</v>
      </c>
      <c r="H99" s="253">
        <v>203213.83</v>
      </c>
      <c r="I99" s="119"/>
      <c r="J99" s="119"/>
      <c r="K99" s="119"/>
      <c r="L99" s="149">
        <v>43747</v>
      </c>
      <c r="M99" s="255" t="s">
        <v>210</v>
      </c>
      <c r="N99" s="149">
        <v>43747</v>
      </c>
      <c r="O99" s="120"/>
      <c r="P99" s="116">
        <v>43748</v>
      </c>
      <c r="Q99" s="149"/>
      <c r="R99" s="117" t="s">
        <v>362</v>
      </c>
      <c r="S99" s="143"/>
      <c r="T99" s="143"/>
      <c r="U99" s="143"/>
      <c r="V99" s="143"/>
      <c r="W99" s="143"/>
      <c r="X99" s="143"/>
    </row>
    <row r="100" spans="1:24" x14ac:dyDescent="0.25">
      <c r="A100" s="168">
        <v>98</v>
      </c>
      <c r="B100" s="168">
        <v>1</v>
      </c>
      <c r="C100" s="168" t="s">
        <v>747</v>
      </c>
      <c r="D100" s="168">
        <v>5</v>
      </c>
      <c r="E100" s="168" t="s">
        <v>245</v>
      </c>
      <c r="F100" s="171">
        <v>314.42</v>
      </c>
      <c r="G100" s="171">
        <v>1572.1000000000001</v>
      </c>
      <c r="H100" s="171"/>
      <c r="I100" s="176"/>
      <c r="J100" s="176"/>
      <c r="K100" s="176"/>
      <c r="L100" s="179">
        <v>43748</v>
      </c>
      <c r="M100" s="255" t="s">
        <v>210</v>
      </c>
      <c r="N100" s="179">
        <v>43748</v>
      </c>
      <c r="O100" s="178"/>
      <c r="P100" s="179">
        <v>43749</v>
      </c>
      <c r="Q100" s="179"/>
      <c r="R100" s="168" t="s">
        <v>362</v>
      </c>
      <c r="S100" s="143"/>
      <c r="T100" s="143"/>
      <c r="U100" s="143"/>
      <c r="V100" s="143"/>
      <c r="W100" s="143"/>
      <c r="X100" s="143"/>
    </row>
    <row r="101" spans="1:24" x14ac:dyDescent="0.25">
      <c r="A101" s="168">
        <v>99</v>
      </c>
      <c r="B101" s="168">
        <v>2</v>
      </c>
      <c r="C101" s="168" t="s">
        <v>748</v>
      </c>
      <c r="D101" s="168">
        <v>2</v>
      </c>
      <c r="E101" s="168" t="s">
        <v>245</v>
      </c>
      <c r="F101" s="171">
        <v>1148.8</v>
      </c>
      <c r="G101" s="171">
        <v>2297.6</v>
      </c>
      <c r="H101" s="171"/>
      <c r="I101" s="176"/>
      <c r="J101" s="176"/>
      <c r="K101" s="176"/>
      <c r="L101" s="179">
        <v>43748</v>
      </c>
      <c r="M101" s="255" t="s">
        <v>210</v>
      </c>
      <c r="N101" s="179">
        <v>43748</v>
      </c>
      <c r="O101" s="178"/>
      <c r="P101" s="179">
        <v>43749</v>
      </c>
      <c r="Q101" s="179"/>
      <c r="R101" s="168" t="s">
        <v>362</v>
      </c>
      <c r="S101" s="143"/>
      <c r="T101" s="143"/>
      <c r="U101" s="143"/>
      <c r="V101" s="143"/>
      <c r="W101" s="143"/>
      <c r="X101" s="143"/>
    </row>
    <row r="102" spans="1:24" x14ac:dyDescent="0.25">
      <c r="A102" s="168">
        <v>100</v>
      </c>
      <c r="B102" s="168">
        <v>3</v>
      </c>
      <c r="C102" s="168" t="s">
        <v>749</v>
      </c>
      <c r="D102" s="168">
        <v>1</v>
      </c>
      <c r="E102" s="168" t="s">
        <v>245</v>
      </c>
      <c r="F102" s="171">
        <v>293.12</v>
      </c>
      <c r="G102" s="171">
        <v>293.12</v>
      </c>
      <c r="H102" s="171"/>
      <c r="I102" s="176"/>
      <c r="J102" s="176"/>
      <c r="K102" s="176"/>
      <c r="L102" s="179">
        <v>43748</v>
      </c>
      <c r="M102" s="255" t="s">
        <v>210</v>
      </c>
      <c r="N102" s="179">
        <v>43748</v>
      </c>
      <c r="O102" s="178"/>
      <c r="P102" s="179">
        <v>43749</v>
      </c>
      <c r="Q102" s="179"/>
      <c r="R102" s="168" t="s">
        <v>362</v>
      </c>
      <c r="S102" s="143"/>
      <c r="T102" s="143"/>
      <c r="U102" s="143"/>
      <c r="V102" s="143"/>
      <c r="W102" s="143"/>
      <c r="X102" s="143"/>
    </row>
    <row r="103" spans="1:24" x14ac:dyDescent="0.25">
      <c r="A103" s="117">
        <v>101</v>
      </c>
      <c r="B103" s="168">
        <v>4</v>
      </c>
      <c r="C103" s="168" t="s">
        <v>720</v>
      </c>
      <c r="D103" s="168">
        <v>2</v>
      </c>
      <c r="E103" s="168" t="s">
        <v>721</v>
      </c>
      <c r="F103" s="171">
        <v>6048</v>
      </c>
      <c r="G103" s="171">
        <v>12096</v>
      </c>
      <c r="H103" s="171"/>
      <c r="I103" s="176"/>
      <c r="J103" s="176"/>
      <c r="K103" s="176"/>
      <c r="L103" s="179">
        <v>43748</v>
      </c>
      <c r="M103" s="255" t="s">
        <v>210</v>
      </c>
      <c r="N103" s="179">
        <v>43748</v>
      </c>
      <c r="O103" s="178"/>
      <c r="P103" s="179">
        <v>43749</v>
      </c>
      <c r="Q103" s="179"/>
      <c r="R103" s="168" t="s">
        <v>362</v>
      </c>
      <c r="S103" s="143"/>
      <c r="T103" s="143"/>
      <c r="U103" s="143"/>
      <c r="V103" s="143"/>
      <c r="W103" s="143"/>
      <c r="X103" s="143"/>
    </row>
    <row r="104" spans="1:24" x14ac:dyDescent="0.25">
      <c r="A104" s="168">
        <v>102</v>
      </c>
      <c r="B104" s="163">
        <v>5</v>
      </c>
      <c r="C104" s="163" t="s">
        <v>724</v>
      </c>
      <c r="D104" s="163">
        <v>1</v>
      </c>
      <c r="E104" s="163" t="s">
        <v>670</v>
      </c>
      <c r="F104" s="164">
        <v>3500</v>
      </c>
      <c r="G104" s="164">
        <v>3500</v>
      </c>
      <c r="H104" s="253">
        <v>19758.84</v>
      </c>
      <c r="I104" s="165"/>
      <c r="J104" s="165"/>
      <c r="K104" s="165"/>
      <c r="L104" s="167">
        <v>43748</v>
      </c>
      <c r="M104" s="255" t="s">
        <v>210</v>
      </c>
      <c r="N104" s="167">
        <v>43748</v>
      </c>
      <c r="O104" s="166"/>
      <c r="P104" s="167">
        <v>43749</v>
      </c>
      <c r="Q104" s="167"/>
      <c r="R104" s="163" t="s">
        <v>362</v>
      </c>
      <c r="S104" s="143"/>
      <c r="T104" s="143"/>
      <c r="U104" s="143"/>
      <c r="V104" s="143"/>
      <c r="W104" s="143"/>
      <c r="X104" s="143"/>
    </row>
    <row r="105" spans="1:24" x14ac:dyDescent="0.25">
      <c r="A105" s="168">
        <v>103</v>
      </c>
      <c r="B105" s="117">
        <v>1</v>
      </c>
      <c r="C105" s="117" t="s">
        <v>780</v>
      </c>
      <c r="D105" s="117">
        <v>137.16</v>
      </c>
      <c r="E105" s="117" t="s">
        <v>72</v>
      </c>
      <c r="F105" s="118">
        <v>88.2</v>
      </c>
      <c r="G105" s="118">
        <v>12097.512000000001</v>
      </c>
      <c r="H105" s="164"/>
      <c r="I105" s="119"/>
      <c r="J105" s="119"/>
      <c r="K105" s="119"/>
      <c r="L105" s="149">
        <v>43746</v>
      </c>
      <c r="M105" s="255" t="s">
        <v>210</v>
      </c>
      <c r="N105" s="149">
        <v>43747</v>
      </c>
      <c r="O105" s="120"/>
      <c r="P105" s="116">
        <v>43748</v>
      </c>
      <c r="Q105" s="149"/>
      <c r="R105" s="117" t="s">
        <v>369</v>
      </c>
      <c r="S105" s="143"/>
      <c r="T105" s="143"/>
      <c r="U105" s="143"/>
      <c r="V105" s="143"/>
      <c r="W105" s="143"/>
      <c r="X105" s="143"/>
    </row>
    <row r="106" spans="1:24" x14ac:dyDescent="0.25">
      <c r="A106" s="168">
        <v>104</v>
      </c>
      <c r="B106" s="117">
        <v>2</v>
      </c>
      <c r="C106" s="117" t="s">
        <v>781</v>
      </c>
      <c r="D106" s="117">
        <v>137.16</v>
      </c>
      <c r="E106" s="117" t="s">
        <v>72</v>
      </c>
      <c r="F106" s="118">
        <v>156.6</v>
      </c>
      <c r="G106" s="118">
        <v>21479.255999999998</v>
      </c>
      <c r="H106" s="164"/>
      <c r="I106" s="119"/>
      <c r="J106" s="119"/>
      <c r="K106" s="119"/>
      <c r="L106" s="149">
        <v>43746</v>
      </c>
      <c r="M106" s="255" t="s">
        <v>210</v>
      </c>
      <c r="N106" s="149">
        <v>43747</v>
      </c>
      <c r="O106" s="120"/>
      <c r="P106" s="116">
        <v>43748</v>
      </c>
      <c r="Q106" s="149"/>
      <c r="R106" s="117" t="s">
        <v>369</v>
      </c>
      <c r="S106" s="143"/>
      <c r="T106" s="143"/>
      <c r="U106" s="143"/>
      <c r="V106" s="143"/>
      <c r="W106" s="143"/>
      <c r="X106" s="143"/>
    </row>
    <row r="107" spans="1:24" x14ac:dyDescent="0.25">
      <c r="A107" s="117">
        <v>105</v>
      </c>
      <c r="B107" s="117">
        <v>3</v>
      </c>
      <c r="C107" s="117" t="s">
        <v>782</v>
      </c>
      <c r="D107" s="117">
        <v>15.24</v>
      </c>
      <c r="E107" s="117" t="s">
        <v>72</v>
      </c>
      <c r="F107" s="118">
        <v>88.2</v>
      </c>
      <c r="G107" s="118">
        <v>1344.1680000000001</v>
      </c>
      <c r="H107" s="164"/>
      <c r="I107" s="119"/>
      <c r="J107" s="119"/>
      <c r="K107" s="119"/>
      <c r="L107" s="149">
        <v>43746</v>
      </c>
      <c r="M107" s="255" t="s">
        <v>210</v>
      </c>
      <c r="N107" s="149">
        <v>43747</v>
      </c>
      <c r="O107" s="120"/>
      <c r="P107" s="116">
        <v>43748</v>
      </c>
      <c r="Q107" s="149"/>
      <c r="R107" s="117" t="s">
        <v>369</v>
      </c>
      <c r="S107" s="143"/>
      <c r="T107" s="143"/>
      <c r="U107" s="143"/>
      <c r="V107" s="143"/>
      <c r="W107" s="143"/>
      <c r="X107" s="143"/>
    </row>
    <row r="108" spans="1:24" x14ac:dyDescent="0.25">
      <c r="A108" s="168">
        <v>106</v>
      </c>
      <c r="B108" s="117">
        <v>4</v>
      </c>
      <c r="C108" s="117" t="s">
        <v>783</v>
      </c>
      <c r="D108" s="117">
        <v>15.24</v>
      </c>
      <c r="E108" s="117" t="s">
        <v>72</v>
      </c>
      <c r="F108" s="118">
        <v>156.6</v>
      </c>
      <c r="G108" s="118">
        <v>2386.5839999999998</v>
      </c>
      <c r="H108" s="164"/>
      <c r="I108" s="119"/>
      <c r="J108" s="119"/>
      <c r="K108" s="119"/>
      <c r="L108" s="149">
        <v>43746</v>
      </c>
      <c r="M108" s="255" t="s">
        <v>210</v>
      </c>
      <c r="N108" s="149">
        <v>43747</v>
      </c>
      <c r="O108" s="120"/>
      <c r="P108" s="116">
        <v>43748</v>
      </c>
      <c r="Q108" s="149"/>
      <c r="R108" s="117" t="s">
        <v>369</v>
      </c>
      <c r="S108" s="143"/>
      <c r="T108" s="143"/>
      <c r="U108" s="143"/>
      <c r="V108" s="143"/>
      <c r="W108" s="143"/>
      <c r="X108" s="143"/>
    </row>
    <row r="109" spans="1:24" x14ac:dyDescent="0.25">
      <c r="A109" s="168">
        <v>107</v>
      </c>
      <c r="B109" s="117">
        <v>5</v>
      </c>
      <c r="C109" s="117" t="s">
        <v>778</v>
      </c>
      <c r="D109" s="117">
        <v>150</v>
      </c>
      <c r="E109" s="117" t="s">
        <v>72</v>
      </c>
      <c r="F109" s="118">
        <v>15.273</v>
      </c>
      <c r="G109" s="118">
        <v>2290.9499999999998</v>
      </c>
      <c r="H109" s="164"/>
      <c r="I109" s="119"/>
      <c r="J109" s="119"/>
      <c r="K109" s="119"/>
      <c r="L109" s="149">
        <v>43746</v>
      </c>
      <c r="M109" s="255" t="s">
        <v>210</v>
      </c>
      <c r="N109" s="149">
        <v>43747</v>
      </c>
      <c r="O109" s="120"/>
      <c r="P109" s="116">
        <v>43748</v>
      </c>
      <c r="Q109" s="149"/>
      <c r="R109" s="117" t="s">
        <v>369</v>
      </c>
      <c r="S109" s="143"/>
      <c r="T109" s="143"/>
      <c r="U109" s="143"/>
      <c r="V109" s="143"/>
      <c r="W109" s="143"/>
      <c r="X109" s="143"/>
    </row>
    <row r="110" spans="1:24" x14ac:dyDescent="0.25">
      <c r="A110" s="168">
        <v>108</v>
      </c>
      <c r="B110" s="117">
        <v>6</v>
      </c>
      <c r="C110" s="117" t="s">
        <v>779</v>
      </c>
      <c r="D110" s="117">
        <v>150</v>
      </c>
      <c r="E110" s="117" t="s">
        <v>72</v>
      </c>
      <c r="F110" s="118">
        <v>16.344000000000001</v>
      </c>
      <c r="G110" s="118">
        <v>2451.6000000000004</v>
      </c>
      <c r="H110" s="164"/>
      <c r="I110" s="119"/>
      <c r="J110" s="119"/>
      <c r="K110" s="119"/>
      <c r="L110" s="149">
        <v>43746</v>
      </c>
      <c r="M110" s="255" t="s">
        <v>210</v>
      </c>
      <c r="N110" s="149">
        <v>43747</v>
      </c>
      <c r="O110" s="120"/>
      <c r="P110" s="116">
        <v>43748</v>
      </c>
      <c r="Q110" s="149"/>
      <c r="R110" s="117" t="s">
        <v>369</v>
      </c>
      <c r="S110" s="143"/>
      <c r="T110" s="143"/>
      <c r="U110" s="143"/>
      <c r="V110" s="143"/>
      <c r="W110" s="143"/>
      <c r="X110" s="143"/>
    </row>
    <row r="111" spans="1:24" x14ac:dyDescent="0.25">
      <c r="A111" s="117">
        <v>109</v>
      </c>
      <c r="B111" s="168">
        <v>7</v>
      </c>
      <c r="C111" s="168" t="s">
        <v>784</v>
      </c>
      <c r="D111" s="168">
        <v>30</v>
      </c>
      <c r="E111" s="168" t="s">
        <v>72</v>
      </c>
      <c r="F111" s="171">
        <v>20.7</v>
      </c>
      <c r="G111" s="171">
        <v>621</v>
      </c>
      <c r="H111" s="171"/>
      <c r="I111" s="176"/>
      <c r="J111" s="176"/>
      <c r="K111" s="176"/>
      <c r="L111" s="179">
        <v>43746</v>
      </c>
      <c r="M111" s="255" t="s">
        <v>210</v>
      </c>
      <c r="N111" s="179">
        <v>43747</v>
      </c>
      <c r="O111" s="178"/>
      <c r="P111" s="179">
        <v>43748</v>
      </c>
      <c r="Q111" s="179"/>
      <c r="R111" s="168" t="s">
        <v>369</v>
      </c>
      <c r="S111" s="143"/>
      <c r="T111" s="143"/>
      <c r="U111" s="143"/>
      <c r="V111" s="143"/>
      <c r="W111" s="143"/>
      <c r="X111" s="143"/>
    </row>
    <row r="112" spans="1:24" x14ac:dyDescent="0.25">
      <c r="A112" s="168">
        <v>110</v>
      </c>
      <c r="B112" s="168">
        <v>8</v>
      </c>
      <c r="C112" s="168" t="s">
        <v>785</v>
      </c>
      <c r="D112" s="168">
        <v>2</v>
      </c>
      <c r="E112" s="168" t="s">
        <v>423</v>
      </c>
      <c r="F112" s="171">
        <v>256.5</v>
      </c>
      <c r="G112" s="171">
        <v>513</v>
      </c>
      <c r="H112" s="251">
        <v>43184.07</v>
      </c>
      <c r="I112" s="176"/>
      <c r="J112" s="176"/>
      <c r="K112" s="176"/>
      <c r="L112" s="179">
        <v>43746</v>
      </c>
      <c r="M112" s="255" t="s">
        <v>210</v>
      </c>
      <c r="N112" s="179">
        <v>43747</v>
      </c>
      <c r="O112" s="178"/>
      <c r="P112" s="179">
        <v>43748</v>
      </c>
      <c r="Q112" s="179"/>
      <c r="R112" s="168" t="s">
        <v>369</v>
      </c>
      <c r="S112" s="143"/>
      <c r="T112" s="143"/>
      <c r="U112" s="143"/>
      <c r="V112" s="143"/>
      <c r="W112" s="143"/>
      <c r="X112" s="143"/>
    </row>
    <row r="113" spans="1:24" ht="25.5" x14ac:dyDescent="0.25">
      <c r="A113" s="168">
        <v>111</v>
      </c>
      <c r="B113" s="168">
        <v>1</v>
      </c>
      <c r="C113" s="168" t="s">
        <v>750</v>
      </c>
      <c r="D113" s="168">
        <v>2</v>
      </c>
      <c r="E113" s="168" t="s">
        <v>245</v>
      </c>
      <c r="F113" s="171">
        <v>42.08</v>
      </c>
      <c r="G113" s="171">
        <v>84.16</v>
      </c>
      <c r="H113" s="171"/>
      <c r="I113" s="176"/>
      <c r="J113" s="176"/>
      <c r="K113" s="176"/>
      <c r="L113" s="179">
        <v>43735</v>
      </c>
      <c r="M113" s="255" t="s">
        <v>210</v>
      </c>
      <c r="N113" s="179">
        <v>43747</v>
      </c>
      <c r="O113" s="178"/>
      <c r="P113" s="179">
        <v>43748</v>
      </c>
      <c r="Q113" s="179">
        <v>43749</v>
      </c>
      <c r="R113" s="168" t="s">
        <v>362</v>
      </c>
      <c r="S113" s="143"/>
      <c r="T113" s="143"/>
      <c r="U113" s="143"/>
      <c r="V113" s="143"/>
      <c r="W113" s="143"/>
      <c r="X113" s="143"/>
    </row>
    <row r="114" spans="1:24" ht="25.5" x14ac:dyDescent="0.25">
      <c r="A114" s="168">
        <v>112</v>
      </c>
      <c r="B114" s="168">
        <v>2</v>
      </c>
      <c r="C114" s="168" t="s">
        <v>751</v>
      </c>
      <c r="D114" s="168">
        <v>2</v>
      </c>
      <c r="E114" s="168" t="s">
        <v>379</v>
      </c>
      <c r="F114" s="171">
        <v>112.55</v>
      </c>
      <c r="G114" s="171">
        <v>225.1</v>
      </c>
      <c r="H114" s="171"/>
      <c r="I114" s="176"/>
      <c r="J114" s="176"/>
      <c r="K114" s="176"/>
      <c r="L114" s="179">
        <v>43735</v>
      </c>
      <c r="M114" s="255" t="s">
        <v>210</v>
      </c>
      <c r="N114" s="179">
        <v>43747</v>
      </c>
      <c r="O114" s="178"/>
      <c r="P114" s="179">
        <v>43748</v>
      </c>
      <c r="Q114" s="179">
        <v>43749</v>
      </c>
      <c r="R114" s="168" t="s">
        <v>362</v>
      </c>
      <c r="S114" s="143"/>
      <c r="T114" s="143"/>
      <c r="U114" s="143"/>
      <c r="V114" s="143"/>
      <c r="W114" s="143"/>
      <c r="X114" s="143"/>
    </row>
    <row r="115" spans="1:24" x14ac:dyDescent="0.25">
      <c r="A115" s="117">
        <v>113</v>
      </c>
      <c r="B115" s="163">
        <v>3</v>
      </c>
      <c r="C115" s="163" t="s">
        <v>752</v>
      </c>
      <c r="D115" s="163">
        <v>5</v>
      </c>
      <c r="E115" s="163" t="s">
        <v>245</v>
      </c>
      <c r="F115" s="164">
        <v>40.85</v>
      </c>
      <c r="G115" s="164">
        <v>204.25</v>
      </c>
      <c r="H115" s="164"/>
      <c r="I115" s="165"/>
      <c r="J115" s="165"/>
      <c r="K115" s="165"/>
      <c r="L115" s="167">
        <v>43735</v>
      </c>
      <c r="M115" s="255" t="s">
        <v>210</v>
      </c>
      <c r="N115" s="167">
        <v>43747</v>
      </c>
      <c r="O115" s="166"/>
      <c r="P115" s="167">
        <v>43748</v>
      </c>
      <c r="Q115" s="167">
        <v>43749</v>
      </c>
      <c r="R115" s="163" t="s">
        <v>362</v>
      </c>
      <c r="S115" s="143"/>
      <c r="T115" s="143"/>
      <c r="U115" s="143"/>
      <c r="V115" s="143"/>
      <c r="W115" s="143"/>
      <c r="X115" s="143"/>
    </row>
    <row r="116" spans="1:24" x14ac:dyDescent="0.25">
      <c r="A116" s="168">
        <v>114</v>
      </c>
      <c r="B116" s="117">
        <v>4</v>
      </c>
      <c r="C116" s="117" t="s">
        <v>753</v>
      </c>
      <c r="D116" s="117">
        <v>3</v>
      </c>
      <c r="E116" s="117" t="s">
        <v>245</v>
      </c>
      <c r="F116" s="118">
        <v>165.1</v>
      </c>
      <c r="G116" s="118">
        <v>495.29999999999995</v>
      </c>
      <c r="H116" s="164"/>
      <c r="I116" s="119"/>
      <c r="J116" s="119"/>
      <c r="K116" s="119"/>
      <c r="L116" s="149">
        <v>43735</v>
      </c>
      <c r="M116" s="255" t="s">
        <v>210</v>
      </c>
      <c r="N116" s="149">
        <v>43747</v>
      </c>
      <c r="O116" s="120"/>
      <c r="P116" s="116">
        <v>43748</v>
      </c>
      <c r="Q116" s="149">
        <v>43749</v>
      </c>
      <c r="R116" s="117" t="s">
        <v>362</v>
      </c>
      <c r="S116" s="143"/>
      <c r="T116" s="143"/>
      <c r="U116" s="143"/>
      <c r="V116" s="143"/>
      <c r="W116" s="143"/>
      <c r="X116" s="143"/>
    </row>
    <row r="117" spans="1:24" x14ac:dyDescent="0.25">
      <c r="A117" s="168">
        <v>115</v>
      </c>
      <c r="B117" s="117">
        <v>5</v>
      </c>
      <c r="C117" s="117" t="s">
        <v>754</v>
      </c>
      <c r="D117" s="117">
        <v>2</v>
      </c>
      <c r="E117" s="117" t="s">
        <v>245</v>
      </c>
      <c r="F117" s="118">
        <v>140.5</v>
      </c>
      <c r="G117" s="118">
        <v>281</v>
      </c>
      <c r="H117" s="164"/>
      <c r="I117" s="119"/>
      <c r="J117" s="119"/>
      <c r="K117" s="119"/>
      <c r="L117" s="149">
        <v>43735</v>
      </c>
      <c r="M117" s="255" t="s">
        <v>210</v>
      </c>
      <c r="N117" s="149">
        <v>43747</v>
      </c>
      <c r="O117" s="120"/>
      <c r="P117" s="116">
        <v>43748</v>
      </c>
      <c r="Q117" s="149">
        <v>43749</v>
      </c>
      <c r="R117" s="117" t="s">
        <v>362</v>
      </c>
      <c r="S117" s="143"/>
      <c r="T117" s="143"/>
      <c r="U117" s="143"/>
      <c r="V117" s="143"/>
      <c r="W117" s="143"/>
      <c r="X117" s="143"/>
    </row>
    <row r="118" spans="1:24" x14ac:dyDescent="0.25">
      <c r="A118" s="168">
        <v>116</v>
      </c>
      <c r="B118" s="117">
        <v>6</v>
      </c>
      <c r="C118" s="117" t="s">
        <v>755</v>
      </c>
      <c r="D118" s="117">
        <v>2</v>
      </c>
      <c r="E118" s="117" t="s">
        <v>245</v>
      </c>
      <c r="F118" s="118">
        <v>106.9</v>
      </c>
      <c r="G118" s="118">
        <v>213.8</v>
      </c>
      <c r="H118" s="164"/>
      <c r="I118" s="119"/>
      <c r="J118" s="119"/>
      <c r="K118" s="119"/>
      <c r="L118" s="149">
        <v>43735</v>
      </c>
      <c r="M118" s="255" t="s">
        <v>210</v>
      </c>
      <c r="N118" s="149">
        <v>43747</v>
      </c>
      <c r="O118" s="120"/>
      <c r="P118" s="116">
        <v>43748</v>
      </c>
      <c r="Q118" s="149">
        <v>43749</v>
      </c>
      <c r="R118" s="117" t="s">
        <v>362</v>
      </c>
      <c r="S118" s="143"/>
      <c r="T118" s="143"/>
      <c r="U118" s="143"/>
      <c r="V118" s="143"/>
      <c r="W118" s="143"/>
      <c r="X118" s="143"/>
    </row>
    <row r="119" spans="1:24" x14ac:dyDescent="0.25">
      <c r="A119" s="117">
        <v>117</v>
      </c>
      <c r="B119" s="117">
        <v>7</v>
      </c>
      <c r="C119" s="117" t="s">
        <v>756</v>
      </c>
      <c r="D119" s="117">
        <v>57</v>
      </c>
      <c r="E119" s="117" t="s">
        <v>72</v>
      </c>
      <c r="F119" s="118">
        <v>62.75</v>
      </c>
      <c r="G119" s="118">
        <v>3576.75</v>
      </c>
      <c r="H119" s="164"/>
      <c r="I119" s="119"/>
      <c r="J119" s="119"/>
      <c r="K119" s="119"/>
      <c r="L119" s="149">
        <v>43735</v>
      </c>
      <c r="M119" s="255" t="s">
        <v>210</v>
      </c>
      <c r="N119" s="149">
        <v>43747</v>
      </c>
      <c r="O119" s="120"/>
      <c r="P119" s="116">
        <v>43748</v>
      </c>
      <c r="Q119" s="149">
        <v>43749</v>
      </c>
      <c r="R119" s="117" t="s">
        <v>362</v>
      </c>
      <c r="S119" s="143"/>
      <c r="T119" s="143"/>
      <c r="U119" s="143"/>
      <c r="V119" s="143"/>
      <c r="W119" s="143"/>
      <c r="X119" s="143"/>
    </row>
    <row r="120" spans="1:24" x14ac:dyDescent="0.25">
      <c r="A120" s="168">
        <v>118</v>
      </c>
      <c r="B120" s="117">
        <v>8</v>
      </c>
      <c r="C120" s="117" t="s">
        <v>757</v>
      </c>
      <c r="D120" s="117">
        <v>100</v>
      </c>
      <c r="E120" s="117" t="s">
        <v>72</v>
      </c>
      <c r="F120" s="118">
        <v>50.99</v>
      </c>
      <c r="G120" s="118">
        <v>5099</v>
      </c>
      <c r="H120" s="164"/>
      <c r="I120" s="119"/>
      <c r="J120" s="119"/>
      <c r="K120" s="119"/>
      <c r="L120" s="149">
        <v>43735</v>
      </c>
      <c r="M120" s="255" t="s">
        <v>210</v>
      </c>
      <c r="N120" s="149">
        <v>43747</v>
      </c>
      <c r="O120" s="120"/>
      <c r="P120" s="116">
        <v>43748</v>
      </c>
      <c r="Q120" s="149">
        <v>43749</v>
      </c>
      <c r="R120" s="117" t="s">
        <v>362</v>
      </c>
      <c r="S120" s="143"/>
      <c r="T120" s="143"/>
      <c r="U120" s="143"/>
      <c r="V120" s="143"/>
      <c r="W120" s="143"/>
      <c r="X120" s="143"/>
    </row>
    <row r="121" spans="1:24" x14ac:dyDescent="0.25">
      <c r="A121" s="168">
        <v>119</v>
      </c>
      <c r="B121" s="117">
        <v>9</v>
      </c>
      <c r="C121" s="117" t="s">
        <v>758</v>
      </c>
      <c r="D121" s="117">
        <v>100</v>
      </c>
      <c r="E121" s="117" t="s">
        <v>72</v>
      </c>
      <c r="F121" s="118">
        <v>43.29</v>
      </c>
      <c r="G121" s="118">
        <v>4329</v>
      </c>
      <c r="H121" s="164"/>
      <c r="I121" s="119"/>
      <c r="J121" s="119"/>
      <c r="K121" s="119"/>
      <c r="L121" s="149">
        <v>43735</v>
      </c>
      <c r="M121" s="255" t="s">
        <v>210</v>
      </c>
      <c r="N121" s="149">
        <v>43747</v>
      </c>
      <c r="O121" s="120"/>
      <c r="P121" s="116">
        <v>43748</v>
      </c>
      <c r="Q121" s="149">
        <v>43749</v>
      </c>
      <c r="R121" s="117" t="s">
        <v>362</v>
      </c>
      <c r="S121" s="143"/>
      <c r="T121" s="143"/>
      <c r="U121" s="143"/>
      <c r="V121" s="143"/>
      <c r="W121" s="143"/>
      <c r="X121" s="143"/>
    </row>
    <row r="122" spans="1:24" x14ac:dyDescent="0.25">
      <c r="A122" s="168">
        <v>120</v>
      </c>
      <c r="B122" s="168">
        <v>10</v>
      </c>
      <c r="C122" s="168" t="s">
        <v>759</v>
      </c>
      <c r="D122" s="168">
        <v>100</v>
      </c>
      <c r="E122" s="168" t="s">
        <v>72</v>
      </c>
      <c r="F122" s="171">
        <v>59.28</v>
      </c>
      <c r="G122" s="171">
        <v>5928</v>
      </c>
      <c r="H122" s="171"/>
      <c r="I122" s="176"/>
      <c r="J122" s="176"/>
      <c r="K122" s="176"/>
      <c r="L122" s="179">
        <v>43735</v>
      </c>
      <c r="M122" s="255" t="s">
        <v>210</v>
      </c>
      <c r="N122" s="179">
        <v>43747</v>
      </c>
      <c r="O122" s="178"/>
      <c r="P122" s="179">
        <v>43748</v>
      </c>
      <c r="Q122" s="179">
        <v>43749</v>
      </c>
      <c r="R122" s="168" t="s">
        <v>362</v>
      </c>
      <c r="S122" s="143"/>
      <c r="T122" s="143"/>
      <c r="U122" s="143"/>
      <c r="V122" s="143"/>
      <c r="W122" s="143"/>
      <c r="X122" s="143"/>
    </row>
    <row r="123" spans="1:24" x14ac:dyDescent="0.25">
      <c r="A123" s="117">
        <v>121</v>
      </c>
      <c r="B123" s="168">
        <v>11</v>
      </c>
      <c r="C123" s="168" t="s">
        <v>760</v>
      </c>
      <c r="D123" s="168">
        <v>200</v>
      </c>
      <c r="E123" s="168" t="s">
        <v>72</v>
      </c>
      <c r="F123" s="171">
        <v>5</v>
      </c>
      <c r="G123" s="171">
        <v>1000</v>
      </c>
      <c r="H123" s="171"/>
      <c r="I123" s="176"/>
      <c r="J123" s="176"/>
      <c r="K123" s="176"/>
      <c r="L123" s="179">
        <v>43735</v>
      </c>
      <c r="M123" s="255" t="s">
        <v>210</v>
      </c>
      <c r="N123" s="179">
        <v>43747</v>
      </c>
      <c r="O123" s="178"/>
      <c r="P123" s="179">
        <v>43748</v>
      </c>
      <c r="Q123" s="179">
        <v>43749</v>
      </c>
      <c r="R123" s="168" t="s">
        <v>362</v>
      </c>
      <c r="S123" s="143"/>
      <c r="T123" s="143"/>
      <c r="U123" s="143"/>
      <c r="V123" s="143"/>
      <c r="W123" s="143"/>
      <c r="X123" s="143"/>
    </row>
    <row r="124" spans="1:24" x14ac:dyDescent="0.25">
      <c r="A124" s="168">
        <v>122</v>
      </c>
      <c r="B124" s="168">
        <v>12</v>
      </c>
      <c r="C124" s="168" t="s">
        <v>761</v>
      </c>
      <c r="D124" s="168">
        <v>100</v>
      </c>
      <c r="E124" s="168" t="s">
        <v>72</v>
      </c>
      <c r="F124" s="171">
        <v>26.6</v>
      </c>
      <c r="G124" s="171">
        <v>2660</v>
      </c>
      <c r="H124" s="251">
        <v>24096.36</v>
      </c>
      <c r="I124" s="176"/>
      <c r="J124" s="176"/>
      <c r="K124" s="176"/>
      <c r="L124" s="179">
        <v>43735</v>
      </c>
      <c r="M124" s="255" t="s">
        <v>210</v>
      </c>
      <c r="N124" s="179">
        <v>43747</v>
      </c>
      <c r="O124" s="178"/>
      <c r="P124" s="179">
        <v>43748</v>
      </c>
      <c r="Q124" s="179">
        <v>43749</v>
      </c>
      <c r="R124" s="168" t="s">
        <v>362</v>
      </c>
      <c r="S124" s="143"/>
      <c r="T124" s="143"/>
      <c r="U124" s="143"/>
      <c r="V124" s="143"/>
      <c r="W124" s="143"/>
      <c r="X124" s="143"/>
    </row>
    <row r="125" spans="1:24" x14ac:dyDescent="0.25">
      <c r="A125" s="168">
        <v>123</v>
      </c>
      <c r="B125" s="168">
        <v>1</v>
      </c>
      <c r="C125" s="168" t="s">
        <v>762</v>
      </c>
      <c r="D125" s="168">
        <v>50</v>
      </c>
      <c r="E125" s="168" t="s">
        <v>72</v>
      </c>
      <c r="F125" s="171">
        <v>14.85</v>
      </c>
      <c r="G125" s="171">
        <v>742.5</v>
      </c>
      <c r="H125" s="251">
        <v>742.5</v>
      </c>
      <c r="I125" s="176"/>
      <c r="J125" s="176"/>
      <c r="K125" s="176"/>
      <c r="L125" s="179">
        <v>43753</v>
      </c>
      <c r="M125" s="255" t="s">
        <v>210</v>
      </c>
      <c r="N125" s="179">
        <v>43753</v>
      </c>
      <c r="O125" s="178"/>
      <c r="P125" s="179">
        <v>43754</v>
      </c>
      <c r="Q125" s="179"/>
      <c r="R125" s="168" t="s">
        <v>369</v>
      </c>
      <c r="S125" s="143"/>
      <c r="T125" s="143"/>
      <c r="U125" s="143"/>
      <c r="V125" s="143"/>
      <c r="W125" s="143"/>
      <c r="X125" s="143"/>
    </row>
    <row r="126" spans="1:24" x14ac:dyDescent="0.25">
      <c r="A126" s="168">
        <v>124</v>
      </c>
      <c r="B126" s="163">
        <v>1</v>
      </c>
      <c r="C126" s="163" t="s">
        <v>763</v>
      </c>
      <c r="D126" s="163">
        <v>15</v>
      </c>
      <c r="E126" s="163" t="s">
        <v>72</v>
      </c>
      <c r="F126" s="164">
        <v>119.34</v>
      </c>
      <c r="G126" s="164">
        <v>1790.1000000000001</v>
      </c>
      <c r="H126" s="253">
        <v>1790.1</v>
      </c>
      <c r="I126" s="165"/>
      <c r="J126" s="165"/>
      <c r="K126" s="165"/>
      <c r="L126" s="167">
        <v>43754</v>
      </c>
      <c r="M126" s="255" t="s">
        <v>210</v>
      </c>
      <c r="N126" s="167">
        <v>43754</v>
      </c>
      <c r="O126" s="166"/>
      <c r="P126" s="167">
        <v>43755</v>
      </c>
      <c r="Q126" s="167">
        <v>43756</v>
      </c>
      <c r="R126" s="163" t="s">
        <v>362</v>
      </c>
      <c r="S126" s="143"/>
      <c r="T126" s="143"/>
      <c r="U126" s="143"/>
      <c r="V126" s="143"/>
      <c r="W126" s="143"/>
      <c r="X126" s="143"/>
    </row>
    <row r="127" spans="1:24" x14ac:dyDescent="0.25">
      <c r="A127" s="117">
        <v>125</v>
      </c>
      <c r="B127" s="117">
        <v>1</v>
      </c>
      <c r="C127" s="117" t="s">
        <v>764</v>
      </c>
      <c r="D127" s="117">
        <v>1</v>
      </c>
      <c r="E127" s="117" t="s">
        <v>245</v>
      </c>
      <c r="F127" s="118">
        <v>119350</v>
      </c>
      <c r="G127" s="118">
        <v>119350</v>
      </c>
      <c r="H127" s="164"/>
      <c r="I127" s="119"/>
      <c r="J127" s="119"/>
      <c r="K127" s="119"/>
      <c r="L127" s="149">
        <v>43746</v>
      </c>
      <c r="M127" s="255" t="s">
        <v>210</v>
      </c>
      <c r="N127" s="149">
        <v>43754</v>
      </c>
      <c r="O127" s="120"/>
      <c r="P127" s="116">
        <v>43755</v>
      </c>
      <c r="Q127" s="149">
        <v>43761</v>
      </c>
      <c r="R127" s="117" t="s">
        <v>362</v>
      </c>
      <c r="S127" s="143"/>
      <c r="T127" s="143"/>
      <c r="U127" s="143"/>
      <c r="V127" s="143"/>
      <c r="W127" s="143"/>
      <c r="X127" s="143"/>
    </row>
    <row r="128" spans="1:24" x14ac:dyDescent="0.25">
      <c r="A128" s="168">
        <v>126</v>
      </c>
      <c r="B128" s="117">
        <v>2</v>
      </c>
      <c r="C128" s="117" t="s">
        <v>765</v>
      </c>
      <c r="D128" s="117">
        <v>2</v>
      </c>
      <c r="E128" s="117" t="s">
        <v>245</v>
      </c>
      <c r="F128" s="118">
        <v>56765</v>
      </c>
      <c r="G128" s="118">
        <v>113530</v>
      </c>
      <c r="H128" s="164"/>
      <c r="I128" s="119"/>
      <c r="J128" s="119"/>
      <c r="K128" s="119"/>
      <c r="L128" s="149">
        <v>43746</v>
      </c>
      <c r="M128" s="255" t="s">
        <v>210</v>
      </c>
      <c r="N128" s="149">
        <v>43754</v>
      </c>
      <c r="O128" s="120"/>
      <c r="P128" s="116">
        <v>43755</v>
      </c>
      <c r="Q128" s="149">
        <v>43761</v>
      </c>
      <c r="R128" s="117" t="s">
        <v>362</v>
      </c>
      <c r="S128" s="143"/>
      <c r="T128" s="143"/>
      <c r="U128" s="143"/>
      <c r="V128" s="143"/>
      <c r="W128" s="143"/>
      <c r="X128" s="143"/>
    </row>
    <row r="129" spans="1:24" x14ac:dyDescent="0.25">
      <c r="A129" s="168">
        <v>127</v>
      </c>
      <c r="B129" s="117">
        <v>3</v>
      </c>
      <c r="C129" s="117" t="s">
        <v>766</v>
      </c>
      <c r="D129" s="117">
        <v>2</v>
      </c>
      <c r="E129" s="117" t="s">
        <v>245</v>
      </c>
      <c r="F129" s="118">
        <v>14351</v>
      </c>
      <c r="G129" s="118">
        <v>28702</v>
      </c>
      <c r="H129" s="164"/>
      <c r="I129" s="119"/>
      <c r="J129" s="119"/>
      <c r="K129" s="119"/>
      <c r="L129" s="149">
        <v>43746</v>
      </c>
      <c r="M129" s="255" t="s">
        <v>210</v>
      </c>
      <c r="N129" s="149">
        <v>43754</v>
      </c>
      <c r="O129" s="120"/>
      <c r="P129" s="116">
        <v>43755</v>
      </c>
      <c r="Q129" s="149">
        <v>43761</v>
      </c>
      <c r="R129" s="117" t="s">
        <v>362</v>
      </c>
      <c r="S129" s="143"/>
      <c r="T129" s="143"/>
      <c r="U129" s="143"/>
      <c r="V129" s="143"/>
      <c r="W129" s="143"/>
      <c r="X129" s="143"/>
    </row>
    <row r="130" spans="1:24" ht="25.5" x14ac:dyDescent="0.25">
      <c r="A130" s="168">
        <v>128</v>
      </c>
      <c r="B130" s="117">
        <v>4</v>
      </c>
      <c r="C130" s="117" t="s">
        <v>767</v>
      </c>
      <c r="D130" s="117">
        <v>1</v>
      </c>
      <c r="E130" s="117" t="s">
        <v>245</v>
      </c>
      <c r="F130" s="118">
        <v>14500</v>
      </c>
      <c r="G130" s="118">
        <v>14500</v>
      </c>
      <c r="H130" s="164"/>
      <c r="I130" s="119"/>
      <c r="J130" s="119"/>
      <c r="K130" s="119"/>
      <c r="L130" s="149">
        <v>43746</v>
      </c>
      <c r="M130" s="255" t="s">
        <v>210</v>
      </c>
      <c r="N130" s="149">
        <v>43754</v>
      </c>
      <c r="O130" s="120"/>
      <c r="P130" s="116">
        <v>43755</v>
      </c>
      <c r="Q130" s="149">
        <v>43761</v>
      </c>
      <c r="R130" s="117" t="s">
        <v>362</v>
      </c>
      <c r="S130" s="143"/>
      <c r="T130" s="143"/>
      <c r="U130" s="143"/>
      <c r="V130" s="143"/>
      <c r="W130" s="143"/>
      <c r="X130" s="143"/>
    </row>
    <row r="131" spans="1:24" x14ac:dyDescent="0.25">
      <c r="A131" s="117">
        <v>129</v>
      </c>
      <c r="B131" s="117">
        <v>5</v>
      </c>
      <c r="C131" s="117" t="s">
        <v>768</v>
      </c>
      <c r="D131" s="117">
        <v>1</v>
      </c>
      <c r="E131" s="117" t="s">
        <v>245</v>
      </c>
      <c r="F131" s="118">
        <v>36950</v>
      </c>
      <c r="G131" s="118">
        <v>36950</v>
      </c>
      <c r="H131" s="164"/>
      <c r="I131" s="119"/>
      <c r="J131" s="119"/>
      <c r="K131" s="119"/>
      <c r="L131" s="149">
        <v>43746</v>
      </c>
      <c r="M131" s="255" t="s">
        <v>210</v>
      </c>
      <c r="N131" s="149">
        <v>43754</v>
      </c>
      <c r="O131" s="120"/>
      <c r="P131" s="116">
        <v>43755</v>
      </c>
      <c r="Q131" s="149">
        <v>43761</v>
      </c>
      <c r="R131" s="117" t="s">
        <v>362</v>
      </c>
      <c r="S131" s="143"/>
      <c r="T131" s="143"/>
      <c r="U131" s="143"/>
      <c r="V131" s="143"/>
      <c r="W131" s="143"/>
      <c r="X131" s="143"/>
    </row>
    <row r="132" spans="1:24" x14ac:dyDescent="0.25">
      <c r="A132" s="168">
        <v>130</v>
      </c>
      <c r="B132" s="117">
        <v>6</v>
      </c>
      <c r="C132" s="117" t="s">
        <v>769</v>
      </c>
      <c r="D132" s="117">
        <v>1</v>
      </c>
      <c r="E132" s="117" t="s">
        <v>245</v>
      </c>
      <c r="F132" s="118">
        <v>18000</v>
      </c>
      <c r="G132" s="118">
        <v>18000</v>
      </c>
      <c r="H132" s="164"/>
      <c r="I132" s="119"/>
      <c r="J132" s="119"/>
      <c r="K132" s="119"/>
      <c r="L132" s="149">
        <v>43746</v>
      </c>
      <c r="M132" s="255" t="s">
        <v>210</v>
      </c>
      <c r="N132" s="149">
        <v>43754</v>
      </c>
      <c r="O132" s="120"/>
      <c r="P132" s="116">
        <v>43755</v>
      </c>
      <c r="Q132" s="149">
        <v>43761</v>
      </c>
      <c r="R132" s="117" t="s">
        <v>362</v>
      </c>
      <c r="S132" s="143"/>
      <c r="T132" s="143"/>
      <c r="U132" s="143"/>
      <c r="V132" s="143"/>
      <c r="W132" s="143"/>
      <c r="X132" s="143"/>
    </row>
    <row r="133" spans="1:24" x14ac:dyDescent="0.25">
      <c r="A133" s="168">
        <v>131</v>
      </c>
      <c r="B133" s="168">
        <v>7</v>
      </c>
      <c r="C133" s="168" t="s">
        <v>770</v>
      </c>
      <c r="D133" s="168">
        <v>1</v>
      </c>
      <c r="E133" s="168" t="s">
        <v>245</v>
      </c>
      <c r="F133" s="171">
        <v>19000</v>
      </c>
      <c r="G133" s="171">
        <v>19000</v>
      </c>
      <c r="H133" s="251">
        <v>350032</v>
      </c>
      <c r="I133" s="176"/>
      <c r="J133" s="176"/>
      <c r="K133" s="176"/>
      <c r="L133" s="179">
        <v>43746</v>
      </c>
      <c r="M133" s="255" t="s">
        <v>210</v>
      </c>
      <c r="N133" s="179">
        <v>43754</v>
      </c>
      <c r="O133" s="178"/>
      <c r="P133" s="179">
        <v>43755</v>
      </c>
      <c r="Q133" s="179">
        <v>43761</v>
      </c>
      <c r="R133" s="168" t="s">
        <v>362</v>
      </c>
      <c r="S133" s="143"/>
      <c r="T133" s="143"/>
      <c r="U133" s="143"/>
      <c r="V133" s="143"/>
      <c r="W133" s="143"/>
      <c r="X133" s="143"/>
    </row>
    <row r="134" spans="1:24" x14ac:dyDescent="0.25">
      <c r="A134" s="168">
        <v>132</v>
      </c>
      <c r="B134" s="168">
        <v>1</v>
      </c>
      <c r="C134" s="168" t="s">
        <v>771</v>
      </c>
      <c r="D134" s="168">
        <v>2</v>
      </c>
      <c r="E134" s="168" t="s">
        <v>245</v>
      </c>
      <c r="F134" s="171">
        <v>30041</v>
      </c>
      <c r="G134" s="171">
        <v>60082</v>
      </c>
      <c r="H134" s="171"/>
      <c r="I134" s="176"/>
      <c r="J134" s="176"/>
      <c r="K134" s="176"/>
      <c r="L134" s="179">
        <v>43746</v>
      </c>
      <c r="M134" s="255" t="s">
        <v>210</v>
      </c>
      <c r="N134" s="179">
        <v>43754</v>
      </c>
      <c r="O134" s="178"/>
      <c r="P134" s="179">
        <v>43755</v>
      </c>
      <c r="Q134" s="179">
        <v>43761</v>
      </c>
      <c r="R134" s="168" t="s">
        <v>362</v>
      </c>
      <c r="S134" s="143"/>
      <c r="T134" s="143"/>
      <c r="U134" s="143"/>
      <c r="V134" s="143"/>
      <c r="W134" s="143"/>
      <c r="X134" s="143"/>
    </row>
    <row r="135" spans="1:24" x14ac:dyDescent="0.25">
      <c r="A135" s="117">
        <v>133</v>
      </c>
      <c r="B135" s="168">
        <v>2</v>
      </c>
      <c r="C135" s="168" t="s">
        <v>772</v>
      </c>
      <c r="D135" s="168">
        <v>2</v>
      </c>
      <c r="E135" s="168" t="s">
        <v>245</v>
      </c>
      <c r="F135" s="171">
        <v>14694</v>
      </c>
      <c r="G135" s="171">
        <v>29388</v>
      </c>
      <c r="H135" s="171"/>
      <c r="I135" s="176"/>
      <c r="J135" s="176"/>
      <c r="K135" s="176"/>
      <c r="L135" s="179">
        <v>43746</v>
      </c>
      <c r="M135" s="255" t="s">
        <v>210</v>
      </c>
      <c r="N135" s="179">
        <v>43754</v>
      </c>
      <c r="O135" s="178"/>
      <c r="P135" s="179">
        <v>43755</v>
      </c>
      <c r="Q135" s="179">
        <v>43761</v>
      </c>
      <c r="R135" s="168" t="s">
        <v>362</v>
      </c>
      <c r="S135" s="143"/>
      <c r="T135" s="143"/>
      <c r="U135" s="143"/>
      <c r="V135" s="143"/>
      <c r="W135" s="143"/>
      <c r="X135" s="143"/>
    </row>
    <row r="136" spans="1:24" x14ac:dyDescent="0.25">
      <c r="A136" s="168">
        <v>134</v>
      </c>
      <c r="B136" s="168">
        <v>3</v>
      </c>
      <c r="C136" s="168" t="s">
        <v>773</v>
      </c>
      <c r="D136" s="168">
        <v>2</v>
      </c>
      <c r="E136" s="168" t="s">
        <v>245</v>
      </c>
      <c r="F136" s="171">
        <v>6252</v>
      </c>
      <c r="G136" s="171">
        <v>12504</v>
      </c>
      <c r="H136" s="171"/>
      <c r="I136" s="176"/>
      <c r="J136" s="176"/>
      <c r="K136" s="176"/>
      <c r="L136" s="179">
        <v>43746</v>
      </c>
      <c r="M136" s="255" t="s">
        <v>210</v>
      </c>
      <c r="N136" s="179">
        <v>43754</v>
      </c>
      <c r="O136" s="178"/>
      <c r="P136" s="179">
        <v>43755</v>
      </c>
      <c r="Q136" s="179">
        <v>43761</v>
      </c>
      <c r="R136" s="168" t="s">
        <v>362</v>
      </c>
      <c r="S136" s="143"/>
      <c r="T136" s="143"/>
      <c r="U136" s="143"/>
      <c r="V136" s="143"/>
      <c r="W136" s="143"/>
      <c r="X136" s="143"/>
    </row>
    <row r="137" spans="1:24" x14ac:dyDescent="0.25">
      <c r="A137" s="168">
        <v>135</v>
      </c>
      <c r="B137" s="163">
        <v>4</v>
      </c>
      <c r="C137" s="163" t="s">
        <v>774</v>
      </c>
      <c r="D137" s="163">
        <v>2</v>
      </c>
      <c r="E137" s="163" t="s">
        <v>245</v>
      </c>
      <c r="F137" s="164">
        <v>390</v>
      </c>
      <c r="G137" s="164">
        <v>780</v>
      </c>
      <c r="H137" s="164"/>
      <c r="I137" s="165"/>
      <c r="J137" s="165"/>
      <c r="K137" s="165"/>
      <c r="L137" s="167">
        <v>43746</v>
      </c>
      <c r="M137" s="255" t="s">
        <v>210</v>
      </c>
      <c r="N137" s="167">
        <v>43754</v>
      </c>
      <c r="O137" s="166"/>
      <c r="P137" s="167">
        <v>43755</v>
      </c>
      <c r="Q137" s="167">
        <v>43761</v>
      </c>
      <c r="R137" s="163" t="s">
        <v>362</v>
      </c>
      <c r="S137" s="143"/>
      <c r="T137" s="143"/>
      <c r="U137" s="143"/>
      <c r="V137" s="143"/>
      <c r="W137" s="143"/>
      <c r="X137" s="143"/>
    </row>
    <row r="138" spans="1:24" x14ac:dyDescent="0.25">
      <c r="A138" s="168">
        <v>136</v>
      </c>
      <c r="B138" s="117">
        <v>5</v>
      </c>
      <c r="C138" s="117" t="s">
        <v>775</v>
      </c>
      <c r="D138" s="117">
        <v>1</v>
      </c>
      <c r="E138" s="117" t="s">
        <v>245</v>
      </c>
      <c r="F138" s="118">
        <v>18352</v>
      </c>
      <c r="G138" s="118">
        <v>18352</v>
      </c>
      <c r="H138" s="253">
        <v>121106</v>
      </c>
      <c r="I138" s="119"/>
      <c r="J138" s="119"/>
      <c r="K138" s="119"/>
      <c r="L138" s="149">
        <v>43746</v>
      </c>
      <c r="M138" s="255" t="s">
        <v>210</v>
      </c>
      <c r="N138" s="149">
        <v>43754</v>
      </c>
      <c r="O138" s="120"/>
      <c r="P138" s="116">
        <v>43755</v>
      </c>
      <c r="Q138" s="149">
        <v>43761</v>
      </c>
      <c r="R138" s="117" t="s">
        <v>362</v>
      </c>
      <c r="S138" s="143"/>
      <c r="T138" s="143"/>
      <c r="U138" s="143"/>
      <c r="V138" s="143"/>
      <c r="W138" s="143"/>
      <c r="X138" s="143"/>
    </row>
    <row r="139" spans="1:24" x14ac:dyDescent="0.25">
      <c r="A139" s="117">
        <v>137</v>
      </c>
      <c r="B139" s="117">
        <v>1</v>
      </c>
      <c r="C139" s="117" t="s">
        <v>776</v>
      </c>
      <c r="D139" s="117">
        <v>6</v>
      </c>
      <c r="E139" s="117" t="s">
        <v>245</v>
      </c>
      <c r="F139" s="118">
        <v>990</v>
      </c>
      <c r="G139" s="118">
        <v>5940</v>
      </c>
      <c r="H139" s="253">
        <v>5940</v>
      </c>
      <c r="I139" s="119"/>
      <c r="J139" s="119"/>
      <c r="K139" s="119"/>
      <c r="L139" s="149">
        <v>43759</v>
      </c>
      <c r="M139" s="255" t="s">
        <v>210</v>
      </c>
      <c r="N139" s="149">
        <v>43759</v>
      </c>
      <c r="O139" s="120"/>
      <c r="P139" s="116">
        <v>43760</v>
      </c>
      <c r="Q139" s="149">
        <v>43760</v>
      </c>
      <c r="R139" s="117" t="s">
        <v>369</v>
      </c>
      <c r="S139" s="143"/>
      <c r="T139" s="143"/>
      <c r="U139" s="143"/>
      <c r="V139" s="143"/>
      <c r="W139" s="143"/>
      <c r="X139" s="143"/>
    </row>
    <row r="140" spans="1:24" x14ac:dyDescent="0.25">
      <c r="A140" s="168">
        <v>138</v>
      </c>
      <c r="B140" s="117">
        <v>1</v>
      </c>
      <c r="C140" s="117" t="s">
        <v>777</v>
      </c>
      <c r="D140" s="117">
        <v>10</v>
      </c>
      <c r="E140" s="117" t="s">
        <v>245</v>
      </c>
      <c r="F140" s="118">
        <v>158.1</v>
      </c>
      <c r="G140" s="118">
        <v>1581</v>
      </c>
      <c r="H140" s="253">
        <v>1581</v>
      </c>
      <c r="I140" s="119"/>
      <c r="J140" s="119"/>
      <c r="K140" s="119"/>
      <c r="L140" s="149">
        <v>43759</v>
      </c>
      <c r="M140" s="255" t="s">
        <v>210</v>
      </c>
      <c r="N140" s="149">
        <v>43759</v>
      </c>
      <c r="O140" s="120"/>
      <c r="P140" s="116">
        <v>43760</v>
      </c>
      <c r="Q140" s="149"/>
      <c r="R140" s="117" t="s">
        <v>369</v>
      </c>
      <c r="S140" s="143"/>
      <c r="T140" s="143"/>
      <c r="U140" s="143"/>
      <c r="V140" s="143"/>
      <c r="W140" s="143"/>
      <c r="X140" s="143"/>
    </row>
    <row r="141" spans="1:24" x14ac:dyDescent="0.25">
      <c r="A141" s="168">
        <v>139</v>
      </c>
      <c r="B141" s="117">
        <v>1</v>
      </c>
      <c r="C141" s="117" t="s">
        <v>778</v>
      </c>
      <c r="D141" s="117">
        <v>40</v>
      </c>
      <c r="E141" s="117" t="s">
        <v>72</v>
      </c>
      <c r="F141" s="118">
        <v>610.91999999999996</v>
      </c>
      <c r="G141" s="118">
        <v>24436.799999999999</v>
      </c>
      <c r="H141" s="164"/>
      <c r="I141" s="119"/>
      <c r="J141" s="119"/>
      <c r="K141" s="119"/>
      <c r="L141" s="149">
        <v>43762</v>
      </c>
      <c r="M141" s="255" t="s">
        <v>210</v>
      </c>
      <c r="N141" s="149">
        <v>43763</v>
      </c>
      <c r="O141" s="120"/>
      <c r="P141" s="116">
        <v>43764</v>
      </c>
      <c r="Q141" s="149"/>
      <c r="R141" s="117" t="s">
        <v>369</v>
      </c>
      <c r="S141" s="143"/>
      <c r="T141" s="143"/>
      <c r="U141" s="143"/>
      <c r="V141" s="143"/>
      <c r="W141" s="143"/>
      <c r="X141" s="143"/>
    </row>
    <row r="142" spans="1:24" x14ac:dyDescent="0.25">
      <c r="A142" s="168">
        <v>140</v>
      </c>
      <c r="B142" s="117">
        <v>2</v>
      </c>
      <c r="C142" s="117" t="s">
        <v>779</v>
      </c>
      <c r="D142" s="117">
        <v>40</v>
      </c>
      <c r="E142" s="117" t="s">
        <v>72</v>
      </c>
      <c r="F142" s="118">
        <v>653.76</v>
      </c>
      <c r="G142" s="118">
        <v>26150.400000000001</v>
      </c>
      <c r="H142" s="253">
        <v>1264.68</v>
      </c>
      <c r="I142" s="119"/>
      <c r="J142" s="119"/>
      <c r="K142" s="119"/>
      <c r="L142" s="149">
        <v>43762</v>
      </c>
      <c r="M142" s="255" t="s">
        <v>210</v>
      </c>
      <c r="N142" s="149">
        <v>43763</v>
      </c>
      <c r="O142" s="120"/>
      <c r="P142" s="116">
        <v>43764</v>
      </c>
      <c r="Q142" s="149"/>
      <c r="R142" s="117" t="s">
        <v>369</v>
      </c>
      <c r="S142" s="143"/>
      <c r="T142" s="143"/>
      <c r="U142" s="143"/>
      <c r="V142" s="143"/>
      <c r="W142" s="143"/>
      <c r="X142" s="143"/>
    </row>
    <row r="143" spans="1:24" x14ac:dyDescent="0.25">
      <c r="A143" s="117">
        <v>141</v>
      </c>
      <c r="B143" s="117">
        <v>1</v>
      </c>
      <c r="C143" s="117" t="s">
        <v>975</v>
      </c>
      <c r="D143" s="117">
        <v>6</v>
      </c>
      <c r="E143" s="117" t="s">
        <v>871</v>
      </c>
      <c r="F143" s="118">
        <v>10000</v>
      </c>
      <c r="G143" s="118">
        <f>Таблица1345691317[Кол-во по Счету]*Таблица1345691317[Цена за единицу]</f>
        <v>60000</v>
      </c>
      <c r="H143" s="256">
        <v>60000</v>
      </c>
      <c r="I143" s="119"/>
      <c r="J143" s="119"/>
      <c r="K143" s="119"/>
      <c r="L143" s="149">
        <v>43775</v>
      </c>
      <c r="M143" s="255" t="s">
        <v>210</v>
      </c>
      <c r="N143" s="149"/>
      <c r="O143" s="120"/>
      <c r="P143" s="116">
        <f>Таблица1345691317[Дата оплаты]+Таблица1345691317[Срок поставки дней]+1</f>
        <v>1</v>
      </c>
      <c r="Q143" s="149"/>
      <c r="R143" s="117" t="s">
        <v>369</v>
      </c>
      <c r="S143" s="143"/>
      <c r="T143" s="143"/>
      <c r="U143" s="143"/>
      <c r="V143" s="143"/>
      <c r="W143" s="143"/>
      <c r="X143" s="143"/>
    </row>
    <row r="144" spans="1:24" x14ac:dyDescent="0.25">
      <c r="A144" s="168">
        <v>142</v>
      </c>
      <c r="B144" s="168"/>
      <c r="C144" s="168"/>
      <c r="D144" s="168"/>
      <c r="E144" s="168"/>
      <c r="F144" s="171"/>
      <c r="G144" s="171">
        <f>Таблица1345691317[Кол-во по Счету]*Таблица1345691317[Цена за единицу]</f>
        <v>0</v>
      </c>
      <c r="H144" s="171"/>
      <c r="I144" s="176"/>
      <c r="J144" s="176"/>
      <c r="K144" s="176"/>
      <c r="L144" s="179"/>
      <c r="M144" s="168"/>
      <c r="N144" s="179"/>
      <c r="O144" s="178"/>
      <c r="P144" s="179">
        <f>Таблица1345691317[Дата оплаты]+Таблица1345691317[Срок поставки дней]+1</f>
        <v>1</v>
      </c>
      <c r="Q144" s="179"/>
      <c r="R144" s="168"/>
      <c r="S144" s="143"/>
      <c r="T144" s="143"/>
      <c r="U144" s="143"/>
      <c r="V144" s="143"/>
      <c r="W144" s="143"/>
      <c r="X144" s="143"/>
    </row>
    <row r="145" spans="1:24" x14ac:dyDescent="0.25">
      <c r="A145" s="168">
        <v>143</v>
      </c>
      <c r="B145" s="168"/>
      <c r="C145" s="168"/>
      <c r="D145" s="168"/>
      <c r="E145" s="168"/>
      <c r="F145" s="171"/>
      <c r="G145" s="171">
        <f>Таблица1345691317[Кол-во по Счету]*Таблица1345691317[Цена за единицу]</f>
        <v>0</v>
      </c>
      <c r="H145" s="171"/>
      <c r="I145" s="176"/>
      <c r="J145" s="176"/>
      <c r="K145" s="176"/>
      <c r="L145" s="179"/>
      <c r="M145" s="168"/>
      <c r="N145" s="179"/>
      <c r="O145" s="178"/>
      <c r="P145" s="179">
        <f>Таблица1345691317[Дата оплаты]+Таблица1345691317[Срок поставки дней]+1</f>
        <v>1</v>
      </c>
      <c r="Q145" s="179"/>
      <c r="R145" s="168"/>
      <c r="S145" s="143"/>
      <c r="T145" s="143"/>
      <c r="U145" s="143"/>
      <c r="V145" s="143"/>
      <c r="W145" s="143"/>
      <c r="X145" s="143"/>
    </row>
    <row r="146" spans="1:24" x14ac:dyDescent="0.25">
      <c r="A146" s="168">
        <v>144</v>
      </c>
      <c r="B146" s="168"/>
      <c r="C146" s="168"/>
      <c r="D146" s="168"/>
      <c r="E146" s="168"/>
      <c r="F146" s="171"/>
      <c r="G146" s="171">
        <f>Таблица1345691317[Кол-во по Счету]*Таблица1345691317[Цена за единицу]</f>
        <v>0</v>
      </c>
      <c r="H146" s="171"/>
      <c r="I146" s="176"/>
      <c r="J146" s="176"/>
      <c r="K146" s="176"/>
      <c r="L146" s="179"/>
      <c r="M146" s="168"/>
      <c r="N146" s="179"/>
      <c r="O146" s="178"/>
      <c r="P146" s="179">
        <f>Таблица1345691317[Дата оплаты]+Таблица1345691317[Срок поставки дней]+1</f>
        <v>1</v>
      </c>
      <c r="Q146" s="179"/>
      <c r="R146" s="168"/>
      <c r="S146" s="143"/>
      <c r="T146" s="143"/>
      <c r="U146" s="143"/>
      <c r="V146" s="143"/>
      <c r="W146" s="143"/>
      <c r="X146" s="143"/>
    </row>
    <row r="147" spans="1:24" x14ac:dyDescent="0.25">
      <c r="A147" s="117">
        <v>145</v>
      </c>
      <c r="B147" s="168"/>
      <c r="C147" s="168"/>
      <c r="D147" s="168"/>
      <c r="E147" s="168"/>
      <c r="F147" s="171"/>
      <c r="G147" s="171">
        <f>Таблица1345691317[Кол-во по Счету]*Таблица1345691317[Цена за единицу]</f>
        <v>0</v>
      </c>
      <c r="H147" s="171"/>
      <c r="I147" s="176"/>
      <c r="J147" s="176"/>
      <c r="K147" s="176"/>
      <c r="L147" s="179"/>
      <c r="M147" s="168"/>
      <c r="N147" s="179"/>
      <c r="O147" s="178"/>
      <c r="P147" s="179">
        <f>Таблица1345691317[Дата оплаты]+Таблица1345691317[Срок поставки дней]+1</f>
        <v>1</v>
      </c>
      <c r="Q147" s="179"/>
      <c r="R147" s="168"/>
      <c r="S147" s="143"/>
      <c r="T147" s="143"/>
      <c r="U147" s="143"/>
      <c r="V147" s="143"/>
      <c r="W147" s="143"/>
      <c r="X147" s="143"/>
    </row>
    <row r="148" spans="1:24" x14ac:dyDescent="0.25">
      <c r="A148" s="168">
        <v>146</v>
      </c>
      <c r="B148" s="163"/>
      <c r="C148" s="163"/>
      <c r="D148" s="163"/>
      <c r="E148" s="163"/>
      <c r="F148" s="164"/>
      <c r="G148" s="164">
        <f>Таблица1345691317[Кол-во по Счету]*Таблица1345691317[Цена за единицу]</f>
        <v>0</v>
      </c>
      <c r="H148" s="164"/>
      <c r="I148" s="165"/>
      <c r="J148" s="165"/>
      <c r="K148" s="165"/>
      <c r="L148" s="167"/>
      <c r="M148" s="163"/>
      <c r="N148" s="167"/>
      <c r="O148" s="166"/>
      <c r="P148" s="167">
        <f>Таблица1345691317[Дата оплаты]+Таблица1345691317[Срок поставки дней]+1</f>
        <v>1</v>
      </c>
      <c r="Q148" s="167"/>
      <c r="R148" s="163"/>
      <c r="S148" s="143"/>
      <c r="T148" s="143"/>
      <c r="U148" s="143"/>
      <c r="V148" s="143"/>
      <c r="W148" s="143"/>
      <c r="X148" s="143"/>
    </row>
    <row r="149" spans="1:24" x14ac:dyDescent="0.25">
      <c r="A149" s="168">
        <v>147</v>
      </c>
      <c r="B149" s="117"/>
      <c r="C149" s="117"/>
      <c r="D149" s="117"/>
      <c r="E149" s="117"/>
      <c r="F149" s="118"/>
      <c r="G149" s="118">
        <f>Таблица1345691317[Кол-во по Счету]*Таблица1345691317[Цена за единицу]</f>
        <v>0</v>
      </c>
      <c r="H149" s="118"/>
      <c r="I149" s="119"/>
      <c r="J149" s="119"/>
      <c r="K149" s="119"/>
      <c r="L149" s="149"/>
      <c r="M149" s="117"/>
      <c r="N149" s="149"/>
      <c r="O149" s="120"/>
      <c r="P149" s="116">
        <f>Таблица1345691317[Дата оплаты]+Таблица1345691317[Срок поставки дней]+1</f>
        <v>1</v>
      </c>
      <c r="Q149" s="149"/>
      <c r="R149" s="117"/>
      <c r="S149" s="143"/>
      <c r="T149" s="143"/>
      <c r="U149" s="143"/>
      <c r="V149" s="143"/>
      <c r="W149" s="143"/>
      <c r="X149" s="143"/>
    </row>
    <row r="150" spans="1:24" x14ac:dyDescent="0.25">
      <c r="A150" s="168">
        <v>148</v>
      </c>
      <c r="B150" s="117"/>
      <c r="C150" s="117"/>
      <c r="D150" s="117"/>
      <c r="E150" s="117"/>
      <c r="F150" s="118"/>
      <c r="G150" s="118">
        <f>Таблица1345691317[Кол-во по Счету]*Таблица1345691317[Цена за единицу]</f>
        <v>0</v>
      </c>
      <c r="H150" s="118"/>
      <c r="I150" s="119"/>
      <c r="J150" s="119"/>
      <c r="K150" s="119"/>
      <c r="L150" s="149"/>
      <c r="M150" s="117"/>
      <c r="N150" s="149"/>
      <c r="O150" s="120"/>
      <c r="P150" s="116">
        <f>Таблица1345691317[Дата оплаты]+Таблица1345691317[Срок поставки дней]+1</f>
        <v>1</v>
      </c>
      <c r="Q150" s="149"/>
      <c r="R150" s="117"/>
      <c r="S150" s="143"/>
      <c r="T150" s="143"/>
      <c r="U150" s="143"/>
      <c r="V150" s="143"/>
      <c r="W150" s="143"/>
      <c r="X150" s="143"/>
    </row>
    <row r="151" spans="1:24" x14ac:dyDescent="0.25">
      <c r="A151" s="117">
        <v>149</v>
      </c>
      <c r="B151" s="117"/>
      <c r="C151" s="117"/>
      <c r="D151" s="117"/>
      <c r="E151" s="117"/>
      <c r="F151" s="118"/>
      <c r="G151" s="118">
        <f>Таблица1345691317[Кол-во по Счету]*Таблица1345691317[Цена за единицу]</f>
        <v>0</v>
      </c>
      <c r="H151" s="118"/>
      <c r="I151" s="119"/>
      <c r="J151" s="119"/>
      <c r="K151" s="119"/>
      <c r="L151" s="149"/>
      <c r="M151" s="117"/>
      <c r="N151" s="149"/>
      <c r="O151" s="120"/>
      <c r="P151" s="116">
        <f>Таблица1345691317[Дата оплаты]+Таблица1345691317[Срок поставки дней]+1</f>
        <v>1</v>
      </c>
      <c r="Q151" s="149"/>
      <c r="R151" s="117"/>
      <c r="S151" s="143"/>
      <c r="T151" s="143"/>
      <c r="U151" s="143"/>
      <c r="V151" s="143"/>
      <c r="W151" s="143"/>
      <c r="X151" s="143"/>
    </row>
    <row r="152" spans="1:24" x14ac:dyDescent="0.25">
      <c r="A152" s="168">
        <v>150</v>
      </c>
      <c r="B152" s="117"/>
      <c r="C152" s="117"/>
      <c r="D152" s="117"/>
      <c r="E152" s="117"/>
      <c r="F152" s="118"/>
      <c r="G152" s="118">
        <f>Таблица1345691317[Кол-во по Счету]*Таблица1345691317[Цена за единицу]</f>
        <v>0</v>
      </c>
      <c r="H152" s="118"/>
      <c r="I152" s="119"/>
      <c r="J152" s="119"/>
      <c r="K152" s="119"/>
      <c r="L152" s="149"/>
      <c r="M152" s="117"/>
      <c r="N152" s="149"/>
      <c r="O152" s="120"/>
      <c r="P152" s="116">
        <f>Таблица1345691317[Дата оплаты]+Таблица1345691317[Срок поставки дней]+1</f>
        <v>1</v>
      </c>
      <c r="Q152" s="149"/>
      <c r="R152" s="117"/>
      <c r="S152" s="143"/>
      <c r="T152" s="143"/>
      <c r="U152" s="143"/>
      <c r="V152" s="143"/>
      <c r="W152" s="143"/>
      <c r="X152" s="143"/>
    </row>
    <row r="153" spans="1:24" x14ac:dyDescent="0.25">
      <c r="A153" s="168">
        <v>151</v>
      </c>
      <c r="B153" s="117"/>
      <c r="C153" s="117"/>
      <c r="D153" s="117"/>
      <c r="E153" s="117"/>
      <c r="F153" s="118"/>
      <c r="G153" s="118">
        <f>Таблица1345691317[Кол-во по Счету]*Таблица1345691317[Цена за единицу]</f>
        <v>0</v>
      </c>
      <c r="H153" s="118"/>
      <c r="I153" s="119"/>
      <c r="J153" s="119"/>
      <c r="K153" s="119"/>
      <c r="L153" s="149"/>
      <c r="M153" s="117"/>
      <c r="N153" s="149"/>
      <c r="O153" s="120"/>
      <c r="P153" s="116">
        <f>Таблица1345691317[Дата оплаты]+Таблица1345691317[Срок поставки дней]+1</f>
        <v>1</v>
      </c>
      <c r="Q153" s="149"/>
      <c r="R153" s="117"/>
      <c r="S153" s="143"/>
      <c r="T153" s="143"/>
      <c r="U153" s="143"/>
      <c r="V153" s="143"/>
      <c r="W153" s="143"/>
      <c r="X153" s="143"/>
    </row>
    <row r="154" spans="1:24" x14ac:dyDescent="0.25">
      <c r="A154" s="168">
        <v>152</v>
      </c>
      <c r="B154" s="117"/>
      <c r="C154" s="117"/>
      <c r="D154" s="117"/>
      <c r="E154" s="117"/>
      <c r="F154" s="118"/>
      <c r="G154" s="118">
        <f>Таблица1345691317[Кол-во по Счету]*Таблица1345691317[Цена за единицу]</f>
        <v>0</v>
      </c>
      <c r="H154" s="118"/>
      <c r="I154" s="119"/>
      <c r="J154" s="119"/>
      <c r="K154" s="119"/>
      <c r="L154" s="149"/>
      <c r="M154" s="117"/>
      <c r="N154" s="149"/>
      <c r="O154" s="120"/>
      <c r="P154" s="116">
        <f>Таблица1345691317[Дата оплаты]+Таблица1345691317[Срок поставки дней]+1</f>
        <v>1</v>
      </c>
      <c r="Q154" s="149"/>
      <c r="R154" s="117"/>
      <c r="S154" s="143"/>
      <c r="T154" s="143"/>
      <c r="U154" s="143"/>
      <c r="V154" s="143"/>
      <c r="W154" s="143"/>
      <c r="X154" s="143"/>
    </row>
    <row r="155" spans="1:24" x14ac:dyDescent="0.25">
      <c r="A155" s="117">
        <v>153</v>
      </c>
      <c r="B155" s="168"/>
      <c r="C155" s="168"/>
      <c r="D155" s="168"/>
      <c r="E155" s="168"/>
      <c r="F155" s="171"/>
      <c r="G155" s="171">
        <f>Таблица1345691317[Кол-во по Счету]*Таблица1345691317[Цена за единицу]</f>
        <v>0</v>
      </c>
      <c r="H155" s="171"/>
      <c r="I155" s="176"/>
      <c r="J155" s="176"/>
      <c r="K155" s="176"/>
      <c r="L155" s="179"/>
      <c r="M155" s="168"/>
      <c r="N155" s="179"/>
      <c r="O155" s="178"/>
      <c r="P155" s="179">
        <f>Таблица1345691317[Дата оплаты]+Таблица1345691317[Срок поставки дней]+1</f>
        <v>1</v>
      </c>
      <c r="Q155" s="179"/>
      <c r="R155" s="168"/>
      <c r="S155" s="143"/>
      <c r="T155" s="143"/>
      <c r="U155" s="143"/>
      <c r="V155" s="143"/>
      <c r="W155" s="143"/>
      <c r="X155" s="143"/>
    </row>
    <row r="156" spans="1:24" x14ac:dyDescent="0.25">
      <c r="A156" s="168">
        <v>154</v>
      </c>
      <c r="B156" s="168"/>
      <c r="C156" s="168"/>
      <c r="D156" s="168"/>
      <c r="E156" s="168"/>
      <c r="F156" s="171"/>
      <c r="G156" s="171">
        <f>Таблица1345691317[Кол-во по Счету]*Таблица1345691317[Цена за единицу]</f>
        <v>0</v>
      </c>
      <c r="H156" s="171"/>
      <c r="I156" s="176"/>
      <c r="J156" s="176"/>
      <c r="K156" s="176"/>
      <c r="L156" s="179"/>
      <c r="M156" s="168"/>
      <c r="N156" s="179"/>
      <c r="O156" s="178"/>
      <c r="P156" s="179">
        <f>Таблица1345691317[Дата оплаты]+Таблица1345691317[Срок поставки дней]+1</f>
        <v>1</v>
      </c>
      <c r="Q156" s="179"/>
      <c r="R156" s="168"/>
      <c r="S156" s="143"/>
      <c r="T156" s="143"/>
      <c r="U156" s="143"/>
      <c r="V156" s="143"/>
      <c r="W156" s="143"/>
      <c r="X156" s="143"/>
    </row>
    <row r="157" spans="1:24" x14ac:dyDescent="0.25">
      <c r="A157" s="168">
        <v>155</v>
      </c>
      <c r="B157" s="168"/>
      <c r="C157" s="168"/>
      <c r="D157" s="168"/>
      <c r="E157" s="168"/>
      <c r="F157" s="171"/>
      <c r="G157" s="171">
        <f>Таблица1345691317[Кол-во по Счету]*Таблица1345691317[Цена за единицу]</f>
        <v>0</v>
      </c>
      <c r="H157" s="171"/>
      <c r="I157" s="176"/>
      <c r="J157" s="176"/>
      <c r="K157" s="176"/>
      <c r="L157" s="179"/>
      <c r="M157" s="168"/>
      <c r="N157" s="179"/>
      <c r="O157" s="178"/>
      <c r="P157" s="179">
        <f>Таблица1345691317[Дата оплаты]+Таблица1345691317[Срок поставки дней]+1</f>
        <v>1</v>
      </c>
      <c r="Q157" s="179"/>
      <c r="R157" s="168"/>
      <c r="S157" s="143"/>
      <c r="T157" s="143"/>
      <c r="U157" s="143"/>
      <c r="V157" s="143"/>
      <c r="W157" s="143"/>
      <c r="X157" s="143"/>
    </row>
    <row r="158" spans="1:24" x14ac:dyDescent="0.25">
      <c r="A158" s="168">
        <v>156</v>
      </c>
      <c r="B158" s="168"/>
      <c r="C158" s="168"/>
      <c r="D158" s="168"/>
      <c r="E158" s="168"/>
      <c r="F158" s="171"/>
      <c r="G158" s="171">
        <f>Таблица1345691317[Кол-во по Счету]*Таблица1345691317[Цена за единицу]</f>
        <v>0</v>
      </c>
      <c r="H158" s="171"/>
      <c r="I158" s="176"/>
      <c r="J158" s="176"/>
      <c r="K158" s="176"/>
      <c r="L158" s="179"/>
      <c r="M158" s="168"/>
      <c r="N158" s="179"/>
      <c r="O158" s="178"/>
      <c r="P158" s="179">
        <f>Таблица1345691317[Дата оплаты]+Таблица1345691317[Срок поставки дней]+1</f>
        <v>1</v>
      </c>
      <c r="Q158" s="179"/>
      <c r="R158" s="168"/>
      <c r="S158" s="143"/>
      <c r="T158" s="143"/>
      <c r="U158" s="143"/>
      <c r="V158" s="143"/>
      <c r="W158" s="143"/>
      <c r="X158" s="143"/>
    </row>
    <row r="159" spans="1:24" x14ac:dyDescent="0.25">
      <c r="A159" s="117">
        <v>157</v>
      </c>
      <c r="B159" s="163"/>
      <c r="C159" s="163"/>
      <c r="D159" s="163"/>
      <c r="E159" s="163"/>
      <c r="F159" s="164"/>
      <c r="G159" s="164">
        <f>Таблица1345691317[Кол-во по Счету]*Таблица1345691317[Цена за единицу]</f>
        <v>0</v>
      </c>
      <c r="H159" s="164"/>
      <c r="I159" s="165"/>
      <c r="J159" s="165"/>
      <c r="K159" s="165"/>
      <c r="L159" s="167"/>
      <c r="M159" s="163"/>
      <c r="N159" s="167"/>
      <c r="O159" s="166"/>
      <c r="P159" s="167">
        <f>Таблица1345691317[Дата оплаты]+Таблица1345691317[Срок поставки дней]+1</f>
        <v>1</v>
      </c>
      <c r="Q159" s="167"/>
      <c r="R159" s="163"/>
      <c r="S159" s="143"/>
      <c r="T159" s="143"/>
      <c r="U159" s="143"/>
      <c r="V159" s="143"/>
      <c r="W159" s="143"/>
      <c r="X159" s="143"/>
    </row>
    <row r="160" spans="1:24" x14ac:dyDescent="0.25">
      <c r="A160" s="168">
        <v>158</v>
      </c>
      <c r="B160" s="117"/>
      <c r="C160" s="117"/>
      <c r="D160" s="117"/>
      <c r="E160" s="117"/>
      <c r="F160" s="118"/>
      <c r="G160" s="118">
        <f>Таблица1345691317[Кол-во по Счету]*Таблица1345691317[Цена за единицу]</f>
        <v>0</v>
      </c>
      <c r="H160" s="118"/>
      <c r="I160" s="119"/>
      <c r="J160" s="119"/>
      <c r="K160" s="119"/>
      <c r="L160" s="149"/>
      <c r="M160" s="117"/>
      <c r="N160" s="149"/>
      <c r="O160" s="120"/>
      <c r="P160" s="116">
        <f>Таблица1345691317[Дата оплаты]+Таблица1345691317[Срок поставки дней]+1</f>
        <v>1</v>
      </c>
      <c r="Q160" s="149"/>
      <c r="R160" s="117"/>
      <c r="S160" s="143"/>
      <c r="T160" s="143"/>
      <c r="U160" s="143"/>
      <c r="V160" s="143"/>
      <c r="W160" s="143"/>
      <c r="X160" s="143"/>
    </row>
    <row r="161" spans="1:24" x14ac:dyDescent="0.25">
      <c r="A161" s="168">
        <v>159</v>
      </c>
      <c r="B161" s="117"/>
      <c r="C161" s="117"/>
      <c r="D161" s="117"/>
      <c r="E161" s="117"/>
      <c r="F161" s="118"/>
      <c r="G161" s="118">
        <f>Таблица1345691317[Кол-во по Счету]*Таблица1345691317[Цена за единицу]</f>
        <v>0</v>
      </c>
      <c r="H161" s="118"/>
      <c r="I161" s="119"/>
      <c r="J161" s="119"/>
      <c r="K161" s="119"/>
      <c r="L161" s="149"/>
      <c r="M161" s="117"/>
      <c r="N161" s="149"/>
      <c r="O161" s="120"/>
      <c r="P161" s="116">
        <f>Таблица1345691317[Дата оплаты]+Таблица1345691317[Срок поставки дней]+1</f>
        <v>1</v>
      </c>
      <c r="Q161" s="149"/>
      <c r="R161" s="117"/>
      <c r="S161" s="143"/>
      <c r="T161" s="143"/>
      <c r="U161" s="143"/>
      <c r="V161" s="143"/>
      <c r="W161" s="143"/>
      <c r="X161" s="143"/>
    </row>
    <row r="162" spans="1:24" x14ac:dyDescent="0.25">
      <c r="A162" s="168">
        <v>160</v>
      </c>
      <c r="B162" s="117"/>
      <c r="C162" s="117"/>
      <c r="D162" s="117"/>
      <c r="E162" s="117"/>
      <c r="F162" s="118"/>
      <c r="G162" s="118">
        <f>Таблица1345691317[Кол-во по Счету]*Таблица1345691317[Цена за единицу]</f>
        <v>0</v>
      </c>
      <c r="H162" s="118"/>
      <c r="I162" s="119"/>
      <c r="J162" s="119"/>
      <c r="K162" s="119"/>
      <c r="L162" s="149"/>
      <c r="M162" s="117"/>
      <c r="N162" s="149"/>
      <c r="O162" s="120"/>
      <c r="P162" s="116">
        <f>Таблица1345691317[Дата оплаты]+Таблица1345691317[Срок поставки дней]+1</f>
        <v>1</v>
      </c>
      <c r="Q162" s="149"/>
      <c r="R162" s="117"/>
      <c r="S162" s="143"/>
      <c r="T162" s="143"/>
      <c r="U162" s="143"/>
      <c r="V162" s="143"/>
      <c r="W162" s="143"/>
      <c r="X162" s="143"/>
    </row>
    <row r="163" spans="1:24" x14ac:dyDescent="0.25">
      <c r="A163" s="117">
        <v>161</v>
      </c>
      <c r="B163" s="117"/>
      <c r="C163" s="117"/>
      <c r="D163" s="117"/>
      <c r="E163" s="117"/>
      <c r="F163" s="118"/>
      <c r="G163" s="118">
        <f>Таблица1345691317[Кол-во по Счету]*Таблица1345691317[Цена за единицу]</f>
        <v>0</v>
      </c>
      <c r="H163" s="118"/>
      <c r="I163" s="119"/>
      <c r="J163" s="119"/>
      <c r="K163" s="119"/>
      <c r="L163" s="149"/>
      <c r="M163" s="117"/>
      <c r="N163" s="149"/>
      <c r="O163" s="120"/>
      <c r="P163" s="116">
        <f>Таблица1345691317[Дата оплаты]+Таблица1345691317[Срок поставки дней]+1</f>
        <v>1</v>
      </c>
      <c r="Q163" s="149"/>
      <c r="R163" s="117"/>
      <c r="S163" s="143"/>
      <c r="T163" s="143"/>
      <c r="U163" s="143"/>
      <c r="V163" s="143"/>
      <c r="W163" s="143"/>
      <c r="X163" s="143"/>
    </row>
    <row r="164" spans="1:24" x14ac:dyDescent="0.25">
      <c r="A164" s="168">
        <v>162</v>
      </c>
      <c r="B164" s="117"/>
      <c r="C164" s="117"/>
      <c r="D164" s="117"/>
      <c r="E164" s="117"/>
      <c r="F164" s="118"/>
      <c r="G164" s="118">
        <f>Таблица1345691317[Кол-во по Счету]*Таблица1345691317[Цена за единицу]</f>
        <v>0</v>
      </c>
      <c r="H164" s="118"/>
      <c r="I164" s="119"/>
      <c r="J164" s="119"/>
      <c r="K164" s="119"/>
      <c r="L164" s="149"/>
      <c r="M164" s="117"/>
      <c r="N164" s="149"/>
      <c r="O164" s="120"/>
      <c r="P164" s="116">
        <f>Таблица1345691317[Дата оплаты]+Таблица1345691317[Срок поставки дней]+1</f>
        <v>1</v>
      </c>
      <c r="Q164" s="149"/>
      <c r="R164" s="117"/>
      <c r="S164" s="143"/>
      <c r="T164" s="143"/>
      <c r="U164" s="143"/>
      <c r="V164" s="143"/>
      <c r="W164" s="143"/>
      <c r="X164" s="143"/>
    </row>
    <row r="165" spans="1:24" x14ac:dyDescent="0.25">
      <c r="A165" s="168">
        <v>163</v>
      </c>
      <c r="B165" s="117"/>
      <c r="C165" s="117"/>
      <c r="D165" s="117"/>
      <c r="E165" s="117"/>
      <c r="F165" s="118"/>
      <c r="G165" s="118">
        <f>Таблица1345691317[Кол-во по Счету]*Таблица1345691317[Цена за единицу]</f>
        <v>0</v>
      </c>
      <c r="H165" s="118"/>
      <c r="I165" s="119"/>
      <c r="J165" s="119"/>
      <c r="K165" s="119"/>
      <c r="L165" s="149"/>
      <c r="M165" s="117"/>
      <c r="N165" s="149"/>
      <c r="O165" s="120"/>
      <c r="P165" s="116">
        <f>Таблица1345691317[Дата оплаты]+Таблица1345691317[Срок поставки дней]+1</f>
        <v>1</v>
      </c>
      <c r="Q165" s="149"/>
      <c r="R165" s="117"/>
      <c r="S165" s="143"/>
      <c r="T165" s="143"/>
      <c r="U165" s="143"/>
      <c r="V165" s="143"/>
      <c r="W165" s="143"/>
      <c r="X165" s="143"/>
    </row>
    <row r="166" spans="1:24" x14ac:dyDescent="0.25">
      <c r="A166" s="168">
        <v>164</v>
      </c>
      <c r="B166" s="168"/>
      <c r="C166" s="168"/>
      <c r="D166" s="168"/>
      <c r="E166" s="168"/>
      <c r="F166" s="171"/>
      <c r="G166" s="171">
        <f>Таблица1345691317[Кол-во по Счету]*Таблица1345691317[Цена за единицу]</f>
        <v>0</v>
      </c>
      <c r="H166" s="171"/>
      <c r="I166" s="176"/>
      <c r="J166" s="176"/>
      <c r="K166" s="176"/>
      <c r="L166" s="179"/>
      <c r="M166" s="168"/>
      <c r="N166" s="179"/>
      <c r="O166" s="178"/>
      <c r="P166" s="179">
        <f>Таблица1345691317[Дата оплаты]+Таблица1345691317[Срок поставки дней]+1</f>
        <v>1</v>
      </c>
      <c r="Q166" s="179"/>
      <c r="R166" s="168"/>
      <c r="S166" s="143"/>
      <c r="T166" s="143"/>
      <c r="U166" s="143"/>
      <c r="V166" s="143"/>
      <c r="W166" s="143"/>
      <c r="X166" s="143"/>
    </row>
    <row r="167" spans="1:24" x14ac:dyDescent="0.25">
      <c r="A167" s="117">
        <v>165</v>
      </c>
      <c r="B167" s="168"/>
      <c r="C167" s="168"/>
      <c r="D167" s="168"/>
      <c r="E167" s="168"/>
      <c r="F167" s="171"/>
      <c r="G167" s="171">
        <f>Таблица1345691317[Кол-во по Счету]*Таблица1345691317[Цена за единицу]</f>
        <v>0</v>
      </c>
      <c r="H167" s="171"/>
      <c r="I167" s="176"/>
      <c r="J167" s="176"/>
      <c r="K167" s="176"/>
      <c r="L167" s="179"/>
      <c r="M167" s="168"/>
      <c r="N167" s="179"/>
      <c r="O167" s="178"/>
      <c r="P167" s="179">
        <f>Таблица1345691317[Дата оплаты]+Таблица1345691317[Срок поставки дней]+1</f>
        <v>1</v>
      </c>
      <c r="Q167" s="179"/>
      <c r="R167" s="168"/>
      <c r="S167" s="143"/>
      <c r="T167" s="143"/>
      <c r="U167" s="143"/>
      <c r="V167" s="143"/>
      <c r="W167" s="143"/>
      <c r="X167" s="143"/>
    </row>
    <row r="168" spans="1:24" x14ac:dyDescent="0.25">
      <c r="A168" s="168">
        <v>166</v>
      </c>
      <c r="B168" s="168"/>
      <c r="C168" s="168"/>
      <c r="D168" s="168"/>
      <c r="E168" s="168"/>
      <c r="F168" s="171"/>
      <c r="G168" s="171">
        <f>Таблица1345691317[Кол-во по Счету]*Таблица1345691317[Цена за единицу]</f>
        <v>0</v>
      </c>
      <c r="H168" s="171"/>
      <c r="I168" s="176"/>
      <c r="J168" s="176"/>
      <c r="K168" s="176"/>
      <c r="L168" s="179"/>
      <c r="M168" s="168"/>
      <c r="N168" s="179"/>
      <c r="O168" s="178"/>
      <c r="P168" s="179">
        <f>Таблица1345691317[Дата оплаты]+Таблица1345691317[Срок поставки дней]+1</f>
        <v>1</v>
      </c>
      <c r="Q168" s="179"/>
      <c r="R168" s="168"/>
      <c r="S168" s="143"/>
      <c r="T168" s="143"/>
      <c r="U168" s="143"/>
      <c r="V168" s="143"/>
      <c r="W168" s="143"/>
      <c r="X168" s="143"/>
    </row>
    <row r="169" spans="1:24" x14ac:dyDescent="0.25">
      <c r="A169" s="168">
        <v>167</v>
      </c>
      <c r="B169" s="168"/>
      <c r="C169" s="168"/>
      <c r="D169" s="168"/>
      <c r="E169" s="168"/>
      <c r="F169" s="171"/>
      <c r="G169" s="171">
        <f>Таблица1345691317[Кол-во по Счету]*Таблица1345691317[Цена за единицу]</f>
        <v>0</v>
      </c>
      <c r="H169" s="171"/>
      <c r="I169" s="176"/>
      <c r="J169" s="176"/>
      <c r="K169" s="176"/>
      <c r="L169" s="179"/>
      <c r="M169" s="168"/>
      <c r="N169" s="179"/>
      <c r="O169" s="178"/>
      <c r="P169" s="179">
        <f>Таблица1345691317[Дата оплаты]+Таблица1345691317[Срок поставки дней]+1</f>
        <v>1</v>
      </c>
      <c r="Q169" s="179"/>
      <c r="R169" s="168"/>
      <c r="S169" s="143"/>
      <c r="T169" s="143"/>
      <c r="U169" s="143"/>
      <c r="V169" s="143"/>
      <c r="W169" s="143"/>
      <c r="X169" s="143"/>
    </row>
    <row r="170" spans="1:24" x14ac:dyDescent="0.25">
      <c r="A170" s="168">
        <v>168</v>
      </c>
      <c r="B170" s="163"/>
      <c r="C170" s="163"/>
      <c r="D170" s="163"/>
      <c r="E170" s="163"/>
      <c r="F170" s="164"/>
      <c r="G170" s="164">
        <f>Таблица1345691317[Кол-во по Счету]*Таблица1345691317[Цена за единицу]</f>
        <v>0</v>
      </c>
      <c r="H170" s="164"/>
      <c r="I170" s="165"/>
      <c r="J170" s="165"/>
      <c r="K170" s="165"/>
      <c r="L170" s="167"/>
      <c r="M170" s="163"/>
      <c r="N170" s="167"/>
      <c r="O170" s="166"/>
      <c r="P170" s="167">
        <f>Таблица1345691317[Дата оплаты]+Таблица1345691317[Срок поставки дней]+1</f>
        <v>1</v>
      </c>
      <c r="Q170" s="167"/>
      <c r="R170" s="163"/>
      <c r="S170" s="143"/>
      <c r="T170" s="143"/>
      <c r="U170" s="143"/>
      <c r="V170" s="143"/>
      <c r="W170" s="143"/>
      <c r="X170" s="143"/>
    </row>
    <row r="171" spans="1:24" x14ac:dyDescent="0.25">
      <c r="A171" s="117">
        <v>169</v>
      </c>
      <c r="B171" s="117"/>
      <c r="C171" s="117"/>
      <c r="D171" s="117"/>
      <c r="E171" s="117"/>
      <c r="F171" s="118"/>
      <c r="G171" s="118">
        <f>Таблица1345691317[Кол-во по Счету]*Таблица1345691317[Цена за единицу]</f>
        <v>0</v>
      </c>
      <c r="H171" s="118"/>
      <c r="I171" s="119"/>
      <c r="J171" s="119"/>
      <c r="K171" s="119"/>
      <c r="L171" s="149"/>
      <c r="M171" s="117"/>
      <c r="N171" s="149"/>
      <c r="O171" s="120"/>
      <c r="P171" s="116">
        <f>Таблица1345691317[Дата оплаты]+Таблица1345691317[Срок поставки дней]+1</f>
        <v>1</v>
      </c>
      <c r="Q171" s="149"/>
      <c r="R171" s="117"/>
      <c r="S171" s="143"/>
      <c r="T171" s="143"/>
      <c r="U171" s="143"/>
      <c r="V171" s="143"/>
      <c r="W171" s="143"/>
      <c r="X171" s="143"/>
    </row>
    <row r="172" spans="1:24" x14ac:dyDescent="0.25">
      <c r="A172" s="168">
        <v>170</v>
      </c>
      <c r="B172" s="117"/>
      <c r="C172" s="117"/>
      <c r="D172" s="117"/>
      <c r="E172" s="117"/>
      <c r="F172" s="118"/>
      <c r="G172" s="118">
        <f>Таблица1345691317[Кол-во по Счету]*Таблица1345691317[Цена за единицу]</f>
        <v>0</v>
      </c>
      <c r="H172" s="118"/>
      <c r="I172" s="119"/>
      <c r="J172" s="119"/>
      <c r="K172" s="119"/>
      <c r="L172" s="149"/>
      <c r="M172" s="117"/>
      <c r="N172" s="149"/>
      <c r="O172" s="120"/>
      <c r="P172" s="116">
        <f>Таблица1345691317[Дата оплаты]+Таблица1345691317[Срок поставки дней]+1</f>
        <v>1</v>
      </c>
      <c r="Q172" s="149"/>
      <c r="R172" s="117"/>
      <c r="S172" s="143"/>
      <c r="T172" s="143"/>
      <c r="U172" s="143"/>
      <c r="V172" s="143"/>
      <c r="W172" s="143"/>
      <c r="X172" s="143"/>
    </row>
    <row r="173" spans="1:24" x14ac:dyDescent="0.25">
      <c r="A173" s="168">
        <v>171</v>
      </c>
      <c r="B173" s="117"/>
      <c r="C173" s="117"/>
      <c r="D173" s="117"/>
      <c r="E173" s="117"/>
      <c r="F173" s="118"/>
      <c r="G173" s="118">
        <f>Таблица1345691317[Кол-во по Счету]*Таблица1345691317[Цена за единицу]</f>
        <v>0</v>
      </c>
      <c r="H173" s="118"/>
      <c r="I173" s="119"/>
      <c r="J173" s="119"/>
      <c r="K173" s="119"/>
      <c r="L173" s="149"/>
      <c r="M173" s="117"/>
      <c r="N173" s="149"/>
      <c r="O173" s="120"/>
      <c r="P173" s="116">
        <f>Таблица1345691317[Дата оплаты]+Таблица1345691317[Срок поставки дней]+1</f>
        <v>1</v>
      </c>
      <c r="Q173" s="149"/>
      <c r="R173" s="117"/>
      <c r="S173" s="143"/>
      <c r="T173" s="143"/>
      <c r="U173" s="143"/>
      <c r="V173" s="143"/>
      <c r="W173" s="143"/>
      <c r="X173" s="143"/>
    </row>
    <row r="174" spans="1:24" x14ac:dyDescent="0.25">
      <c r="A174" s="168">
        <v>172</v>
      </c>
      <c r="B174" s="117"/>
      <c r="C174" s="117"/>
      <c r="D174" s="117"/>
      <c r="E174" s="117"/>
      <c r="F174" s="118"/>
      <c r="G174" s="118">
        <f>Таблица1345691317[Кол-во по Счету]*Таблица1345691317[Цена за единицу]</f>
        <v>0</v>
      </c>
      <c r="H174" s="118"/>
      <c r="I174" s="119"/>
      <c r="J174" s="119"/>
      <c r="K174" s="119"/>
      <c r="L174" s="149"/>
      <c r="M174" s="117"/>
      <c r="N174" s="149"/>
      <c r="O174" s="120"/>
      <c r="P174" s="116">
        <f>Таблица1345691317[Дата оплаты]+Таблица1345691317[Срок поставки дней]+1</f>
        <v>1</v>
      </c>
      <c r="Q174" s="149"/>
      <c r="R174" s="117"/>
      <c r="S174" s="143"/>
      <c r="T174" s="143"/>
      <c r="U174" s="143"/>
      <c r="V174" s="143"/>
      <c r="W174" s="143"/>
      <c r="X174" s="143"/>
    </row>
    <row r="175" spans="1:24" x14ac:dyDescent="0.25">
      <c r="A175" s="117">
        <v>173</v>
      </c>
      <c r="B175" s="117"/>
      <c r="C175" s="117"/>
      <c r="D175" s="117"/>
      <c r="E175" s="117"/>
      <c r="F175" s="118"/>
      <c r="G175" s="118">
        <f>Таблица1345691317[Кол-во по Счету]*Таблица1345691317[Цена за единицу]</f>
        <v>0</v>
      </c>
      <c r="H175" s="118"/>
      <c r="I175" s="119"/>
      <c r="J175" s="119"/>
      <c r="K175" s="119"/>
      <c r="L175" s="149"/>
      <c r="M175" s="117"/>
      <c r="N175" s="149"/>
      <c r="O175" s="120"/>
      <c r="P175" s="116">
        <f>Таблица1345691317[Дата оплаты]+Таблица1345691317[Срок поставки дней]+1</f>
        <v>1</v>
      </c>
      <c r="Q175" s="149"/>
      <c r="R175" s="117"/>
      <c r="S175" s="143"/>
      <c r="T175" s="143"/>
      <c r="U175" s="143"/>
      <c r="V175" s="143"/>
      <c r="W175" s="143"/>
      <c r="X175" s="143"/>
    </row>
    <row r="176" spans="1:24" x14ac:dyDescent="0.25">
      <c r="A176" s="168">
        <v>174</v>
      </c>
      <c r="B176" s="117"/>
      <c r="C176" s="117"/>
      <c r="D176" s="117"/>
      <c r="E176" s="117"/>
      <c r="F176" s="118"/>
      <c r="G176" s="118">
        <f>Таблица1345691317[Кол-во по Счету]*Таблица1345691317[Цена за единицу]</f>
        <v>0</v>
      </c>
      <c r="H176" s="118"/>
      <c r="I176" s="119"/>
      <c r="J176" s="119"/>
      <c r="K176" s="119"/>
      <c r="L176" s="149"/>
      <c r="M176" s="117"/>
      <c r="N176" s="149"/>
      <c r="O176" s="120"/>
      <c r="P176" s="116">
        <f>Таблица1345691317[Дата оплаты]+Таблица1345691317[Срок поставки дней]+1</f>
        <v>1</v>
      </c>
      <c r="Q176" s="149"/>
      <c r="R176" s="117"/>
      <c r="S176" s="143"/>
      <c r="T176" s="143"/>
      <c r="U176" s="143"/>
      <c r="V176" s="143"/>
      <c r="W176" s="143"/>
      <c r="X176" s="143"/>
    </row>
    <row r="177" spans="1:24" x14ac:dyDescent="0.25">
      <c r="A177" s="168">
        <v>175</v>
      </c>
      <c r="B177" s="168"/>
      <c r="C177" s="168"/>
      <c r="D177" s="168"/>
      <c r="E177" s="168"/>
      <c r="F177" s="171"/>
      <c r="G177" s="171">
        <f>Таблица1345691317[Кол-во по Счету]*Таблица1345691317[Цена за единицу]</f>
        <v>0</v>
      </c>
      <c r="H177" s="171"/>
      <c r="I177" s="176"/>
      <c r="J177" s="176"/>
      <c r="K177" s="176"/>
      <c r="L177" s="179"/>
      <c r="M177" s="168"/>
      <c r="N177" s="179"/>
      <c r="O177" s="178"/>
      <c r="P177" s="179">
        <f>Таблица1345691317[Дата оплаты]+Таблица1345691317[Срок поставки дней]+1</f>
        <v>1</v>
      </c>
      <c r="Q177" s="179"/>
      <c r="R177" s="168"/>
      <c r="S177" s="143"/>
      <c r="T177" s="143"/>
      <c r="U177" s="143"/>
      <c r="V177" s="143"/>
      <c r="W177" s="143"/>
      <c r="X177" s="143"/>
    </row>
    <row r="178" spans="1:24" x14ac:dyDescent="0.25">
      <c r="A178" s="168">
        <v>176</v>
      </c>
      <c r="B178" s="168"/>
      <c r="C178" s="168"/>
      <c r="D178" s="168"/>
      <c r="E178" s="168"/>
      <c r="F178" s="171"/>
      <c r="G178" s="171">
        <f>Таблица1345691317[Кол-во по Счету]*Таблица1345691317[Цена за единицу]</f>
        <v>0</v>
      </c>
      <c r="H178" s="171"/>
      <c r="I178" s="176"/>
      <c r="J178" s="176"/>
      <c r="K178" s="176"/>
      <c r="L178" s="179"/>
      <c r="M178" s="168"/>
      <c r="N178" s="179"/>
      <c r="O178" s="178"/>
      <c r="P178" s="179">
        <f>Таблица1345691317[Дата оплаты]+Таблица1345691317[Срок поставки дней]+1</f>
        <v>1</v>
      </c>
      <c r="Q178" s="179"/>
      <c r="R178" s="168"/>
      <c r="S178" s="143"/>
      <c r="T178" s="143"/>
      <c r="U178" s="143"/>
      <c r="V178" s="143"/>
      <c r="W178" s="143"/>
      <c r="X178" s="143"/>
    </row>
    <row r="179" spans="1:24" x14ac:dyDescent="0.25">
      <c r="A179" s="117">
        <v>177</v>
      </c>
      <c r="B179" s="168"/>
      <c r="C179" s="168"/>
      <c r="D179" s="168"/>
      <c r="E179" s="168"/>
      <c r="F179" s="171"/>
      <c r="G179" s="171">
        <f>Таблица1345691317[Кол-во по Счету]*Таблица1345691317[Цена за единицу]</f>
        <v>0</v>
      </c>
      <c r="H179" s="171"/>
      <c r="I179" s="176"/>
      <c r="J179" s="176"/>
      <c r="K179" s="176"/>
      <c r="L179" s="179"/>
      <c r="M179" s="168"/>
      <c r="N179" s="179"/>
      <c r="O179" s="178"/>
      <c r="P179" s="179">
        <f>Таблица1345691317[Дата оплаты]+Таблица1345691317[Срок поставки дней]+1</f>
        <v>1</v>
      </c>
      <c r="Q179" s="179"/>
      <c r="R179" s="168"/>
      <c r="S179" s="143"/>
      <c r="T179" s="143"/>
      <c r="U179" s="143"/>
      <c r="V179" s="143"/>
      <c r="W179" s="143"/>
      <c r="X179" s="143"/>
    </row>
    <row r="180" spans="1:24" x14ac:dyDescent="0.25">
      <c r="A180" s="168">
        <v>178</v>
      </c>
      <c r="B180" s="168"/>
      <c r="C180" s="168"/>
      <c r="D180" s="168"/>
      <c r="E180" s="168"/>
      <c r="F180" s="171"/>
      <c r="G180" s="171">
        <f>Таблица1345691317[Кол-во по Счету]*Таблица1345691317[Цена за единицу]</f>
        <v>0</v>
      </c>
      <c r="H180" s="171"/>
      <c r="I180" s="176"/>
      <c r="J180" s="176"/>
      <c r="K180" s="176"/>
      <c r="L180" s="179"/>
      <c r="M180" s="168"/>
      <c r="N180" s="179"/>
      <c r="O180" s="178"/>
      <c r="P180" s="179">
        <f>Таблица1345691317[Дата оплаты]+Таблица1345691317[Срок поставки дней]+1</f>
        <v>1</v>
      </c>
      <c r="Q180" s="179"/>
      <c r="R180" s="168"/>
      <c r="S180" s="143"/>
      <c r="T180" s="143"/>
      <c r="U180" s="143"/>
      <c r="V180" s="143"/>
      <c r="W180" s="143"/>
      <c r="X180" s="143"/>
    </row>
    <row r="181" spans="1:24" x14ac:dyDescent="0.25">
      <c r="A181" s="168">
        <v>179</v>
      </c>
      <c r="B181" s="163"/>
      <c r="C181" s="163"/>
      <c r="D181" s="163"/>
      <c r="E181" s="163"/>
      <c r="F181" s="164"/>
      <c r="G181" s="164">
        <f>Таблица1345691317[Кол-во по Счету]*Таблица1345691317[Цена за единицу]</f>
        <v>0</v>
      </c>
      <c r="H181" s="164"/>
      <c r="I181" s="165"/>
      <c r="J181" s="165"/>
      <c r="K181" s="165"/>
      <c r="L181" s="167"/>
      <c r="M181" s="163"/>
      <c r="N181" s="167"/>
      <c r="O181" s="166"/>
      <c r="P181" s="167">
        <f>Таблица1345691317[Дата оплаты]+Таблица1345691317[Срок поставки дней]+1</f>
        <v>1</v>
      </c>
      <c r="Q181" s="167"/>
      <c r="R181" s="163"/>
      <c r="S181" s="143"/>
      <c r="T181" s="143"/>
      <c r="U181" s="143"/>
      <c r="V181" s="143"/>
      <c r="W181" s="143"/>
      <c r="X181" s="143"/>
    </row>
    <row r="182" spans="1:24" x14ac:dyDescent="0.25">
      <c r="A182" s="168">
        <v>180</v>
      </c>
      <c r="B182" s="117"/>
      <c r="C182" s="117"/>
      <c r="D182" s="117"/>
      <c r="E182" s="117"/>
      <c r="F182" s="118"/>
      <c r="G182" s="118">
        <f>Таблица1345691317[Кол-во по Счету]*Таблица1345691317[Цена за единицу]</f>
        <v>0</v>
      </c>
      <c r="H182" s="118"/>
      <c r="I182" s="119"/>
      <c r="J182" s="119"/>
      <c r="K182" s="119"/>
      <c r="L182" s="149"/>
      <c r="M182" s="117"/>
      <c r="N182" s="149"/>
      <c r="O182" s="120"/>
      <c r="P182" s="116">
        <f>Таблица1345691317[Дата оплаты]+Таблица1345691317[Срок поставки дней]+1</f>
        <v>1</v>
      </c>
      <c r="Q182" s="149"/>
      <c r="R182" s="117"/>
      <c r="S182" s="143"/>
      <c r="T182" s="143"/>
      <c r="U182" s="143"/>
      <c r="V182" s="143"/>
      <c r="W182" s="143"/>
      <c r="X182" s="143"/>
    </row>
    <row r="183" spans="1:24" x14ac:dyDescent="0.25">
      <c r="A183" s="117">
        <v>181</v>
      </c>
      <c r="B183" s="117"/>
      <c r="C183" s="117"/>
      <c r="D183" s="117"/>
      <c r="E183" s="117"/>
      <c r="F183" s="118"/>
      <c r="G183" s="118">
        <f>Таблица1345691317[Кол-во по Счету]*Таблица1345691317[Цена за единицу]</f>
        <v>0</v>
      </c>
      <c r="H183" s="118"/>
      <c r="I183" s="119"/>
      <c r="J183" s="119"/>
      <c r="K183" s="119"/>
      <c r="L183" s="149"/>
      <c r="M183" s="117"/>
      <c r="N183" s="149"/>
      <c r="O183" s="120"/>
      <c r="P183" s="116">
        <f>Таблица1345691317[Дата оплаты]+Таблица1345691317[Срок поставки дней]+1</f>
        <v>1</v>
      </c>
      <c r="Q183" s="149"/>
      <c r="R183" s="117"/>
      <c r="S183" s="143"/>
      <c r="T183" s="143"/>
      <c r="U183" s="143"/>
      <c r="V183" s="143"/>
      <c r="W183" s="143"/>
      <c r="X183" s="143"/>
    </row>
    <row r="184" spans="1:24" x14ac:dyDescent="0.25">
      <c r="A184" s="168">
        <v>182</v>
      </c>
      <c r="B184" s="117"/>
      <c r="C184" s="117"/>
      <c r="D184" s="117"/>
      <c r="E184" s="117"/>
      <c r="F184" s="118"/>
      <c r="G184" s="118">
        <f>Таблица1345691317[Кол-во по Счету]*Таблица1345691317[Цена за единицу]</f>
        <v>0</v>
      </c>
      <c r="H184" s="118"/>
      <c r="I184" s="119"/>
      <c r="J184" s="119"/>
      <c r="K184" s="119"/>
      <c r="L184" s="149"/>
      <c r="M184" s="117"/>
      <c r="N184" s="149"/>
      <c r="O184" s="120"/>
      <c r="P184" s="116">
        <f>Таблица1345691317[Дата оплаты]+Таблица1345691317[Срок поставки дней]+1</f>
        <v>1</v>
      </c>
      <c r="Q184" s="149"/>
      <c r="R184" s="117"/>
      <c r="S184" s="143"/>
      <c r="T184" s="143"/>
      <c r="U184" s="143"/>
      <c r="V184" s="143"/>
      <c r="W184" s="143"/>
      <c r="X184" s="143"/>
    </row>
    <row r="185" spans="1:24" x14ac:dyDescent="0.25">
      <c r="A185" s="168">
        <v>183</v>
      </c>
      <c r="B185" s="117"/>
      <c r="C185" s="117"/>
      <c r="D185" s="117"/>
      <c r="E185" s="117"/>
      <c r="F185" s="118"/>
      <c r="G185" s="118">
        <f>Таблица1345691317[Кол-во по Счету]*Таблица1345691317[Цена за единицу]</f>
        <v>0</v>
      </c>
      <c r="H185" s="118"/>
      <c r="I185" s="119"/>
      <c r="J185" s="119"/>
      <c r="K185" s="119"/>
      <c r="L185" s="149"/>
      <c r="M185" s="117"/>
      <c r="N185" s="149"/>
      <c r="O185" s="120"/>
      <c r="P185" s="116">
        <f>Таблица1345691317[Дата оплаты]+Таблица1345691317[Срок поставки дней]+1</f>
        <v>1</v>
      </c>
      <c r="Q185" s="149"/>
      <c r="R185" s="117"/>
      <c r="S185" s="143"/>
      <c r="T185" s="143"/>
      <c r="U185" s="143"/>
      <c r="V185" s="143"/>
      <c r="W185" s="143"/>
      <c r="X185" s="143"/>
    </row>
    <row r="186" spans="1:24" x14ac:dyDescent="0.25">
      <c r="A186" s="168">
        <v>184</v>
      </c>
      <c r="B186" s="117"/>
      <c r="C186" s="117"/>
      <c r="D186" s="117"/>
      <c r="E186" s="117"/>
      <c r="F186" s="118"/>
      <c r="G186" s="118">
        <f>Таблица1345691317[Кол-во по Счету]*Таблица1345691317[Цена за единицу]</f>
        <v>0</v>
      </c>
      <c r="H186" s="118"/>
      <c r="I186" s="119"/>
      <c r="J186" s="119"/>
      <c r="K186" s="119"/>
      <c r="L186" s="149"/>
      <c r="M186" s="117"/>
      <c r="N186" s="149"/>
      <c r="O186" s="120"/>
      <c r="P186" s="116">
        <f>Таблица1345691317[Дата оплаты]+Таблица1345691317[Срок поставки дней]+1</f>
        <v>1</v>
      </c>
      <c r="Q186" s="149"/>
      <c r="R186" s="117"/>
      <c r="S186" s="143"/>
      <c r="T186" s="143"/>
      <c r="U186" s="143"/>
      <c r="V186" s="143"/>
      <c r="W186" s="143"/>
      <c r="X186" s="143"/>
    </row>
    <row r="187" spans="1:24" x14ac:dyDescent="0.25">
      <c r="A187" s="117">
        <v>185</v>
      </c>
      <c r="B187" s="117"/>
      <c r="C187" s="117"/>
      <c r="D187" s="117"/>
      <c r="E187" s="117"/>
      <c r="F187" s="118"/>
      <c r="G187" s="118">
        <f>Таблица1345691317[Кол-во по Счету]*Таблица1345691317[Цена за единицу]</f>
        <v>0</v>
      </c>
      <c r="H187" s="118"/>
      <c r="I187" s="119"/>
      <c r="J187" s="119"/>
      <c r="K187" s="119"/>
      <c r="L187" s="149"/>
      <c r="M187" s="117"/>
      <c r="N187" s="149"/>
      <c r="O187" s="120"/>
      <c r="P187" s="116">
        <f>Таблица1345691317[Дата оплаты]+Таблица1345691317[Срок поставки дней]+1</f>
        <v>1</v>
      </c>
      <c r="Q187" s="149"/>
      <c r="R187" s="117"/>
      <c r="S187" s="143"/>
      <c r="T187" s="143"/>
      <c r="U187" s="143"/>
      <c r="V187" s="143"/>
      <c r="W187" s="143"/>
      <c r="X187" s="143"/>
    </row>
    <row r="188" spans="1:24" x14ac:dyDescent="0.25">
      <c r="A188" s="168">
        <v>186</v>
      </c>
      <c r="B188" s="168"/>
      <c r="C188" s="168"/>
      <c r="D188" s="168"/>
      <c r="E188" s="168"/>
      <c r="F188" s="171"/>
      <c r="G188" s="171">
        <f>Таблица1345691317[Кол-во по Счету]*Таблица1345691317[Цена за единицу]</f>
        <v>0</v>
      </c>
      <c r="H188" s="171"/>
      <c r="I188" s="176"/>
      <c r="J188" s="176"/>
      <c r="K188" s="176"/>
      <c r="L188" s="179"/>
      <c r="M188" s="168"/>
      <c r="N188" s="179"/>
      <c r="O188" s="178"/>
      <c r="P188" s="179">
        <f>Таблица1345691317[Дата оплаты]+Таблица1345691317[Срок поставки дней]+1</f>
        <v>1</v>
      </c>
      <c r="Q188" s="179"/>
      <c r="R188" s="168"/>
      <c r="S188" s="143"/>
      <c r="T188" s="143"/>
      <c r="U188" s="143"/>
      <c r="V188" s="143"/>
      <c r="W188" s="143"/>
      <c r="X188" s="143"/>
    </row>
    <row r="189" spans="1:24" x14ac:dyDescent="0.25">
      <c r="A189" s="168">
        <v>187</v>
      </c>
      <c r="B189" s="168"/>
      <c r="C189" s="168"/>
      <c r="D189" s="168"/>
      <c r="E189" s="168"/>
      <c r="F189" s="171"/>
      <c r="G189" s="171">
        <f>Таблица1345691317[Кол-во по Счету]*Таблица1345691317[Цена за единицу]</f>
        <v>0</v>
      </c>
      <c r="H189" s="171"/>
      <c r="I189" s="176"/>
      <c r="J189" s="176"/>
      <c r="K189" s="176"/>
      <c r="L189" s="179"/>
      <c r="M189" s="168"/>
      <c r="N189" s="179"/>
      <c r="O189" s="178"/>
      <c r="P189" s="179">
        <f>Таблица1345691317[Дата оплаты]+Таблица1345691317[Срок поставки дней]+1</f>
        <v>1</v>
      </c>
      <c r="Q189" s="179"/>
      <c r="R189" s="168"/>
      <c r="S189" s="143"/>
      <c r="T189" s="143"/>
      <c r="U189" s="143"/>
      <c r="V189" s="143"/>
      <c r="W189" s="143"/>
      <c r="X189" s="143"/>
    </row>
    <row r="190" spans="1:24" x14ac:dyDescent="0.25">
      <c r="A190" s="168">
        <v>188</v>
      </c>
      <c r="B190" s="168"/>
      <c r="C190" s="168"/>
      <c r="D190" s="168"/>
      <c r="E190" s="168"/>
      <c r="F190" s="171"/>
      <c r="G190" s="171">
        <f>Таблица1345691317[Кол-во по Счету]*Таблица1345691317[Цена за единицу]</f>
        <v>0</v>
      </c>
      <c r="H190" s="171"/>
      <c r="I190" s="176"/>
      <c r="J190" s="176"/>
      <c r="K190" s="176"/>
      <c r="L190" s="179"/>
      <c r="M190" s="168"/>
      <c r="N190" s="179"/>
      <c r="O190" s="178"/>
      <c r="P190" s="179">
        <f>Таблица1345691317[Дата оплаты]+Таблица1345691317[Срок поставки дней]+1</f>
        <v>1</v>
      </c>
      <c r="Q190" s="179"/>
      <c r="R190" s="168"/>
      <c r="S190" s="143"/>
      <c r="T190" s="143"/>
      <c r="U190" s="143"/>
      <c r="V190" s="143"/>
      <c r="W190" s="143"/>
      <c r="X190" s="143"/>
    </row>
    <row r="191" spans="1:24" x14ac:dyDescent="0.25">
      <c r="A191" s="117">
        <v>189</v>
      </c>
      <c r="B191" s="168"/>
      <c r="C191" s="168"/>
      <c r="D191" s="168"/>
      <c r="E191" s="168"/>
      <c r="F191" s="171"/>
      <c r="G191" s="171">
        <f>Таблица1345691317[Кол-во по Счету]*Таблица1345691317[Цена за единицу]</f>
        <v>0</v>
      </c>
      <c r="H191" s="171"/>
      <c r="I191" s="176"/>
      <c r="J191" s="176"/>
      <c r="K191" s="176"/>
      <c r="L191" s="179"/>
      <c r="M191" s="168"/>
      <c r="N191" s="179"/>
      <c r="O191" s="178"/>
      <c r="P191" s="179">
        <f>Таблица1345691317[Дата оплаты]+Таблица1345691317[Срок поставки дней]+1</f>
        <v>1</v>
      </c>
      <c r="Q191" s="179"/>
      <c r="R191" s="168"/>
      <c r="S191" s="143"/>
      <c r="T191" s="143"/>
      <c r="U191" s="143"/>
      <c r="V191" s="143"/>
      <c r="W191" s="143"/>
      <c r="X191" s="143"/>
    </row>
    <row r="192" spans="1:24" x14ac:dyDescent="0.25">
      <c r="A192" s="168">
        <v>190</v>
      </c>
      <c r="B192" s="163"/>
      <c r="C192" s="163"/>
      <c r="D192" s="163"/>
      <c r="E192" s="163"/>
      <c r="F192" s="164"/>
      <c r="G192" s="164">
        <f>Таблица1345691317[Кол-во по Счету]*Таблица1345691317[Цена за единицу]</f>
        <v>0</v>
      </c>
      <c r="H192" s="164"/>
      <c r="I192" s="165"/>
      <c r="J192" s="165"/>
      <c r="K192" s="165"/>
      <c r="L192" s="167"/>
      <c r="M192" s="163"/>
      <c r="N192" s="167"/>
      <c r="O192" s="166"/>
      <c r="P192" s="167">
        <f>Таблица1345691317[Дата оплаты]+Таблица1345691317[Срок поставки дней]+1</f>
        <v>1</v>
      </c>
      <c r="Q192" s="167"/>
      <c r="R192" s="163"/>
      <c r="S192" s="143"/>
      <c r="T192" s="143"/>
      <c r="U192" s="143"/>
      <c r="V192" s="143"/>
      <c r="W192" s="143"/>
      <c r="X192" s="143"/>
    </row>
    <row r="193" spans="1:24" x14ac:dyDescent="0.25">
      <c r="A193" s="168">
        <v>191</v>
      </c>
      <c r="B193" s="117"/>
      <c r="C193" s="117"/>
      <c r="D193" s="117"/>
      <c r="E193" s="117"/>
      <c r="F193" s="118"/>
      <c r="G193" s="118">
        <f>Таблица1345691317[Кол-во по Счету]*Таблица1345691317[Цена за единицу]</f>
        <v>0</v>
      </c>
      <c r="H193" s="118"/>
      <c r="I193" s="119"/>
      <c r="J193" s="119"/>
      <c r="K193" s="119"/>
      <c r="L193" s="149"/>
      <c r="M193" s="117"/>
      <c r="N193" s="149"/>
      <c r="O193" s="120"/>
      <c r="P193" s="116">
        <f>Таблица1345691317[Дата оплаты]+Таблица1345691317[Срок поставки дней]+1</f>
        <v>1</v>
      </c>
      <c r="Q193" s="149"/>
      <c r="R193" s="117"/>
      <c r="S193" s="143"/>
      <c r="T193" s="143"/>
      <c r="U193" s="143"/>
      <c r="V193" s="143"/>
      <c r="W193" s="143"/>
      <c r="X193" s="143"/>
    </row>
    <row r="194" spans="1:24" x14ac:dyDescent="0.25">
      <c r="A194" s="168">
        <v>192</v>
      </c>
      <c r="B194" s="117"/>
      <c r="C194" s="117"/>
      <c r="D194" s="117"/>
      <c r="E194" s="117"/>
      <c r="F194" s="118"/>
      <c r="G194" s="118">
        <f>Таблица1345691317[Кол-во по Счету]*Таблица1345691317[Цена за единицу]</f>
        <v>0</v>
      </c>
      <c r="H194" s="118"/>
      <c r="I194" s="119"/>
      <c r="J194" s="119"/>
      <c r="K194" s="119"/>
      <c r="L194" s="149"/>
      <c r="M194" s="117"/>
      <c r="N194" s="149"/>
      <c r="O194" s="120"/>
      <c r="P194" s="116">
        <f>Таблица1345691317[Дата оплаты]+Таблица1345691317[Срок поставки дней]+1</f>
        <v>1</v>
      </c>
      <c r="Q194" s="149"/>
      <c r="R194" s="117"/>
      <c r="S194" s="143"/>
      <c r="T194" s="143"/>
      <c r="U194" s="143"/>
      <c r="V194" s="143"/>
      <c r="W194" s="143"/>
      <c r="X194" s="143"/>
    </row>
    <row r="195" spans="1:24" x14ac:dyDescent="0.25">
      <c r="A195" s="117">
        <v>193</v>
      </c>
      <c r="B195" s="117"/>
      <c r="C195" s="117"/>
      <c r="D195" s="117"/>
      <c r="E195" s="117"/>
      <c r="F195" s="118"/>
      <c r="G195" s="118">
        <f>Таблица1345691317[Кол-во по Счету]*Таблица1345691317[Цена за единицу]</f>
        <v>0</v>
      </c>
      <c r="H195" s="118"/>
      <c r="I195" s="119"/>
      <c r="J195" s="119"/>
      <c r="K195" s="119"/>
      <c r="L195" s="149"/>
      <c r="M195" s="117"/>
      <c r="N195" s="149"/>
      <c r="O195" s="120"/>
      <c r="P195" s="116">
        <f>Таблица1345691317[Дата оплаты]+Таблица1345691317[Срок поставки дней]+1</f>
        <v>1</v>
      </c>
      <c r="Q195" s="149"/>
      <c r="R195" s="117"/>
      <c r="S195" s="143"/>
      <c r="T195" s="143"/>
      <c r="U195" s="143"/>
      <c r="V195" s="143"/>
      <c r="W195" s="143"/>
      <c r="X195" s="143"/>
    </row>
    <row r="196" spans="1:24" x14ac:dyDescent="0.25">
      <c r="A196" s="168">
        <v>194</v>
      </c>
      <c r="B196" s="117"/>
      <c r="C196" s="117"/>
      <c r="D196" s="117"/>
      <c r="E196" s="117"/>
      <c r="F196" s="118"/>
      <c r="G196" s="118">
        <f>Таблица1345691317[Кол-во по Счету]*Таблица1345691317[Цена за единицу]</f>
        <v>0</v>
      </c>
      <c r="H196" s="118"/>
      <c r="I196" s="119"/>
      <c r="J196" s="119"/>
      <c r="K196" s="119"/>
      <c r="L196" s="149"/>
      <c r="M196" s="117"/>
      <c r="N196" s="149"/>
      <c r="O196" s="120"/>
      <c r="P196" s="116">
        <f>Таблица1345691317[Дата оплаты]+Таблица1345691317[Срок поставки дней]+1</f>
        <v>1</v>
      </c>
      <c r="Q196" s="149"/>
      <c r="R196" s="117"/>
      <c r="S196" s="143"/>
      <c r="T196" s="143"/>
      <c r="U196" s="143"/>
      <c r="V196" s="143"/>
      <c r="W196" s="143"/>
      <c r="X196" s="143"/>
    </row>
    <row r="197" spans="1:24" x14ac:dyDescent="0.25">
      <c r="A197" s="168">
        <v>195</v>
      </c>
      <c r="B197" s="117"/>
      <c r="C197" s="117"/>
      <c r="D197" s="117"/>
      <c r="E197" s="117"/>
      <c r="F197" s="118"/>
      <c r="G197" s="118">
        <f>Таблица1345691317[Кол-во по Счету]*Таблица1345691317[Цена за единицу]</f>
        <v>0</v>
      </c>
      <c r="H197" s="118"/>
      <c r="I197" s="119"/>
      <c r="J197" s="119"/>
      <c r="K197" s="119"/>
      <c r="L197" s="149"/>
      <c r="M197" s="117"/>
      <c r="N197" s="149"/>
      <c r="O197" s="120"/>
      <c r="P197" s="116">
        <f>Таблица1345691317[Дата оплаты]+Таблица1345691317[Срок поставки дней]+1</f>
        <v>1</v>
      </c>
      <c r="Q197" s="149"/>
      <c r="R197" s="117"/>
      <c r="S197" s="143"/>
      <c r="T197" s="143"/>
      <c r="U197" s="143"/>
      <c r="V197" s="143"/>
      <c r="W197" s="143"/>
      <c r="X197" s="143"/>
    </row>
    <row r="198" spans="1:24" x14ac:dyDescent="0.25">
      <c r="A198" s="168">
        <v>196</v>
      </c>
      <c r="B198" s="117"/>
      <c r="C198" s="117"/>
      <c r="D198" s="117"/>
      <c r="E198" s="117"/>
      <c r="F198" s="118"/>
      <c r="G198" s="118">
        <f>Таблица1345691317[Кол-во по Счету]*Таблица1345691317[Цена за единицу]</f>
        <v>0</v>
      </c>
      <c r="H198" s="118"/>
      <c r="I198" s="119"/>
      <c r="J198" s="119"/>
      <c r="K198" s="119"/>
      <c r="L198" s="149"/>
      <c r="M198" s="117"/>
      <c r="N198" s="149"/>
      <c r="O198" s="120"/>
      <c r="P198" s="116">
        <f>Таблица1345691317[Дата оплаты]+Таблица1345691317[Срок поставки дней]+1</f>
        <v>1</v>
      </c>
      <c r="Q198" s="149"/>
      <c r="R198" s="117"/>
      <c r="S198" s="143"/>
      <c r="T198" s="143"/>
      <c r="U198" s="143"/>
      <c r="V198" s="143"/>
      <c r="W198" s="143"/>
      <c r="X198" s="143"/>
    </row>
    <row r="199" spans="1:24" x14ac:dyDescent="0.25">
      <c r="A199" s="117">
        <v>197</v>
      </c>
      <c r="B199" s="168"/>
      <c r="C199" s="168"/>
      <c r="D199" s="168"/>
      <c r="E199" s="168"/>
      <c r="F199" s="171"/>
      <c r="G199" s="171">
        <f>Таблица1345691317[Кол-во по Счету]*Таблица1345691317[Цена за единицу]</f>
        <v>0</v>
      </c>
      <c r="H199" s="171"/>
      <c r="I199" s="176"/>
      <c r="J199" s="176"/>
      <c r="K199" s="176"/>
      <c r="L199" s="179"/>
      <c r="M199" s="168"/>
      <c r="N199" s="179"/>
      <c r="O199" s="178"/>
      <c r="P199" s="179">
        <f>Таблица1345691317[Дата оплаты]+Таблица1345691317[Срок поставки дней]+1</f>
        <v>1</v>
      </c>
      <c r="Q199" s="179"/>
      <c r="R199" s="168"/>
      <c r="S199" s="143"/>
      <c r="T199" s="143"/>
      <c r="U199" s="143"/>
      <c r="V199" s="143"/>
      <c r="W199" s="143"/>
      <c r="X199" s="143"/>
    </row>
    <row r="200" spans="1:24" x14ac:dyDescent="0.25">
      <c r="A200" s="168">
        <v>198</v>
      </c>
      <c r="B200" s="168"/>
      <c r="C200" s="168"/>
      <c r="D200" s="168"/>
      <c r="E200" s="168"/>
      <c r="F200" s="171"/>
      <c r="G200" s="171">
        <f>Таблица1345691317[Кол-во по Счету]*Таблица1345691317[Цена за единицу]</f>
        <v>0</v>
      </c>
      <c r="H200" s="171"/>
      <c r="I200" s="176"/>
      <c r="J200" s="176"/>
      <c r="K200" s="176"/>
      <c r="L200" s="179"/>
      <c r="M200" s="168"/>
      <c r="N200" s="179"/>
      <c r="O200" s="178"/>
      <c r="P200" s="179">
        <f>Таблица1345691317[Дата оплаты]+Таблица1345691317[Срок поставки дней]+1</f>
        <v>1</v>
      </c>
      <c r="Q200" s="179"/>
      <c r="R200" s="168"/>
      <c r="S200" s="143"/>
      <c r="T200" s="143"/>
      <c r="U200" s="143"/>
      <c r="V200" s="143"/>
      <c r="W200" s="143"/>
      <c r="X200" s="143"/>
    </row>
    <row r="201" spans="1:24" x14ac:dyDescent="0.25">
      <c r="A201" s="168">
        <v>199</v>
      </c>
      <c r="B201" s="168"/>
      <c r="C201" s="168"/>
      <c r="D201" s="168"/>
      <c r="E201" s="168"/>
      <c r="F201" s="171"/>
      <c r="G201" s="171">
        <f>Таблица1345691317[Кол-во по Счету]*Таблица1345691317[Цена за единицу]</f>
        <v>0</v>
      </c>
      <c r="H201" s="171"/>
      <c r="I201" s="176"/>
      <c r="J201" s="176"/>
      <c r="K201" s="176"/>
      <c r="L201" s="179"/>
      <c r="M201" s="168"/>
      <c r="N201" s="179"/>
      <c r="O201" s="178"/>
      <c r="P201" s="179">
        <f>Таблица1345691317[Дата оплаты]+Таблица1345691317[Срок поставки дней]+1</f>
        <v>1</v>
      </c>
      <c r="Q201" s="179"/>
      <c r="R201" s="168"/>
      <c r="S201" s="143"/>
      <c r="T201" s="143"/>
      <c r="U201" s="143"/>
      <c r="V201" s="143"/>
      <c r="W201" s="143"/>
      <c r="X201" s="143"/>
    </row>
    <row r="202" spans="1:24" x14ac:dyDescent="0.25">
      <c r="A202" s="168">
        <v>200</v>
      </c>
      <c r="B202" s="168"/>
      <c r="C202" s="168"/>
      <c r="D202" s="168"/>
      <c r="E202" s="168"/>
      <c r="F202" s="171"/>
      <c r="G202" s="171">
        <f>Таблица1345691317[Кол-во по Счету]*Таблица1345691317[Цена за единицу]</f>
        <v>0</v>
      </c>
      <c r="H202" s="171"/>
      <c r="I202" s="176"/>
      <c r="J202" s="176"/>
      <c r="K202" s="176"/>
      <c r="L202" s="179"/>
      <c r="M202" s="168"/>
      <c r="N202" s="179"/>
      <c r="O202" s="178"/>
      <c r="P202" s="179">
        <f>Таблица1345691317[Дата оплаты]+Таблица1345691317[Срок поставки дней]+1</f>
        <v>1</v>
      </c>
      <c r="Q202" s="179"/>
      <c r="R202" s="168"/>
      <c r="S202" s="143"/>
      <c r="T202" s="143"/>
      <c r="U202" s="143"/>
      <c r="V202" s="143"/>
      <c r="W202" s="143"/>
      <c r="X202" s="143"/>
    </row>
    <row r="203" spans="1:24" x14ac:dyDescent="0.25">
      <c r="A203" s="117">
        <v>201</v>
      </c>
      <c r="B203" s="163"/>
      <c r="C203" s="163"/>
      <c r="D203" s="163"/>
      <c r="E203" s="163"/>
      <c r="F203" s="164"/>
      <c r="G203" s="164">
        <f>Таблица1345691317[Кол-во по Счету]*Таблица1345691317[Цена за единицу]</f>
        <v>0</v>
      </c>
      <c r="H203" s="164"/>
      <c r="I203" s="165"/>
      <c r="J203" s="165"/>
      <c r="K203" s="165"/>
      <c r="L203" s="167"/>
      <c r="M203" s="163"/>
      <c r="N203" s="167"/>
      <c r="O203" s="166"/>
      <c r="P203" s="167">
        <f>Таблица1345691317[Дата оплаты]+Таблица1345691317[Срок поставки дней]+1</f>
        <v>1</v>
      </c>
      <c r="Q203" s="167"/>
      <c r="R203" s="163"/>
      <c r="S203" s="143"/>
      <c r="T203" s="143"/>
      <c r="U203" s="143"/>
      <c r="V203" s="143"/>
      <c r="W203" s="143"/>
      <c r="X203" s="143"/>
    </row>
    <row r="204" spans="1:24" x14ac:dyDescent="0.25">
      <c r="A204" s="168">
        <v>202</v>
      </c>
      <c r="B204" s="117"/>
      <c r="C204" s="117"/>
      <c r="D204" s="117"/>
      <c r="E204" s="117"/>
      <c r="F204" s="118"/>
      <c r="G204" s="118">
        <f>Таблица1345691317[Кол-во по Счету]*Таблица1345691317[Цена за единицу]</f>
        <v>0</v>
      </c>
      <c r="H204" s="118"/>
      <c r="I204" s="119"/>
      <c r="J204" s="119"/>
      <c r="K204" s="119"/>
      <c r="L204" s="149"/>
      <c r="M204" s="117"/>
      <c r="N204" s="149"/>
      <c r="O204" s="120"/>
      <c r="P204" s="116">
        <f>Таблица1345691317[Дата оплаты]+Таблица1345691317[Срок поставки дней]+1</f>
        <v>1</v>
      </c>
      <c r="Q204" s="149"/>
      <c r="R204" s="117"/>
      <c r="S204" s="143"/>
      <c r="T204" s="143"/>
      <c r="U204" s="143"/>
      <c r="V204" s="143"/>
      <c r="W204" s="143"/>
      <c r="X204" s="143"/>
    </row>
    <row r="205" spans="1:24" x14ac:dyDescent="0.25">
      <c r="A205" s="168">
        <v>203</v>
      </c>
      <c r="B205" s="117"/>
      <c r="C205" s="117"/>
      <c r="D205" s="117"/>
      <c r="E205" s="117"/>
      <c r="F205" s="118"/>
      <c r="G205" s="118">
        <f>Таблица1345691317[Кол-во по Счету]*Таблица1345691317[Цена за единицу]</f>
        <v>0</v>
      </c>
      <c r="H205" s="118"/>
      <c r="I205" s="119"/>
      <c r="J205" s="119"/>
      <c r="K205" s="119"/>
      <c r="L205" s="149"/>
      <c r="M205" s="117"/>
      <c r="N205" s="149"/>
      <c r="O205" s="120"/>
      <c r="P205" s="116">
        <f>Таблица1345691317[Дата оплаты]+Таблица1345691317[Срок поставки дней]+1</f>
        <v>1</v>
      </c>
      <c r="Q205" s="149"/>
      <c r="R205" s="117"/>
      <c r="S205" s="143"/>
      <c r="T205" s="143"/>
      <c r="U205" s="143"/>
      <c r="V205" s="143"/>
      <c r="W205" s="143"/>
      <c r="X205" s="143"/>
    </row>
    <row r="206" spans="1:24" x14ac:dyDescent="0.25">
      <c r="A206" s="168">
        <v>204</v>
      </c>
      <c r="B206" s="117"/>
      <c r="C206" s="117"/>
      <c r="D206" s="117"/>
      <c r="E206" s="117"/>
      <c r="F206" s="118"/>
      <c r="G206" s="118">
        <f>Таблица1345691317[Кол-во по Счету]*Таблица1345691317[Цена за единицу]</f>
        <v>0</v>
      </c>
      <c r="H206" s="118"/>
      <c r="I206" s="119"/>
      <c r="J206" s="119"/>
      <c r="K206" s="119"/>
      <c r="L206" s="149"/>
      <c r="M206" s="117"/>
      <c r="N206" s="149"/>
      <c r="O206" s="120"/>
      <c r="P206" s="116">
        <f>Таблица1345691317[Дата оплаты]+Таблица1345691317[Срок поставки дней]+1</f>
        <v>1</v>
      </c>
      <c r="Q206" s="149"/>
      <c r="R206" s="117"/>
      <c r="S206" s="143"/>
      <c r="T206" s="143"/>
      <c r="U206" s="143"/>
      <c r="V206" s="143"/>
      <c r="W206" s="143"/>
      <c r="X206" s="143"/>
    </row>
    <row r="207" spans="1:24" x14ac:dyDescent="0.25">
      <c r="A207" s="117">
        <v>205</v>
      </c>
      <c r="B207" s="117"/>
      <c r="C207" s="117"/>
      <c r="D207" s="117"/>
      <c r="E207" s="117"/>
      <c r="F207" s="118"/>
      <c r="G207" s="118">
        <f>Таблица1345691317[Кол-во по Счету]*Таблица1345691317[Цена за единицу]</f>
        <v>0</v>
      </c>
      <c r="H207" s="118"/>
      <c r="I207" s="119"/>
      <c r="J207" s="119"/>
      <c r="K207" s="119"/>
      <c r="L207" s="149"/>
      <c r="M207" s="117"/>
      <c r="N207" s="149"/>
      <c r="O207" s="120"/>
      <c r="P207" s="116">
        <f>Таблица1345691317[Дата оплаты]+Таблица1345691317[Срок поставки дней]+1</f>
        <v>1</v>
      </c>
      <c r="Q207" s="149"/>
      <c r="R207" s="117"/>
      <c r="S207" s="143"/>
      <c r="T207" s="143"/>
      <c r="U207" s="143"/>
      <c r="V207" s="143"/>
      <c r="W207" s="143"/>
      <c r="X207" s="143"/>
    </row>
    <row r="208" spans="1:24" x14ac:dyDescent="0.25">
      <c r="A208" s="168">
        <v>206</v>
      </c>
      <c r="B208" s="117"/>
      <c r="C208" s="117"/>
      <c r="D208" s="117"/>
      <c r="E208" s="117"/>
      <c r="F208" s="118"/>
      <c r="G208" s="118">
        <f>Таблица1345691317[Кол-во по Счету]*Таблица1345691317[Цена за единицу]</f>
        <v>0</v>
      </c>
      <c r="H208" s="118"/>
      <c r="I208" s="119"/>
      <c r="J208" s="119"/>
      <c r="K208" s="119"/>
      <c r="L208" s="149"/>
      <c r="M208" s="117"/>
      <c r="N208" s="149"/>
      <c r="O208" s="120"/>
      <c r="P208" s="116">
        <f>Таблица1345691317[Дата оплаты]+Таблица1345691317[Срок поставки дней]+1</f>
        <v>1</v>
      </c>
      <c r="Q208" s="149"/>
      <c r="R208" s="117"/>
      <c r="S208" s="143"/>
      <c r="T208" s="143"/>
      <c r="U208" s="143"/>
      <c r="V208" s="143"/>
      <c r="W208" s="143"/>
      <c r="X208" s="143"/>
    </row>
    <row r="209" spans="1:24" x14ac:dyDescent="0.25">
      <c r="A209" s="168">
        <v>207</v>
      </c>
      <c r="B209" s="117"/>
      <c r="C209" s="117"/>
      <c r="D209" s="117"/>
      <c r="E209" s="117"/>
      <c r="F209" s="118"/>
      <c r="G209" s="118">
        <f>Таблица1345691317[Кол-во по Счету]*Таблица1345691317[Цена за единицу]</f>
        <v>0</v>
      </c>
      <c r="H209" s="118"/>
      <c r="I209" s="119"/>
      <c r="J209" s="119"/>
      <c r="K209" s="119"/>
      <c r="L209" s="149"/>
      <c r="M209" s="117"/>
      <c r="N209" s="149"/>
      <c r="O209" s="120"/>
      <c r="P209" s="116">
        <f>Таблица1345691317[Дата оплаты]+Таблица1345691317[Срок поставки дней]+1</f>
        <v>1</v>
      </c>
      <c r="Q209" s="149"/>
      <c r="R209" s="117"/>
      <c r="S209" s="143"/>
      <c r="T209" s="143"/>
      <c r="U209" s="143"/>
      <c r="V209" s="143"/>
      <c r="W209" s="143"/>
      <c r="X209" s="143"/>
    </row>
    <row r="210" spans="1:24" x14ac:dyDescent="0.25">
      <c r="A210" s="168">
        <v>208</v>
      </c>
      <c r="B210" s="168"/>
      <c r="C210" s="168"/>
      <c r="D210" s="168"/>
      <c r="E210" s="168"/>
      <c r="F210" s="171"/>
      <c r="G210" s="171">
        <f>Таблица1345691317[Кол-во по Счету]*Таблица1345691317[Цена за единицу]</f>
        <v>0</v>
      </c>
      <c r="H210" s="171"/>
      <c r="I210" s="176"/>
      <c r="J210" s="176"/>
      <c r="K210" s="176"/>
      <c r="L210" s="179"/>
      <c r="M210" s="168"/>
      <c r="N210" s="179"/>
      <c r="O210" s="178"/>
      <c r="P210" s="179">
        <f>Таблица1345691317[Дата оплаты]+Таблица1345691317[Срок поставки дней]+1</f>
        <v>1</v>
      </c>
      <c r="Q210" s="179"/>
      <c r="R210" s="168"/>
      <c r="S210" s="143"/>
      <c r="T210" s="143"/>
      <c r="U210" s="143"/>
      <c r="V210" s="143"/>
      <c r="W210" s="143"/>
      <c r="X210" s="143"/>
    </row>
    <row r="211" spans="1:24" x14ac:dyDescent="0.25">
      <c r="A211" s="117">
        <v>209</v>
      </c>
      <c r="B211" s="168"/>
      <c r="C211" s="168"/>
      <c r="D211" s="168"/>
      <c r="E211" s="168"/>
      <c r="F211" s="171"/>
      <c r="G211" s="171">
        <f>Таблица1345691317[Кол-во по Счету]*Таблица1345691317[Цена за единицу]</f>
        <v>0</v>
      </c>
      <c r="H211" s="171"/>
      <c r="I211" s="176"/>
      <c r="J211" s="176"/>
      <c r="K211" s="176"/>
      <c r="L211" s="179"/>
      <c r="M211" s="168"/>
      <c r="N211" s="179"/>
      <c r="O211" s="178"/>
      <c r="P211" s="179">
        <f>Таблица1345691317[Дата оплаты]+Таблица1345691317[Срок поставки дней]+1</f>
        <v>1</v>
      </c>
      <c r="Q211" s="179"/>
      <c r="R211" s="168"/>
      <c r="S211" s="143"/>
      <c r="T211" s="143"/>
      <c r="U211" s="143"/>
      <c r="V211" s="143"/>
      <c r="W211" s="143"/>
      <c r="X211" s="143"/>
    </row>
    <row r="212" spans="1:24" x14ac:dyDescent="0.25">
      <c r="A212" s="168">
        <v>210</v>
      </c>
      <c r="B212" s="168"/>
      <c r="C212" s="168"/>
      <c r="D212" s="168"/>
      <c r="E212" s="168"/>
      <c r="F212" s="171"/>
      <c r="G212" s="171">
        <f>Таблица1345691317[Кол-во по Счету]*Таблица1345691317[Цена за единицу]</f>
        <v>0</v>
      </c>
      <c r="H212" s="171"/>
      <c r="I212" s="176"/>
      <c r="J212" s="176"/>
      <c r="K212" s="176"/>
      <c r="L212" s="179"/>
      <c r="M212" s="168"/>
      <c r="N212" s="179"/>
      <c r="O212" s="178"/>
      <c r="P212" s="179">
        <f>Таблица1345691317[Дата оплаты]+Таблица1345691317[Срок поставки дней]+1</f>
        <v>1</v>
      </c>
      <c r="Q212" s="179"/>
      <c r="R212" s="168"/>
      <c r="S212" s="143"/>
      <c r="T212" s="143"/>
      <c r="U212" s="143"/>
      <c r="V212" s="143"/>
      <c r="W212" s="143"/>
      <c r="X212" s="143"/>
    </row>
    <row r="213" spans="1:24" x14ac:dyDescent="0.25">
      <c r="A213" s="168">
        <v>211</v>
      </c>
      <c r="B213" s="168"/>
      <c r="C213" s="168"/>
      <c r="D213" s="168"/>
      <c r="E213" s="168"/>
      <c r="F213" s="171"/>
      <c r="G213" s="171">
        <f>Таблица1345691317[Кол-во по Счету]*Таблица1345691317[Цена за единицу]</f>
        <v>0</v>
      </c>
      <c r="H213" s="171"/>
      <c r="I213" s="176"/>
      <c r="J213" s="176"/>
      <c r="K213" s="176"/>
      <c r="L213" s="179"/>
      <c r="M213" s="168"/>
      <c r="N213" s="179"/>
      <c r="O213" s="178"/>
      <c r="P213" s="179">
        <f>Таблица1345691317[Дата оплаты]+Таблица1345691317[Срок поставки дней]+1</f>
        <v>1</v>
      </c>
      <c r="Q213" s="179"/>
      <c r="R213" s="168"/>
      <c r="S213" s="143"/>
      <c r="T213" s="143"/>
      <c r="U213" s="143"/>
      <c r="V213" s="143"/>
      <c r="W213" s="143"/>
      <c r="X213" s="143"/>
    </row>
    <row r="214" spans="1:24" x14ac:dyDescent="0.25">
      <c r="A214" s="168">
        <v>212</v>
      </c>
      <c r="B214" s="163"/>
      <c r="C214" s="163"/>
      <c r="D214" s="163"/>
      <c r="E214" s="163"/>
      <c r="F214" s="164"/>
      <c r="G214" s="164">
        <f>Таблица1345691317[Кол-во по Счету]*Таблица1345691317[Цена за единицу]</f>
        <v>0</v>
      </c>
      <c r="H214" s="164"/>
      <c r="I214" s="165"/>
      <c r="J214" s="165"/>
      <c r="K214" s="165"/>
      <c r="L214" s="167"/>
      <c r="M214" s="163"/>
      <c r="N214" s="167"/>
      <c r="O214" s="166"/>
      <c r="P214" s="167">
        <f>Таблица1345691317[Дата оплаты]+Таблица1345691317[Срок поставки дней]+1</f>
        <v>1</v>
      </c>
      <c r="Q214" s="167"/>
      <c r="R214" s="163"/>
      <c r="S214" s="143"/>
      <c r="T214" s="143"/>
      <c r="U214" s="143"/>
      <c r="V214" s="143"/>
      <c r="W214" s="143"/>
      <c r="X214" s="143"/>
    </row>
    <row r="215" spans="1:24" x14ac:dyDescent="0.25">
      <c r="A215" s="117">
        <v>213</v>
      </c>
      <c r="B215" s="117"/>
      <c r="C215" s="117"/>
      <c r="D215" s="117"/>
      <c r="E215" s="117"/>
      <c r="F215" s="118"/>
      <c r="G215" s="118">
        <f>Таблица1345691317[Кол-во по Счету]*Таблица1345691317[Цена за единицу]</f>
        <v>0</v>
      </c>
      <c r="H215" s="118"/>
      <c r="I215" s="119"/>
      <c r="J215" s="119"/>
      <c r="K215" s="119"/>
      <c r="L215" s="149"/>
      <c r="M215" s="117"/>
      <c r="N215" s="149"/>
      <c r="O215" s="120"/>
      <c r="P215" s="116">
        <f>Таблица1345691317[Дата оплаты]+Таблица1345691317[Срок поставки дней]+1</f>
        <v>1</v>
      </c>
      <c r="Q215" s="149"/>
      <c r="R215" s="117"/>
      <c r="S215" s="143"/>
      <c r="T215" s="143"/>
      <c r="U215" s="143"/>
      <c r="V215" s="143"/>
      <c r="W215" s="143"/>
      <c r="X215" s="143"/>
    </row>
    <row r="216" spans="1:24" x14ac:dyDescent="0.25">
      <c r="A216" s="168">
        <v>214</v>
      </c>
      <c r="B216" s="117"/>
      <c r="C216" s="117"/>
      <c r="D216" s="117"/>
      <c r="E216" s="117"/>
      <c r="F216" s="118"/>
      <c r="G216" s="118">
        <f>Таблица1345691317[Кол-во по Счету]*Таблица1345691317[Цена за единицу]</f>
        <v>0</v>
      </c>
      <c r="H216" s="118"/>
      <c r="I216" s="119"/>
      <c r="J216" s="119"/>
      <c r="K216" s="119"/>
      <c r="L216" s="149"/>
      <c r="M216" s="117"/>
      <c r="N216" s="149"/>
      <c r="O216" s="120"/>
      <c r="P216" s="116">
        <f>Таблица1345691317[Дата оплаты]+Таблица1345691317[Срок поставки дней]+1</f>
        <v>1</v>
      </c>
      <c r="Q216" s="149"/>
      <c r="R216" s="117"/>
      <c r="S216" s="143"/>
      <c r="T216" s="143"/>
      <c r="U216" s="143"/>
      <c r="V216" s="143"/>
      <c r="W216" s="143"/>
      <c r="X216" s="143"/>
    </row>
    <row r="217" spans="1:24" x14ac:dyDescent="0.25">
      <c r="A217" s="168">
        <v>215</v>
      </c>
      <c r="B217" s="117"/>
      <c r="C217" s="117"/>
      <c r="D217" s="117"/>
      <c r="E217" s="117"/>
      <c r="F217" s="118"/>
      <c r="G217" s="118">
        <f>Таблица1345691317[Кол-во по Счету]*Таблица1345691317[Цена за единицу]</f>
        <v>0</v>
      </c>
      <c r="H217" s="118"/>
      <c r="I217" s="119"/>
      <c r="J217" s="119"/>
      <c r="K217" s="119"/>
      <c r="L217" s="149"/>
      <c r="M217" s="117"/>
      <c r="N217" s="149"/>
      <c r="O217" s="120"/>
      <c r="P217" s="116">
        <f>Таблица1345691317[Дата оплаты]+Таблица1345691317[Срок поставки дней]+1</f>
        <v>1</v>
      </c>
      <c r="Q217" s="149"/>
      <c r="R217" s="117"/>
      <c r="S217" s="143"/>
      <c r="T217" s="143"/>
      <c r="U217" s="143"/>
      <c r="V217" s="143"/>
      <c r="W217" s="143"/>
      <c r="X217" s="143"/>
    </row>
    <row r="218" spans="1:24" x14ac:dyDescent="0.25">
      <c r="A218" s="168">
        <v>216</v>
      </c>
      <c r="B218" s="117"/>
      <c r="C218" s="117"/>
      <c r="D218" s="117"/>
      <c r="E218" s="117"/>
      <c r="F218" s="118"/>
      <c r="G218" s="118">
        <f>Таблица1345691317[Кол-во по Счету]*Таблица1345691317[Цена за единицу]</f>
        <v>0</v>
      </c>
      <c r="H218" s="118"/>
      <c r="I218" s="119"/>
      <c r="J218" s="119"/>
      <c r="K218" s="119"/>
      <c r="L218" s="149"/>
      <c r="M218" s="117"/>
      <c r="N218" s="149"/>
      <c r="O218" s="120"/>
      <c r="P218" s="116">
        <f>Таблица1345691317[Дата оплаты]+Таблица1345691317[Срок поставки дней]+1</f>
        <v>1</v>
      </c>
      <c r="Q218" s="149"/>
      <c r="R218" s="117"/>
      <c r="S218" s="143"/>
      <c r="T218" s="143"/>
      <c r="U218" s="143"/>
      <c r="V218" s="143"/>
      <c r="W218" s="143"/>
      <c r="X218" s="143"/>
    </row>
    <row r="219" spans="1:24" x14ac:dyDescent="0.25">
      <c r="A219" s="117">
        <v>217</v>
      </c>
      <c r="B219" s="117"/>
      <c r="C219" s="117"/>
      <c r="D219" s="117"/>
      <c r="E219" s="117"/>
      <c r="F219" s="118"/>
      <c r="G219" s="118">
        <f>Таблица1345691317[Кол-во по Счету]*Таблица1345691317[Цена за единицу]</f>
        <v>0</v>
      </c>
      <c r="H219" s="118"/>
      <c r="I219" s="119"/>
      <c r="J219" s="119"/>
      <c r="K219" s="119"/>
      <c r="L219" s="149"/>
      <c r="M219" s="117"/>
      <c r="N219" s="149"/>
      <c r="O219" s="120"/>
      <c r="P219" s="116">
        <f>Таблица1345691317[Дата оплаты]+Таблица1345691317[Срок поставки дней]+1</f>
        <v>1</v>
      </c>
      <c r="Q219" s="149"/>
      <c r="R219" s="117"/>
      <c r="S219" s="143"/>
      <c r="T219" s="143"/>
      <c r="U219" s="143"/>
      <c r="V219" s="143"/>
      <c r="W219" s="143"/>
      <c r="X219" s="143"/>
    </row>
    <row r="220" spans="1:24" x14ac:dyDescent="0.25">
      <c r="A220" s="168">
        <v>218</v>
      </c>
      <c r="B220" s="117"/>
      <c r="C220" s="117"/>
      <c r="D220" s="117"/>
      <c r="E220" s="117"/>
      <c r="F220" s="118"/>
      <c r="G220" s="118">
        <f>Таблица1345691317[Кол-во по Счету]*Таблица1345691317[Цена за единицу]</f>
        <v>0</v>
      </c>
      <c r="H220" s="118"/>
      <c r="I220" s="119"/>
      <c r="J220" s="119"/>
      <c r="K220" s="119"/>
      <c r="L220" s="149"/>
      <c r="M220" s="117"/>
      <c r="N220" s="149"/>
      <c r="O220" s="120"/>
      <c r="P220" s="116">
        <f>Таблица1345691317[Дата оплаты]+Таблица1345691317[Срок поставки дней]+1</f>
        <v>1</v>
      </c>
      <c r="Q220" s="149"/>
      <c r="R220" s="117"/>
      <c r="S220" s="143"/>
      <c r="T220" s="143"/>
      <c r="U220" s="143"/>
      <c r="V220" s="143"/>
      <c r="W220" s="143"/>
      <c r="X220" s="143"/>
    </row>
    <row r="221" spans="1:24" x14ac:dyDescent="0.25">
      <c r="A221" s="168">
        <v>219</v>
      </c>
      <c r="B221" s="117"/>
      <c r="C221" s="117"/>
      <c r="D221" s="117"/>
      <c r="E221" s="117"/>
      <c r="F221" s="118"/>
      <c r="G221" s="118">
        <f>Таблица1345691317[Кол-во по Счету]*Таблица1345691317[Цена за единицу]</f>
        <v>0</v>
      </c>
      <c r="H221" s="118"/>
      <c r="I221" s="119"/>
      <c r="J221" s="119"/>
      <c r="K221" s="119"/>
      <c r="L221" s="149"/>
      <c r="M221" s="117"/>
      <c r="N221" s="149"/>
      <c r="O221" s="120"/>
      <c r="P221" s="116">
        <f>Таблица1345691317[Дата оплаты]+Таблица1345691317[Срок поставки дней]+1</f>
        <v>1</v>
      </c>
      <c r="Q221" s="149"/>
      <c r="R221" s="117"/>
      <c r="S221" s="143"/>
      <c r="T221" s="143"/>
      <c r="U221" s="143"/>
      <c r="V221" s="143"/>
      <c r="W221" s="143"/>
      <c r="X221" s="143"/>
    </row>
    <row r="222" spans="1:24" x14ac:dyDescent="0.25">
      <c r="A222" s="168">
        <v>220</v>
      </c>
      <c r="B222" s="117"/>
      <c r="C222" s="117"/>
      <c r="D222" s="117"/>
      <c r="E222" s="117"/>
      <c r="F222" s="118"/>
      <c r="G222" s="118">
        <f>Таблица1345691317[Кол-во по Счету]*Таблица1345691317[Цена за единицу]</f>
        <v>0</v>
      </c>
      <c r="H222" s="118"/>
      <c r="I222" s="119"/>
      <c r="J222" s="119"/>
      <c r="K222" s="119"/>
      <c r="L222" s="149"/>
      <c r="M222" s="117"/>
      <c r="N222" s="149"/>
      <c r="O222" s="120"/>
      <c r="P222" s="116">
        <f>Таблица1345691317[Дата оплаты]+Таблица1345691317[Срок поставки дней]+1</f>
        <v>1</v>
      </c>
      <c r="Q222" s="149"/>
      <c r="R222" s="117"/>
      <c r="S222" s="143"/>
      <c r="T222" s="143"/>
      <c r="U222" s="143"/>
      <c r="V222" s="143"/>
      <c r="W222" s="143"/>
      <c r="X222" s="143"/>
    </row>
    <row r="223" spans="1:24" x14ac:dyDescent="0.25">
      <c r="A223" s="117">
        <v>221</v>
      </c>
      <c r="B223" s="117"/>
      <c r="C223" s="117"/>
      <c r="D223" s="117"/>
      <c r="E223" s="117"/>
      <c r="F223" s="118"/>
      <c r="G223" s="118">
        <f>Таблица1345691317[Кол-во по Счету]*Таблица1345691317[Цена за единицу]</f>
        <v>0</v>
      </c>
      <c r="H223" s="118"/>
      <c r="I223" s="119"/>
      <c r="J223" s="119"/>
      <c r="K223" s="119"/>
      <c r="L223" s="149"/>
      <c r="M223" s="117"/>
      <c r="N223" s="149"/>
      <c r="O223" s="120"/>
      <c r="P223" s="116">
        <f>Таблица1345691317[Дата оплаты]+Таблица1345691317[Срок поставки дней]+1</f>
        <v>1</v>
      </c>
      <c r="Q223" s="149"/>
      <c r="R223" s="117"/>
      <c r="S223" s="143"/>
      <c r="T223" s="143"/>
      <c r="U223" s="143"/>
      <c r="V223" s="143"/>
      <c r="W223" s="143"/>
      <c r="X223" s="143"/>
    </row>
    <row r="224" spans="1:24" x14ac:dyDescent="0.25">
      <c r="A224" s="168">
        <v>222</v>
      </c>
      <c r="B224" s="117"/>
      <c r="C224" s="117"/>
      <c r="D224" s="117"/>
      <c r="E224" s="117"/>
      <c r="F224" s="118"/>
      <c r="G224" s="118">
        <f>Таблица1345691317[Кол-во по Счету]*Таблица1345691317[Цена за единицу]</f>
        <v>0</v>
      </c>
      <c r="H224" s="118"/>
      <c r="I224" s="119"/>
      <c r="J224" s="119"/>
      <c r="K224" s="119"/>
      <c r="L224" s="149"/>
      <c r="M224" s="117"/>
      <c r="N224" s="149"/>
      <c r="O224" s="120"/>
      <c r="P224" s="116">
        <f>Таблица1345691317[Дата оплаты]+Таблица1345691317[Срок поставки дней]+1</f>
        <v>1</v>
      </c>
      <c r="Q224" s="149"/>
      <c r="R224" s="117"/>
      <c r="S224" s="143"/>
      <c r="T224" s="143"/>
      <c r="U224" s="143"/>
      <c r="V224" s="143"/>
      <c r="W224" s="143"/>
      <c r="X224" s="143"/>
    </row>
    <row r="225" spans="1:24" x14ac:dyDescent="0.25">
      <c r="A225" s="168">
        <v>223</v>
      </c>
      <c r="B225" s="117"/>
      <c r="C225" s="117"/>
      <c r="D225" s="117"/>
      <c r="E225" s="117"/>
      <c r="F225" s="118"/>
      <c r="G225" s="118">
        <f>Таблица1345691317[Кол-во по Счету]*Таблица1345691317[Цена за единицу]</f>
        <v>0</v>
      </c>
      <c r="H225" s="118"/>
      <c r="I225" s="119"/>
      <c r="J225" s="119"/>
      <c r="K225" s="119"/>
      <c r="L225" s="149"/>
      <c r="M225" s="117"/>
      <c r="N225" s="149"/>
      <c r="O225" s="120"/>
      <c r="P225" s="116">
        <f>Таблица1345691317[Дата оплаты]+Таблица1345691317[Срок поставки дней]+1</f>
        <v>1</v>
      </c>
      <c r="Q225" s="149"/>
      <c r="R225" s="117"/>
      <c r="S225" s="143"/>
      <c r="T225" s="143"/>
      <c r="U225" s="143"/>
      <c r="V225" s="143"/>
      <c r="W225" s="143"/>
      <c r="X225" s="143"/>
    </row>
    <row r="226" spans="1:24" x14ac:dyDescent="0.25">
      <c r="A226" s="168">
        <v>224</v>
      </c>
      <c r="B226" s="117"/>
      <c r="C226" s="117"/>
      <c r="D226" s="117"/>
      <c r="E226" s="117"/>
      <c r="F226" s="118"/>
      <c r="G226" s="118">
        <f>Таблица1345691317[Кол-во по Счету]*Таблица1345691317[Цена за единицу]</f>
        <v>0</v>
      </c>
      <c r="H226" s="118"/>
      <c r="I226" s="119"/>
      <c r="J226" s="119"/>
      <c r="K226" s="119"/>
      <c r="L226" s="149"/>
      <c r="M226" s="117"/>
      <c r="N226" s="149"/>
      <c r="O226" s="120"/>
      <c r="P226" s="116">
        <f>Таблица1345691317[Дата оплаты]+Таблица1345691317[Срок поставки дней]+1</f>
        <v>1</v>
      </c>
      <c r="Q226" s="149"/>
      <c r="R226" s="117"/>
      <c r="S226" s="143"/>
      <c r="T226" s="143"/>
      <c r="U226" s="143"/>
      <c r="V226" s="143"/>
      <c r="W226" s="143"/>
      <c r="X226" s="143"/>
    </row>
    <row r="227" spans="1:24" x14ac:dyDescent="0.25">
      <c r="A227" s="117">
        <v>225</v>
      </c>
      <c r="B227" s="117"/>
      <c r="C227" s="117"/>
      <c r="D227" s="117"/>
      <c r="E227" s="117"/>
      <c r="F227" s="118"/>
      <c r="G227" s="118">
        <f>Таблица1345691317[Кол-во по Счету]*Таблица1345691317[Цена за единицу]</f>
        <v>0</v>
      </c>
      <c r="H227" s="118"/>
      <c r="I227" s="119"/>
      <c r="J227" s="119"/>
      <c r="K227" s="119"/>
      <c r="L227" s="149"/>
      <c r="M227" s="117"/>
      <c r="N227" s="149"/>
      <c r="O227" s="120"/>
      <c r="P227" s="116">
        <f>Таблица1345691317[Дата оплаты]+Таблица1345691317[Срок поставки дней]+1</f>
        <v>1</v>
      </c>
      <c r="Q227" s="149"/>
      <c r="R227" s="117"/>
      <c r="S227" s="143"/>
      <c r="T227" s="143"/>
      <c r="U227" s="143"/>
      <c r="V227" s="143"/>
      <c r="W227" s="143"/>
      <c r="X227" s="143"/>
    </row>
    <row r="228" spans="1:24" x14ac:dyDescent="0.25">
      <c r="A228" s="168">
        <v>226</v>
      </c>
      <c r="B228" s="117"/>
      <c r="C228" s="117"/>
      <c r="D228" s="117"/>
      <c r="E228" s="117"/>
      <c r="F228" s="118"/>
      <c r="G228" s="118">
        <f>Таблица1345691317[Кол-во по Счету]*Таблица1345691317[Цена за единицу]</f>
        <v>0</v>
      </c>
      <c r="H228" s="118"/>
      <c r="I228" s="119"/>
      <c r="J228" s="119"/>
      <c r="K228" s="119"/>
      <c r="L228" s="149"/>
      <c r="M228" s="117"/>
      <c r="N228" s="149"/>
      <c r="O228" s="120"/>
      <c r="P228" s="116">
        <f>Таблица1345691317[Дата оплаты]+Таблица1345691317[Срок поставки дней]+1</f>
        <v>1</v>
      </c>
      <c r="Q228" s="149"/>
      <c r="R228" s="117"/>
      <c r="S228" s="143"/>
      <c r="T228" s="143"/>
      <c r="U228" s="143"/>
      <c r="V228" s="143"/>
      <c r="W228" s="143"/>
      <c r="X228" s="143"/>
    </row>
    <row r="229" spans="1:24" x14ac:dyDescent="0.25">
      <c r="A229" s="168">
        <v>227</v>
      </c>
      <c r="B229" s="117"/>
      <c r="C229" s="117"/>
      <c r="D229" s="117"/>
      <c r="E229" s="117"/>
      <c r="F229" s="118"/>
      <c r="G229" s="118">
        <f>Таблица1345691317[Кол-во по Счету]*Таблица1345691317[Цена за единицу]</f>
        <v>0</v>
      </c>
      <c r="H229" s="118"/>
      <c r="I229" s="119"/>
      <c r="J229" s="119"/>
      <c r="K229" s="119"/>
      <c r="L229" s="149"/>
      <c r="M229" s="117"/>
      <c r="N229" s="149"/>
      <c r="O229" s="120"/>
      <c r="P229" s="116">
        <f>Таблица1345691317[Дата оплаты]+Таблица1345691317[Срок поставки дней]+1</f>
        <v>1</v>
      </c>
      <c r="Q229" s="149"/>
      <c r="R229" s="117"/>
      <c r="S229" s="143"/>
      <c r="T229" s="143"/>
      <c r="U229" s="143"/>
      <c r="V229" s="143"/>
      <c r="W229" s="143"/>
      <c r="X229" s="143"/>
    </row>
    <row r="230" spans="1:24" x14ac:dyDescent="0.25">
      <c r="A230" s="168">
        <v>228</v>
      </c>
      <c r="B230" s="117"/>
      <c r="C230" s="117"/>
      <c r="D230" s="117"/>
      <c r="E230" s="117"/>
      <c r="F230" s="118"/>
      <c r="G230" s="118">
        <f>Таблица1345691317[Кол-во по Счету]*Таблица1345691317[Цена за единицу]</f>
        <v>0</v>
      </c>
      <c r="H230" s="118"/>
      <c r="I230" s="119"/>
      <c r="J230" s="119"/>
      <c r="K230" s="119"/>
      <c r="L230" s="149"/>
      <c r="M230" s="117"/>
      <c r="N230" s="149"/>
      <c r="O230" s="120"/>
      <c r="P230" s="116">
        <f>Таблица1345691317[Дата оплаты]+Таблица1345691317[Срок поставки дней]+1</f>
        <v>1</v>
      </c>
      <c r="Q230" s="149"/>
      <c r="R230" s="117"/>
      <c r="S230" s="143"/>
      <c r="T230" s="143"/>
      <c r="U230" s="143"/>
      <c r="V230" s="143"/>
      <c r="W230" s="143"/>
      <c r="X230" s="143"/>
    </row>
    <row r="231" spans="1:24" x14ac:dyDescent="0.25">
      <c r="A231" s="117">
        <v>229</v>
      </c>
      <c r="B231" s="117"/>
      <c r="C231" s="117"/>
      <c r="D231" s="117"/>
      <c r="E231" s="117"/>
      <c r="F231" s="118"/>
      <c r="G231" s="118">
        <f>Таблица1345691317[Кол-во по Счету]*Таблица1345691317[Цена за единицу]</f>
        <v>0</v>
      </c>
      <c r="H231" s="118"/>
      <c r="I231" s="119"/>
      <c r="J231" s="119"/>
      <c r="K231" s="119"/>
      <c r="L231" s="149"/>
      <c r="M231" s="117"/>
      <c r="N231" s="149"/>
      <c r="O231" s="120"/>
      <c r="P231" s="116">
        <f>Таблица1345691317[Дата оплаты]+Таблица1345691317[Срок поставки дней]+1</f>
        <v>1</v>
      </c>
      <c r="Q231" s="149"/>
      <c r="R231" s="117"/>
      <c r="S231" s="143"/>
      <c r="T231" s="143"/>
      <c r="U231" s="143"/>
      <c r="V231" s="143"/>
      <c r="W231" s="143"/>
      <c r="X231" s="143"/>
    </row>
    <row r="232" spans="1:24" x14ac:dyDescent="0.25">
      <c r="A232" s="168">
        <v>230</v>
      </c>
      <c r="B232" s="117"/>
      <c r="C232" s="117"/>
      <c r="D232" s="117"/>
      <c r="E232" s="117"/>
      <c r="F232" s="118"/>
      <c r="G232" s="118">
        <f>Таблица1345691317[Кол-во по Счету]*Таблица1345691317[Цена за единицу]</f>
        <v>0</v>
      </c>
      <c r="H232" s="118"/>
      <c r="I232" s="119"/>
      <c r="J232" s="119"/>
      <c r="K232" s="119"/>
      <c r="L232" s="149"/>
      <c r="M232" s="117"/>
      <c r="N232" s="149"/>
      <c r="O232" s="120"/>
      <c r="P232" s="116">
        <f>Таблица1345691317[Дата оплаты]+Таблица1345691317[Срок поставки дней]+1</f>
        <v>1</v>
      </c>
      <c r="Q232" s="149"/>
      <c r="R232" s="117"/>
      <c r="S232" s="143"/>
      <c r="T232" s="143"/>
      <c r="U232" s="143"/>
      <c r="V232" s="143"/>
      <c r="W232" s="143"/>
      <c r="X232" s="143"/>
    </row>
    <row r="233" spans="1:24" x14ac:dyDescent="0.25">
      <c r="A233" s="168">
        <v>231</v>
      </c>
      <c r="B233" s="117"/>
      <c r="C233" s="117"/>
      <c r="D233" s="117"/>
      <c r="E233" s="117"/>
      <c r="F233" s="118"/>
      <c r="G233" s="118">
        <f>Таблица1345691317[Кол-во по Счету]*Таблица1345691317[Цена за единицу]</f>
        <v>0</v>
      </c>
      <c r="H233" s="118"/>
      <c r="I233" s="119"/>
      <c r="J233" s="119"/>
      <c r="K233" s="119"/>
      <c r="L233" s="149"/>
      <c r="M233" s="117"/>
      <c r="N233" s="149"/>
      <c r="O233" s="120"/>
      <c r="P233" s="116">
        <f>Таблица1345691317[Дата оплаты]+Таблица1345691317[Срок поставки дней]+1</f>
        <v>1</v>
      </c>
      <c r="Q233" s="149"/>
      <c r="R233" s="117"/>
      <c r="S233" s="143"/>
      <c r="T233" s="143"/>
      <c r="U233" s="143"/>
      <c r="V233" s="143"/>
      <c r="W233" s="143"/>
      <c r="X233" s="143"/>
    </row>
    <row r="234" spans="1:24" x14ac:dyDescent="0.25">
      <c r="A234" s="168">
        <v>232</v>
      </c>
      <c r="B234" s="117"/>
      <c r="C234" s="117"/>
      <c r="D234" s="117"/>
      <c r="E234" s="117"/>
      <c r="F234" s="118"/>
      <c r="G234" s="118">
        <f>Таблица1345691317[Кол-во по Счету]*Таблица1345691317[Цена за единицу]</f>
        <v>0</v>
      </c>
      <c r="H234" s="118"/>
      <c r="I234" s="119"/>
      <c r="J234" s="119"/>
      <c r="K234" s="119"/>
      <c r="L234" s="149"/>
      <c r="M234" s="117"/>
      <c r="N234" s="149"/>
      <c r="O234" s="120"/>
      <c r="P234" s="116">
        <f>Таблица1345691317[Дата оплаты]+Таблица1345691317[Срок поставки дней]+1</f>
        <v>1</v>
      </c>
      <c r="Q234" s="149"/>
      <c r="R234" s="117"/>
      <c r="S234" s="143"/>
      <c r="T234" s="143"/>
      <c r="U234" s="143"/>
      <c r="V234" s="143"/>
      <c r="W234" s="143"/>
      <c r="X234" s="143"/>
    </row>
    <row r="235" spans="1:24" x14ac:dyDescent="0.25">
      <c r="A235" s="117">
        <v>233</v>
      </c>
      <c r="B235" s="117"/>
      <c r="C235" s="117"/>
      <c r="D235" s="117"/>
      <c r="E235" s="117"/>
      <c r="F235" s="118"/>
      <c r="G235" s="118">
        <f>Таблица1345691317[Кол-во по Счету]*Таблица1345691317[Цена за единицу]</f>
        <v>0</v>
      </c>
      <c r="H235" s="118"/>
      <c r="I235" s="119"/>
      <c r="J235" s="119"/>
      <c r="K235" s="119"/>
      <c r="L235" s="149"/>
      <c r="M235" s="117"/>
      <c r="N235" s="149"/>
      <c r="O235" s="120"/>
      <c r="P235" s="116">
        <f>Таблица1345691317[Дата оплаты]+Таблица1345691317[Срок поставки дней]+1</f>
        <v>1</v>
      </c>
      <c r="Q235" s="149"/>
      <c r="R235" s="117"/>
      <c r="S235" s="143"/>
      <c r="T235" s="143"/>
      <c r="U235" s="143"/>
      <c r="V235" s="143"/>
      <c r="W235" s="143"/>
      <c r="X235" s="143"/>
    </row>
    <row r="236" spans="1:24" x14ac:dyDescent="0.25">
      <c r="A236" s="168">
        <v>234</v>
      </c>
      <c r="B236" s="117"/>
      <c r="C236" s="117"/>
      <c r="D236" s="117"/>
      <c r="E236" s="117"/>
      <c r="F236" s="118"/>
      <c r="G236" s="118">
        <f>Таблица1345691317[Кол-во по Счету]*Таблица1345691317[Цена за единицу]</f>
        <v>0</v>
      </c>
      <c r="H236" s="118"/>
      <c r="I236" s="119"/>
      <c r="J236" s="119"/>
      <c r="K236" s="119"/>
      <c r="L236" s="149"/>
      <c r="M236" s="117"/>
      <c r="N236" s="149"/>
      <c r="O236" s="120"/>
      <c r="P236" s="116">
        <f>Таблица1345691317[Дата оплаты]+Таблица1345691317[Срок поставки дней]+1</f>
        <v>1</v>
      </c>
      <c r="Q236" s="149"/>
      <c r="R236" s="117"/>
      <c r="S236" s="143"/>
      <c r="T236" s="143"/>
      <c r="U236" s="143"/>
      <c r="V236" s="143"/>
      <c r="W236" s="143"/>
      <c r="X236" s="143"/>
    </row>
    <row r="237" spans="1:24" x14ac:dyDescent="0.25">
      <c r="A237" s="168">
        <v>235</v>
      </c>
      <c r="B237" s="117"/>
      <c r="C237" s="117"/>
      <c r="D237" s="117"/>
      <c r="E237" s="117"/>
      <c r="F237" s="118"/>
      <c r="G237" s="118">
        <f>Таблица1345691317[Кол-во по Счету]*Таблица1345691317[Цена за единицу]</f>
        <v>0</v>
      </c>
      <c r="H237" s="118"/>
      <c r="I237" s="119"/>
      <c r="J237" s="119"/>
      <c r="K237" s="119"/>
      <c r="L237" s="149"/>
      <c r="M237" s="117"/>
      <c r="N237" s="149"/>
      <c r="O237" s="120"/>
      <c r="P237" s="116">
        <f>Таблица1345691317[Дата оплаты]+Таблица1345691317[Срок поставки дней]+1</f>
        <v>1</v>
      </c>
      <c r="Q237" s="149"/>
      <c r="R237" s="117"/>
      <c r="S237" s="143"/>
      <c r="T237" s="143"/>
      <c r="U237" s="143"/>
      <c r="V237" s="143"/>
      <c r="W237" s="143"/>
      <c r="X237" s="143"/>
    </row>
    <row r="238" spans="1:24" x14ac:dyDescent="0.25">
      <c r="A238" s="168">
        <v>236</v>
      </c>
      <c r="B238" s="117"/>
      <c r="C238" s="117"/>
      <c r="D238" s="117"/>
      <c r="E238" s="117"/>
      <c r="F238" s="118"/>
      <c r="G238" s="118">
        <f>Таблица1345691317[Кол-во по Счету]*Таблица1345691317[Цена за единицу]</f>
        <v>0</v>
      </c>
      <c r="H238" s="118"/>
      <c r="I238" s="119"/>
      <c r="J238" s="119"/>
      <c r="K238" s="119"/>
      <c r="L238" s="149"/>
      <c r="M238" s="117"/>
      <c r="N238" s="149"/>
      <c r="O238" s="120"/>
      <c r="P238" s="116">
        <f>Таблица1345691317[Дата оплаты]+Таблица1345691317[Срок поставки дней]+1</f>
        <v>1</v>
      </c>
      <c r="Q238" s="149"/>
      <c r="R238" s="117"/>
      <c r="S238" s="143"/>
      <c r="T238" s="143"/>
      <c r="U238" s="143"/>
      <c r="V238" s="143"/>
      <c r="W238" s="143"/>
      <c r="X238" s="143"/>
    </row>
    <row r="239" spans="1:24" x14ac:dyDescent="0.25">
      <c r="A239" s="117">
        <v>237</v>
      </c>
      <c r="B239" s="117"/>
      <c r="C239" s="117"/>
      <c r="D239" s="117"/>
      <c r="E239" s="117"/>
      <c r="F239" s="118"/>
      <c r="G239" s="118">
        <f>Таблица1345691317[Кол-во по Счету]*Таблица1345691317[Цена за единицу]</f>
        <v>0</v>
      </c>
      <c r="H239" s="118"/>
      <c r="I239" s="119"/>
      <c r="J239" s="119"/>
      <c r="K239" s="119"/>
      <c r="L239" s="149"/>
      <c r="M239" s="117"/>
      <c r="N239" s="149"/>
      <c r="O239" s="120"/>
      <c r="P239" s="116">
        <f>Таблица1345691317[Дата оплаты]+Таблица1345691317[Срок поставки дней]+1</f>
        <v>1</v>
      </c>
      <c r="Q239" s="149"/>
      <c r="R239" s="117"/>
      <c r="S239" s="143"/>
      <c r="T239" s="143"/>
      <c r="U239" s="143"/>
      <c r="V239" s="143"/>
      <c r="W239" s="143"/>
      <c r="X239" s="143"/>
    </row>
    <row r="240" spans="1:24" x14ac:dyDescent="0.25">
      <c r="A240" s="168">
        <v>238</v>
      </c>
      <c r="B240" s="117"/>
      <c r="C240" s="117"/>
      <c r="D240" s="117"/>
      <c r="E240" s="117"/>
      <c r="F240" s="118"/>
      <c r="G240" s="118">
        <f>Таблица1345691317[Кол-во по Счету]*Таблица1345691317[Цена за единицу]</f>
        <v>0</v>
      </c>
      <c r="H240" s="118"/>
      <c r="I240" s="119"/>
      <c r="J240" s="119"/>
      <c r="K240" s="119"/>
      <c r="L240" s="149"/>
      <c r="M240" s="117"/>
      <c r="N240" s="149"/>
      <c r="O240" s="120"/>
      <c r="P240" s="116">
        <f>Таблица1345691317[Дата оплаты]+Таблица1345691317[Срок поставки дней]+1</f>
        <v>1</v>
      </c>
      <c r="Q240" s="149"/>
      <c r="R240" s="117"/>
      <c r="S240" s="143"/>
      <c r="T240" s="143"/>
      <c r="U240" s="143"/>
      <c r="V240" s="143"/>
      <c r="W240" s="143"/>
      <c r="X240" s="143"/>
    </row>
    <row r="241" spans="1:24" x14ac:dyDescent="0.25">
      <c r="A241" s="168">
        <v>239</v>
      </c>
      <c r="B241" s="117"/>
      <c r="C241" s="117"/>
      <c r="D241" s="117"/>
      <c r="E241" s="117"/>
      <c r="F241" s="118"/>
      <c r="G241" s="118">
        <f>Таблица1345691317[Кол-во по Счету]*Таблица1345691317[Цена за единицу]</f>
        <v>0</v>
      </c>
      <c r="H241" s="118"/>
      <c r="I241" s="119"/>
      <c r="J241" s="119"/>
      <c r="K241" s="119"/>
      <c r="L241" s="149"/>
      <c r="M241" s="117"/>
      <c r="N241" s="149"/>
      <c r="O241" s="120"/>
      <c r="P241" s="116">
        <f>Таблица1345691317[Дата оплаты]+Таблица1345691317[Срок поставки дней]+1</f>
        <v>1</v>
      </c>
      <c r="Q241" s="149"/>
      <c r="R241" s="117"/>
      <c r="S241" s="143"/>
      <c r="T241" s="143"/>
      <c r="U241" s="143"/>
      <c r="V241" s="143"/>
      <c r="W241" s="143"/>
      <c r="X241" s="143"/>
    </row>
    <row r="242" spans="1:24" x14ac:dyDescent="0.25">
      <c r="A242" s="168">
        <v>240</v>
      </c>
      <c r="B242" s="117"/>
      <c r="C242" s="117"/>
      <c r="D242" s="117"/>
      <c r="E242" s="117"/>
      <c r="F242" s="118"/>
      <c r="G242" s="118">
        <f>Таблица1345691317[Кол-во по Счету]*Таблица1345691317[Цена за единицу]</f>
        <v>0</v>
      </c>
      <c r="H242" s="118"/>
      <c r="I242" s="119"/>
      <c r="J242" s="119"/>
      <c r="K242" s="119"/>
      <c r="L242" s="149"/>
      <c r="M242" s="117"/>
      <c r="N242" s="149"/>
      <c r="O242" s="120"/>
      <c r="P242" s="116">
        <f>Таблица1345691317[Дата оплаты]+Таблица1345691317[Срок поставки дней]+1</f>
        <v>1</v>
      </c>
      <c r="Q242" s="149"/>
      <c r="R242" s="117"/>
      <c r="S242" s="143"/>
      <c r="T242" s="143"/>
      <c r="U242" s="143"/>
      <c r="V242" s="143"/>
      <c r="W242" s="143"/>
      <c r="X242" s="143"/>
    </row>
    <row r="243" spans="1:24" x14ac:dyDescent="0.25">
      <c r="A243" s="117">
        <v>241</v>
      </c>
      <c r="B243" s="117"/>
      <c r="C243" s="117"/>
      <c r="D243" s="117"/>
      <c r="E243" s="117"/>
      <c r="F243" s="118"/>
      <c r="G243" s="118">
        <f>Таблица1345691317[Кол-во по Счету]*Таблица1345691317[Цена за единицу]</f>
        <v>0</v>
      </c>
      <c r="H243" s="118"/>
      <c r="I243" s="119"/>
      <c r="J243" s="119"/>
      <c r="K243" s="119"/>
      <c r="L243" s="149"/>
      <c r="M243" s="117"/>
      <c r="N243" s="149"/>
      <c r="O243" s="120"/>
      <c r="P243" s="116">
        <f>Таблица1345691317[Дата оплаты]+Таблица1345691317[Срок поставки дней]+1</f>
        <v>1</v>
      </c>
      <c r="Q243" s="149"/>
      <c r="R243" s="117"/>
      <c r="S243" s="143"/>
      <c r="T243" s="143"/>
      <c r="U243" s="143"/>
      <c r="V243" s="143"/>
      <c r="W243" s="143"/>
      <c r="X243" s="143"/>
    </row>
    <row r="244" spans="1:24" x14ac:dyDescent="0.25">
      <c r="A244" s="168">
        <v>242</v>
      </c>
      <c r="B244" s="117"/>
      <c r="C244" s="117"/>
      <c r="D244" s="117"/>
      <c r="E244" s="117"/>
      <c r="F244" s="118"/>
      <c r="G244" s="118">
        <f>Таблица1345691317[Кол-во по Счету]*Таблица1345691317[Цена за единицу]</f>
        <v>0</v>
      </c>
      <c r="H244" s="118"/>
      <c r="I244" s="119"/>
      <c r="J244" s="119"/>
      <c r="K244" s="119"/>
      <c r="L244" s="149"/>
      <c r="M244" s="117"/>
      <c r="N244" s="149"/>
      <c r="O244" s="120"/>
      <c r="P244" s="116">
        <f>Таблица1345691317[Дата оплаты]+Таблица1345691317[Срок поставки дней]+1</f>
        <v>1</v>
      </c>
      <c r="Q244" s="149"/>
      <c r="R244" s="117"/>
      <c r="S244" s="143"/>
      <c r="T244" s="143"/>
      <c r="U244" s="143"/>
      <c r="V244" s="143"/>
      <c r="W244" s="143"/>
      <c r="X244" s="143"/>
    </row>
    <row r="245" spans="1:24" x14ac:dyDescent="0.25">
      <c r="A245" s="168">
        <v>243</v>
      </c>
      <c r="B245" s="117"/>
      <c r="C245" s="117"/>
      <c r="D245" s="117"/>
      <c r="E245" s="117"/>
      <c r="F245" s="118"/>
      <c r="G245" s="118">
        <f>Таблица1345691317[Кол-во по Счету]*Таблица1345691317[Цена за единицу]</f>
        <v>0</v>
      </c>
      <c r="H245" s="118"/>
      <c r="I245" s="119"/>
      <c r="J245" s="119"/>
      <c r="K245" s="119"/>
      <c r="L245" s="149"/>
      <c r="M245" s="117"/>
      <c r="N245" s="149"/>
      <c r="O245" s="120"/>
      <c r="P245" s="116">
        <f>Таблица1345691317[Дата оплаты]+Таблица1345691317[Срок поставки дней]+1</f>
        <v>1</v>
      </c>
      <c r="Q245" s="149"/>
      <c r="R245" s="117"/>
      <c r="S245" s="143"/>
      <c r="T245" s="143"/>
      <c r="U245" s="143"/>
      <c r="V245" s="143"/>
      <c r="W245" s="143"/>
      <c r="X245" s="143"/>
    </row>
    <row r="246" spans="1:24" x14ac:dyDescent="0.25">
      <c r="A246" s="168">
        <v>244</v>
      </c>
      <c r="B246" s="117"/>
      <c r="C246" s="117"/>
      <c r="D246" s="117"/>
      <c r="E246" s="117"/>
      <c r="F246" s="118"/>
      <c r="G246" s="118">
        <f>Таблица1345691317[Кол-во по Счету]*Таблица1345691317[Цена за единицу]</f>
        <v>0</v>
      </c>
      <c r="H246" s="118"/>
      <c r="I246" s="119"/>
      <c r="J246" s="119"/>
      <c r="K246" s="119"/>
      <c r="L246" s="149"/>
      <c r="M246" s="117"/>
      <c r="N246" s="149"/>
      <c r="O246" s="120"/>
      <c r="P246" s="116">
        <f>Таблица1345691317[Дата оплаты]+Таблица1345691317[Срок поставки дней]+1</f>
        <v>1</v>
      </c>
      <c r="Q246" s="149"/>
      <c r="R246" s="117"/>
      <c r="S246" s="143"/>
      <c r="T246" s="143"/>
      <c r="U246" s="143"/>
      <c r="V246" s="143"/>
      <c r="W246" s="143"/>
      <c r="X246" s="143"/>
    </row>
    <row r="247" spans="1:24" x14ac:dyDescent="0.25">
      <c r="A247" s="117">
        <v>245</v>
      </c>
      <c r="B247" s="117"/>
      <c r="C247" s="117"/>
      <c r="D247" s="117"/>
      <c r="E247" s="117"/>
      <c r="F247" s="118"/>
      <c r="G247" s="118">
        <f>Таблица1345691317[Кол-во по Счету]*Таблица1345691317[Цена за единицу]</f>
        <v>0</v>
      </c>
      <c r="H247" s="118"/>
      <c r="I247" s="119"/>
      <c r="J247" s="119"/>
      <c r="K247" s="119"/>
      <c r="L247" s="149"/>
      <c r="M247" s="117"/>
      <c r="N247" s="149"/>
      <c r="O247" s="120"/>
      <c r="P247" s="116">
        <f>Таблица1345691317[Дата оплаты]+Таблица1345691317[Срок поставки дней]+1</f>
        <v>1</v>
      </c>
      <c r="Q247" s="149"/>
      <c r="R247" s="117"/>
      <c r="S247" s="143"/>
      <c r="T247" s="143"/>
      <c r="U247" s="143"/>
      <c r="V247" s="143"/>
      <c r="W247" s="143"/>
      <c r="X247" s="143"/>
    </row>
    <row r="248" spans="1:24" x14ac:dyDescent="0.25">
      <c r="A248" s="168">
        <v>246</v>
      </c>
      <c r="B248" s="117"/>
      <c r="C248" s="117"/>
      <c r="D248" s="117"/>
      <c r="E248" s="117"/>
      <c r="F248" s="118"/>
      <c r="G248" s="118">
        <f>Таблица1345691317[Кол-во по Счету]*Таблица1345691317[Цена за единицу]</f>
        <v>0</v>
      </c>
      <c r="H248" s="118"/>
      <c r="I248" s="119"/>
      <c r="J248" s="119"/>
      <c r="K248" s="119"/>
      <c r="L248" s="149"/>
      <c r="M248" s="117"/>
      <c r="N248" s="149"/>
      <c r="O248" s="120"/>
      <c r="P248" s="116">
        <f>Таблица1345691317[Дата оплаты]+Таблица1345691317[Срок поставки дней]+1</f>
        <v>1</v>
      </c>
      <c r="Q248" s="149"/>
      <c r="R248" s="117"/>
      <c r="S248" s="143"/>
      <c r="T248" s="143"/>
      <c r="U248" s="143"/>
      <c r="V248" s="143"/>
      <c r="W248" s="143"/>
      <c r="X248" s="143"/>
    </row>
    <row r="249" spans="1:24" x14ac:dyDescent="0.25">
      <c r="A249" s="168">
        <v>247</v>
      </c>
      <c r="B249" s="117"/>
      <c r="C249" s="117"/>
      <c r="D249" s="117"/>
      <c r="E249" s="117"/>
      <c r="F249" s="118"/>
      <c r="G249" s="118">
        <f>Таблица1345691317[Кол-во по Счету]*Таблица1345691317[Цена за единицу]</f>
        <v>0</v>
      </c>
      <c r="H249" s="118"/>
      <c r="I249" s="119"/>
      <c r="J249" s="119"/>
      <c r="K249" s="119"/>
      <c r="L249" s="149"/>
      <c r="M249" s="117"/>
      <c r="N249" s="149"/>
      <c r="O249" s="120"/>
      <c r="P249" s="116">
        <f>Таблица1345691317[Дата оплаты]+Таблица1345691317[Срок поставки дней]+1</f>
        <v>1</v>
      </c>
      <c r="Q249" s="149"/>
      <c r="R249" s="117"/>
      <c r="S249" s="143"/>
      <c r="T249" s="143"/>
      <c r="U249" s="143"/>
      <c r="V249" s="143"/>
      <c r="W249" s="143"/>
      <c r="X249" s="143"/>
    </row>
    <row r="250" spans="1:24" x14ac:dyDescent="0.25">
      <c r="A250" s="168">
        <v>248</v>
      </c>
      <c r="B250" s="117"/>
      <c r="C250" s="117"/>
      <c r="D250" s="117"/>
      <c r="E250" s="117"/>
      <c r="F250" s="118"/>
      <c r="G250" s="118">
        <f>Таблица1345691317[Кол-во по Счету]*Таблица1345691317[Цена за единицу]</f>
        <v>0</v>
      </c>
      <c r="H250" s="118"/>
      <c r="I250" s="119"/>
      <c r="J250" s="119"/>
      <c r="K250" s="119"/>
      <c r="L250" s="149"/>
      <c r="M250" s="117"/>
      <c r="N250" s="149"/>
      <c r="O250" s="120"/>
      <c r="P250" s="116">
        <f>Таблица1345691317[Дата оплаты]+Таблица1345691317[Срок поставки дней]+1</f>
        <v>1</v>
      </c>
      <c r="Q250" s="149"/>
      <c r="R250" s="117"/>
      <c r="S250" s="143"/>
      <c r="T250" s="143"/>
      <c r="U250" s="143"/>
      <c r="V250" s="143"/>
      <c r="W250" s="143"/>
      <c r="X250" s="143"/>
    </row>
    <row r="251" spans="1:24" x14ac:dyDescent="0.25">
      <c r="A251" s="117">
        <v>249</v>
      </c>
      <c r="B251" s="117"/>
      <c r="C251" s="117"/>
      <c r="D251" s="117"/>
      <c r="E251" s="117"/>
      <c r="F251" s="118"/>
      <c r="G251" s="118">
        <f>Таблица1345691317[Кол-во по Счету]*Таблица1345691317[Цена за единицу]</f>
        <v>0</v>
      </c>
      <c r="H251" s="118"/>
      <c r="I251" s="119"/>
      <c r="J251" s="119"/>
      <c r="K251" s="119"/>
      <c r="L251" s="149"/>
      <c r="M251" s="117"/>
      <c r="N251" s="149"/>
      <c r="O251" s="120"/>
      <c r="P251" s="116">
        <f>Таблица1345691317[Дата оплаты]+Таблица1345691317[Срок поставки дней]+1</f>
        <v>1</v>
      </c>
      <c r="Q251" s="149"/>
      <c r="R251" s="117"/>
      <c r="S251" s="143"/>
      <c r="T251" s="143"/>
      <c r="U251" s="143"/>
      <c r="V251" s="143"/>
      <c r="W251" s="143"/>
      <c r="X251" s="143"/>
    </row>
    <row r="252" spans="1:24" x14ac:dyDescent="0.25">
      <c r="A252" s="168">
        <v>250</v>
      </c>
      <c r="B252" s="117"/>
      <c r="C252" s="117"/>
      <c r="D252" s="117"/>
      <c r="E252" s="117"/>
      <c r="F252" s="118"/>
      <c r="G252" s="118">
        <f>Таблица1345691317[Кол-во по Счету]*Таблица1345691317[Цена за единицу]</f>
        <v>0</v>
      </c>
      <c r="H252" s="118"/>
      <c r="I252" s="119"/>
      <c r="J252" s="119"/>
      <c r="K252" s="119"/>
      <c r="L252" s="149"/>
      <c r="M252" s="117"/>
      <c r="N252" s="149"/>
      <c r="O252" s="120"/>
      <c r="P252" s="116">
        <f>Таблица1345691317[Дата оплаты]+Таблица1345691317[Срок поставки дней]+1</f>
        <v>1</v>
      </c>
      <c r="Q252" s="149"/>
      <c r="R252" s="117"/>
      <c r="S252" s="143"/>
      <c r="T252" s="143"/>
      <c r="U252" s="143"/>
      <c r="V252" s="143"/>
      <c r="W252" s="143"/>
      <c r="X252" s="143"/>
    </row>
    <row r="253" spans="1:24" x14ac:dyDescent="0.25">
      <c r="A253" s="168">
        <v>251</v>
      </c>
      <c r="B253" s="117"/>
      <c r="C253" s="117"/>
      <c r="D253" s="117"/>
      <c r="E253" s="117"/>
      <c r="F253" s="118"/>
      <c r="G253" s="118">
        <f>Таблица1345691317[Кол-во по Счету]*Таблица1345691317[Цена за единицу]</f>
        <v>0</v>
      </c>
      <c r="H253" s="118"/>
      <c r="I253" s="119"/>
      <c r="J253" s="119"/>
      <c r="K253" s="119"/>
      <c r="L253" s="149"/>
      <c r="M253" s="117"/>
      <c r="N253" s="149"/>
      <c r="O253" s="120"/>
      <c r="P253" s="116">
        <f>Таблица1345691317[Дата оплаты]+Таблица1345691317[Срок поставки дней]+1</f>
        <v>1</v>
      </c>
      <c r="Q253" s="149"/>
      <c r="R253" s="117"/>
      <c r="S253" s="143"/>
      <c r="T253" s="143"/>
      <c r="U253" s="143"/>
      <c r="V253" s="143"/>
      <c r="W253" s="143"/>
      <c r="X253" s="143"/>
    </row>
    <row r="254" spans="1:24" x14ac:dyDescent="0.25">
      <c r="A254" s="168">
        <v>252</v>
      </c>
      <c r="B254" s="117"/>
      <c r="C254" s="117"/>
      <c r="D254" s="117"/>
      <c r="E254" s="117"/>
      <c r="F254" s="118"/>
      <c r="G254" s="118">
        <f>Таблица1345691317[Кол-во по Счету]*Таблица1345691317[Цена за единицу]</f>
        <v>0</v>
      </c>
      <c r="H254" s="118"/>
      <c r="I254" s="119"/>
      <c r="J254" s="119"/>
      <c r="K254" s="119"/>
      <c r="L254" s="149"/>
      <c r="M254" s="117"/>
      <c r="N254" s="149"/>
      <c r="O254" s="120"/>
      <c r="P254" s="116">
        <f>Таблица1345691317[Дата оплаты]+Таблица1345691317[Срок поставки дней]+1</f>
        <v>1</v>
      </c>
      <c r="Q254" s="149"/>
      <c r="R254" s="117"/>
      <c r="S254" s="143"/>
      <c r="T254" s="143"/>
      <c r="U254" s="143"/>
      <c r="V254" s="143"/>
      <c r="W254" s="143"/>
      <c r="X254" s="143"/>
    </row>
    <row r="255" spans="1:24" x14ac:dyDescent="0.25">
      <c r="A255" s="117">
        <v>253</v>
      </c>
      <c r="B255" s="117"/>
      <c r="C255" s="117"/>
      <c r="D255" s="117"/>
      <c r="E255" s="117"/>
      <c r="F255" s="118"/>
      <c r="G255" s="118">
        <f>Таблица1345691317[Кол-во по Счету]*Таблица1345691317[Цена за единицу]</f>
        <v>0</v>
      </c>
      <c r="H255" s="118"/>
      <c r="I255" s="119"/>
      <c r="J255" s="119"/>
      <c r="K255" s="119"/>
      <c r="L255" s="149"/>
      <c r="M255" s="117"/>
      <c r="N255" s="149"/>
      <c r="O255" s="120"/>
      <c r="P255" s="116">
        <f>Таблица1345691317[Дата оплаты]+Таблица1345691317[Срок поставки дней]+1</f>
        <v>1</v>
      </c>
      <c r="Q255" s="149"/>
      <c r="R255" s="117"/>
      <c r="S255" s="143"/>
      <c r="T255" s="143"/>
      <c r="U255" s="143"/>
      <c r="V255" s="143"/>
      <c r="W255" s="143"/>
      <c r="X255" s="143"/>
    </row>
    <row r="256" spans="1:24" x14ac:dyDescent="0.25">
      <c r="A256" s="168">
        <v>254</v>
      </c>
      <c r="B256" s="117"/>
      <c r="C256" s="117"/>
      <c r="D256" s="117"/>
      <c r="E256" s="117"/>
      <c r="F256" s="118"/>
      <c r="G256" s="118">
        <f>Таблица1345691317[Кол-во по Счету]*Таблица1345691317[Цена за единицу]</f>
        <v>0</v>
      </c>
      <c r="H256" s="118"/>
      <c r="I256" s="119"/>
      <c r="J256" s="119"/>
      <c r="K256" s="119"/>
      <c r="L256" s="149"/>
      <c r="M256" s="117"/>
      <c r="N256" s="149"/>
      <c r="O256" s="120"/>
      <c r="P256" s="116">
        <f>Таблица1345691317[Дата оплаты]+Таблица1345691317[Срок поставки дней]+1</f>
        <v>1</v>
      </c>
      <c r="Q256" s="149"/>
      <c r="R256" s="117"/>
      <c r="S256" s="143"/>
      <c r="T256" s="143"/>
      <c r="U256" s="143"/>
      <c r="V256" s="143"/>
      <c r="W256" s="143"/>
      <c r="X256" s="143"/>
    </row>
    <row r="257" spans="1:24" x14ac:dyDescent="0.25">
      <c r="A257" s="168">
        <v>255</v>
      </c>
      <c r="B257" s="117"/>
      <c r="C257" s="117"/>
      <c r="D257" s="117"/>
      <c r="E257" s="117"/>
      <c r="F257" s="118"/>
      <c r="G257" s="118">
        <f>Таблица1345691317[Кол-во по Счету]*Таблица1345691317[Цена за единицу]</f>
        <v>0</v>
      </c>
      <c r="H257" s="118"/>
      <c r="I257" s="119"/>
      <c r="J257" s="119"/>
      <c r="K257" s="119"/>
      <c r="L257" s="149"/>
      <c r="M257" s="117"/>
      <c r="N257" s="149"/>
      <c r="O257" s="120"/>
      <c r="P257" s="116">
        <f>Таблица1345691317[Дата оплаты]+Таблица1345691317[Срок поставки дней]+1</f>
        <v>1</v>
      </c>
      <c r="Q257" s="149"/>
      <c r="R257" s="117"/>
      <c r="S257" s="143"/>
      <c r="T257" s="143"/>
      <c r="U257" s="143"/>
      <c r="V257" s="143"/>
      <c r="W257" s="143"/>
      <c r="X257" s="143"/>
    </row>
    <row r="258" spans="1:24" x14ac:dyDescent="0.25">
      <c r="A258" s="168">
        <v>256</v>
      </c>
      <c r="B258" s="117"/>
      <c r="C258" s="117"/>
      <c r="D258" s="117"/>
      <c r="E258" s="117"/>
      <c r="F258" s="118"/>
      <c r="G258" s="118">
        <f>Таблица1345691317[Кол-во по Счету]*Таблица1345691317[Цена за единицу]</f>
        <v>0</v>
      </c>
      <c r="H258" s="118"/>
      <c r="I258" s="119"/>
      <c r="J258" s="119"/>
      <c r="K258" s="119"/>
      <c r="L258" s="149"/>
      <c r="M258" s="117"/>
      <c r="N258" s="149"/>
      <c r="O258" s="120"/>
      <c r="P258" s="116">
        <f>Таблица1345691317[Дата оплаты]+Таблица1345691317[Срок поставки дней]+1</f>
        <v>1</v>
      </c>
      <c r="Q258" s="149"/>
      <c r="R258" s="117"/>
      <c r="S258" s="143"/>
      <c r="T258" s="143"/>
      <c r="U258" s="143"/>
      <c r="V258" s="143"/>
      <c r="W258" s="143"/>
      <c r="X258" s="143"/>
    </row>
    <row r="259" spans="1:24" x14ac:dyDescent="0.25">
      <c r="A259" s="117">
        <v>257</v>
      </c>
      <c r="B259" s="117"/>
      <c r="C259" s="117"/>
      <c r="D259" s="117"/>
      <c r="E259" s="117"/>
      <c r="F259" s="118"/>
      <c r="G259" s="118">
        <f>Таблица1345691317[Кол-во по Счету]*Таблица1345691317[Цена за единицу]</f>
        <v>0</v>
      </c>
      <c r="H259" s="118"/>
      <c r="I259" s="119"/>
      <c r="J259" s="119"/>
      <c r="K259" s="119"/>
      <c r="L259" s="149"/>
      <c r="M259" s="117"/>
      <c r="N259" s="149"/>
      <c r="O259" s="120"/>
      <c r="P259" s="116">
        <f>Таблица1345691317[Дата оплаты]+Таблица1345691317[Срок поставки дней]+1</f>
        <v>1</v>
      </c>
      <c r="Q259" s="149"/>
      <c r="R259" s="117"/>
      <c r="S259" s="143"/>
      <c r="T259" s="143"/>
      <c r="U259" s="143"/>
      <c r="V259" s="143"/>
      <c r="W259" s="143"/>
      <c r="X259" s="143"/>
    </row>
    <row r="260" spans="1:24" x14ac:dyDescent="0.25">
      <c r="A260" s="168">
        <v>258</v>
      </c>
      <c r="B260" s="117"/>
      <c r="C260" s="117"/>
      <c r="D260" s="117"/>
      <c r="E260" s="117"/>
      <c r="F260" s="118"/>
      <c r="G260" s="118">
        <f>Таблица1345691317[Кол-во по Счету]*Таблица1345691317[Цена за единицу]</f>
        <v>0</v>
      </c>
      <c r="H260" s="118"/>
      <c r="I260" s="119"/>
      <c r="J260" s="119"/>
      <c r="K260" s="119"/>
      <c r="L260" s="149"/>
      <c r="M260" s="117"/>
      <c r="N260" s="149"/>
      <c r="O260" s="120"/>
      <c r="P260" s="116">
        <f>Таблица1345691317[Дата оплаты]+Таблица1345691317[Срок поставки дней]+1</f>
        <v>1</v>
      </c>
      <c r="Q260" s="149"/>
      <c r="R260" s="117"/>
      <c r="S260" s="143"/>
      <c r="T260" s="143"/>
      <c r="U260" s="143"/>
      <c r="V260" s="143"/>
      <c r="W260" s="143"/>
      <c r="X260" s="143"/>
    </row>
    <row r="261" spans="1:24" x14ac:dyDescent="0.25">
      <c r="A261" s="168">
        <v>259</v>
      </c>
      <c r="B261" s="117"/>
      <c r="C261" s="117"/>
      <c r="D261" s="117"/>
      <c r="E261" s="117"/>
      <c r="F261" s="118"/>
      <c r="G261" s="118">
        <f>Таблица1345691317[Кол-во по Счету]*Таблица1345691317[Цена за единицу]</f>
        <v>0</v>
      </c>
      <c r="H261" s="118"/>
      <c r="I261" s="119"/>
      <c r="J261" s="119"/>
      <c r="K261" s="119"/>
      <c r="L261" s="149"/>
      <c r="M261" s="117"/>
      <c r="N261" s="149"/>
      <c r="O261" s="120"/>
      <c r="P261" s="116">
        <f>Таблица1345691317[Дата оплаты]+Таблица1345691317[Срок поставки дней]+1</f>
        <v>1</v>
      </c>
      <c r="Q261" s="149"/>
      <c r="R261" s="117"/>
      <c r="S261" s="143"/>
      <c r="T261" s="143"/>
      <c r="U261" s="143"/>
      <c r="V261" s="143"/>
      <c r="W261" s="143"/>
      <c r="X261" s="143"/>
    </row>
    <row r="262" spans="1:24" x14ac:dyDescent="0.25">
      <c r="A262" s="168">
        <v>260</v>
      </c>
      <c r="B262" s="117"/>
      <c r="C262" s="117"/>
      <c r="D262" s="117"/>
      <c r="E262" s="117"/>
      <c r="F262" s="118"/>
      <c r="G262" s="118">
        <f>Таблица1345691317[Кол-во по Счету]*Таблица1345691317[Цена за единицу]</f>
        <v>0</v>
      </c>
      <c r="H262" s="118"/>
      <c r="I262" s="119"/>
      <c r="J262" s="119"/>
      <c r="K262" s="119"/>
      <c r="L262" s="149"/>
      <c r="M262" s="117"/>
      <c r="N262" s="149"/>
      <c r="O262" s="120"/>
      <c r="P262" s="116">
        <f>Таблица1345691317[Дата оплаты]+Таблица1345691317[Срок поставки дней]+1</f>
        <v>1</v>
      </c>
      <c r="Q262" s="149"/>
      <c r="R262" s="117"/>
      <c r="S262" s="143"/>
      <c r="T262" s="143"/>
      <c r="U262" s="143"/>
      <c r="V262" s="143"/>
      <c r="W262" s="143"/>
      <c r="X262" s="143"/>
    </row>
    <row r="263" spans="1:24" x14ac:dyDescent="0.25">
      <c r="A263" s="117">
        <v>261</v>
      </c>
      <c r="B263" s="117"/>
      <c r="C263" s="117"/>
      <c r="D263" s="117"/>
      <c r="E263" s="117"/>
      <c r="F263" s="118"/>
      <c r="G263" s="118">
        <f>Таблица1345691317[Кол-во по Счету]*Таблица1345691317[Цена за единицу]</f>
        <v>0</v>
      </c>
      <c r="H263" s="118"/>
      <c r="I263" s="119"/>
      <c r="J263" s="119"/>
      <c r="K263" s="119"/>
      <c r="L263" s="149"/>
      <c r="M263" s="117"/>
      <c r="N263" s="149"/>
      <c r="O263" s="120"/>
      <c r="P263" s="116">
        <f>Таблица1345691317[Дата оплаты]+Таблица1345691317[Срок поставки дней]+1</f>
        <v>1</v>
      </c>
      <c r="Q263" s="149"/>
      <c r="R263" s="117"/>
      <c r="S263" s="143"/>
      <c r="T263" s="143"/>
      <c r="U263" s="143"/>
      <c r="V263" s="143"/>
      <c r="W263" s="143"/>
      <c r="X263" s="143"/>
    </row>
    <row r="264" spans="1:24" x14ac:dyDescent="0.25">
      <c r="A264" s="168">
        <v>262</v>
      </c>
      <c r="B264" s="117"/>
      <c r="C264" s="117"/>
      <c r="D264" s="117"/>
      <c r="E264" s="117"/>
      <c r="F264" s="118"/>
      <c r="G264" s="118">
        <f>Таблица1345691317[Кол-во по Счету]*Таблица1345691317[Цена за единицу]</f>
        <v>0</v>
      </c>
      <c r="H264" s="118"/>
      <c r="I264" s="119"/>
      <c r="J264" s="119"/>
      <c r="K264" s="119"/>
      <c r="L264" s="149"/>
      <c r="M264" s="117"/>
      <c r="N264" s="149"/>
      <c r="O264" s="120"/>
      <c r="P264" s="116">
        <f>Таблица1345691317[Дата оплаты]+Таблица1345691317[Срок поставки дней]+1</f>
        <v>1</v>
      </c>
      <c r="Q264" s="149"/>
      <c r="R264" s="117"/>
      <c r="S264" s="143"/>
      <c r="T264" s="143"/>
      <c r="U264" s="143"/>
      <c r="V264" s="143"/>
      <c r="W264" s="143"/>
      <c r="X264" s="143"/>
    </row>
    <row r="265" spans="1:24" x14ac:dyDescent="0.25">
      <c r="A265" s="168">
        <v>263</v>
      </c>
      <c r="B265" s="117"/>
      <c r="C265" s="117"/>
      <c r="D265" s="117"/>
      <c r="E265" s="117"/>
      <c r="F265" s="118"/>
      <c r="G265" s="118">
        <f>Таблица1345691317[Кол-во по Счету]*Таблица1345691317[Цена за единицу]</f>
        <v>0</v>
      </c>
      <c r="H265" s="118"/>
      <c r="I265" s="119"/>
      <c r="J265" s="119"/>
      <c r="K265" s="119"/>
      <c r="L265" s="149"/>
      <c r="M265" s="117"/>
      <c r="N265" s="149"/>
      <c r="O265" s="120"/>
      <c r="P265" s="116">
        <f>Таблица1345691317[Дата оплаты]+Таблица1345691317[Срок поставки дней]+1</f>
        <v>1</v>
      </c>
      <c r="Q265" s="149"/>
      <c r="R265" s="117"/>
      <c r="S265" s="143"/>
      <c r="T265" s="143"/>
      <c r="U265" s="143"/>
      <c r="V265" s="143"/>
      <c r="W265" s="143"/>
      <c r="X265" s="143"/>
    </row>
    <row r="266" spans="1:24" x14ac:dyDescent="0.25">
      <c r="A266" s="168">
        <v>264</v>
      </c>
      <c r="B266" s="117"/>
      <c r="C266" s="117"/>
      <c r="D266" s="117"/>
      <c r="E266" s="117"/>
      <c r="F266" s="118"/>
      <c r="G266" s="118">
        <f>Таблица1345691317[Кол-во по Счету]*Таблица1345691317[Цена за единицу]</f>
        <v>0</v>
      </c>
      <c r="H266" s="118"/>
      <c r="I266" s="119"/>
      <c r="J266" s="119"/>
      <c r="K266" s="119"/>
      <c r="L266" s="149"/>
      <c r="M266" s="117"/>
      <c r="N266" s="149"/>
      <c r="O266" s="120"/>
      <c r="P266" s="116">
        <f>Таблица1345691317[Дата оплаты]+Таблица1345691317[Срок поставки дней]+1</f>
        <v>1</v>
      </c>
      <c r="Q266" s="149"/>
      <c r="R266" s="117"/>
      <c r="S266" s="143"/>
      <c r="T266" s="143"/>
      <c r="U266" s="143"/>
      <c r="V266" s="143"/>
      <c r="W266" s="143"/>
      <c r="X266" s="143"/>
    </row>
    <row r="267" spans="1:24" x14ac:dyDescent="0.25">
      <c r="A267" s="117">
        <v>265</v>
      </c>
      <c r="B267" s="117"/>
      <c r="C267" s="117"/>
      <c r="D267" s="117"/>
      <c r="E267" s="117"/>
      <c r="F267" s="118"/>
      <c r="G267" s="118">
        <f>Таблица1345691317[Кол-во по Счету]*Таблица1345691317[Цена за единицу]</f>
        <v>0</v>
      </c>
      <c r="H267" s="118"/>
      <c r="I267" s="119"/>
      <c r="J267" s="119"/>
      <c r="K267" s="119"/>
      <c r="L267" s="149"/>
      <c r="M267" s="117"/>
      <c r="N267" s="149"/>
      <c r="O267" s="120"/>
      <c r="P267" s="116">
        <f>Таблица1345691317[Дата оплаты]+Таблица1345691317[Срок поставки дней]+1</f>
        <v>1</v>
      </c>
      <c r="Q267" s="149"/>
      <c r="R267" s="117"/>
      <c r="S267" s="143"/>
      <c r="T267" s="143"/>
      <c r="U267" s="143"/>
      <c r="V267" s="143"/>
      <c r="W267" s="143"/>
      <c r="X267" s="143"/>
    </row>
    <row r="268" spans="1:24" x14ac:dyDescent="0.25">
      <c r="A268" s="168">
        <v>266</v>
      </c>
      <c r="B268" s="117"/>
      <c r="C268" s="117"/>
      <c r="D268" s="117"/>
      <c r="E268" s="117"/>
      <c r="F268" s="118"/>
      <c r="G268" s="118">
        <f>Таблица1345691317[Кол-во по Счету]*Таблица1345691317[Цена за единицу]</f>
        <v>0</v>
      </c>
      <c r="H268" s="118"/>
      <c r="I268" s="119"/>
      <c r="J268" s="119"/>
      <c r="K268" s="119"/>
      <c r="L268" s="149"/>
      <c r="M268" s="117"/>
      <c r="N268" s="149"/>
      <c r="O268" s="120"/>
      <c r="P268" s="116">
        <f>Таблица1345691317[Дата оплаты]+Таблица1345691317[Срок поставки дней]+1</f>
        <v>1</v>
      </c>
      <c r="Q268" s="149"/>
      <c r="R268" s="117"/>
      <c r="S268" s="143"/>
      <c r="T268" s="143"/>
      <c r="U268" s="143"/>
      <c r="V268" s="143"/>
      <c r="W268" s="143"/>
      <c r="X268" s="143"/>
    </row>
    <row r="269" spans="1:24" x14ac:dyDescent="0.25">
      <c r="A269" s="168">
        <v>267</v>
      </c>
      <c r="B269" s="117"/>
      <c r="C269" s="117"/>
      <c r="D269" s="117"/>
      <c r="E269" s="117"/>
      <c r="F269" s="118"/>
      <c r="G269" s="118">
        <f>Таблица1345691317[Кол-во по Счету]*Таблица1345691317[Цена за единицу]</f>
        <v>0</v>
      </c>
      <c r="H269" s="118"/>
      <c r="I269" s="119"/>
      <c r="J269" s="119"/>
      <c r="K269" s="119"/>
      <c r="L269" s="149"/>
      <c r="M269" s="117"/>
      <c r="N269" s="149"/>
      <c r="O269" s="120"/>
      <c r="P269" s="116">
        <f>Таблица1345691317[Дата оплаты]+Таблица1345691317[Срок поставки дней]+1</f>
        <v>1</v>
      </c>
      <c r="Q269" s="149"/>
      <c r="R269" s="117"/>
      <c r="S269" s="143"/>
      <c r="T269" s="143"/>
      <c r="U269" s="143"/>
      <c r="V269" s="143"/>
      <c r="W269" s="143"/>
      <c r="X269" s="143"/>
    </row>
    <row r="270" spans="1:24" x14ac:dyDescent="0.25">
      <c r="A270" s="168">
        <v>268</v>
      </c>
      <c r="B270" s="117"/>
      <c r="C270" s="117"/>
      <c r="D270" s="117"/>
      <c r="E270" s="117"/>
      <c r="F270" s="118"/>
      <c r="G270" s="118">
        <f>Таблица1345691317[Кол-во по Счету]*Таблица1345691317[Цена за единицу]</f>
        <v>0</v>
      </c>
      <c r="H270" s="118"/>
      <c r="I270" s="119"/>
      <c r="J270" s="119"/>
      <c r="K270" s="119"/>
      <c r="L270" s="149"/>
      <c r="M270" s="117"/>
      <c r="N270" s="149"/>
      <c r="O270" s="120"/>
      <c r="P270" s="116">
        <f>Таблица1345691317[Дата оплаты]+Таблица1345691317[Срок поставки дней]+1</f>
        <v>1</v>
      </c>
      <c r="Q270" s="149"/>
      <c r="R270" s="117"/>
      <c r="S270" s="143"/>
      <c r="T270" s="143"/>
      <c r="U270" s="143"/>
      <c r="V270" s="143"/>
      <c r="W270" s="143"/>
      <c r="X270" s="143"/>
    </row>
    <row r="271" spans="1:24" x14ac:dyDescent="0.25">
      <c r="A271" s="117">
        <v>269</v>
      </c>
      <c r="B271" s="117"/>
      <c r="C271" s="117"/>
      <c r="D271" s="117"/>
      <c r="E271" s="117"/>
      <c r="F271" s="118"/>
      <c r="G271" s="118">
        <f>Таблица1345691317[Кол-во по Счету]*Таблица1345691317[Цена за единицу]</f>
        <v>0</v>
      </c>
      <c r="H271" s="118"/>
      <c r="I271" s="119"/>
      <c r="J271" s="119"/>
      <c r="K271" s="119"/>
      <c r="L271" s="149"/>
      <c r="M271" s="117"/>
      <c r="N271" s="149"/>
      <c r="O271" s="120"/>
      <c r="P271" s="116">
        <f>Таблица1345691317[Дата оплаты]+Таблица1345691317[Срок поставки дней]+1</f>
        <v>1</v>
      </c>
      <c r="Q271" s="149"/>
      <c r="R271" s="117"/>
      <c r="S271" s="143"/>
      <c r="T271" s="143"/>
      <c r="U271" s="143"/>
      <c r="V271" s="143"/>
      <c r="W271" s="143"/>
      <c r="X271" s="143"/>
    </row>
    <row r="272" spans="1:24" x14ac:dyDescent="0.25">
      <c r="A272" s="168">
        <v>270</v>
      </c>
      <c r="B272" s="117"/>
      <c r="C272" s="117"/>
      <c r="D272" s="117"/>
      <c r="E272" s="117"/>
      <c r="F272" s="118"/>
      <c r="G272" s="118">
        <f>Таблица1345691317[Кол-во по Счету]*Таблица1345691317[Цена за единицу]</f>
        <v>0</v>
      </c>
      <c r="H272" s="118"/>
      <c r="I272" s="119"/>
      <c r="J272" s="119"/>
      <c r="K272" s="119"/>
      <c r="L272" s="149"/>
      <c r="M272" s="117"/>
      <c r="N272" s="149"/>
      <c r="O272" s="120"/>
      <c r="P272" s="116">
        <f>Таблица1345691317[Дата оплаты]+Таблица1345691317[Срок поставки дней]+1</f>
        <v>1</v>
      </c>
      <c r="Q272" s="149"/>
      <c r="R272" s="117"/>
      <c r="S272" s="143"/>
      <c r="T272" s="143"/>
      <c r="U272" s="143"/>
      <c r="V272" s="143"/>
      <c r="W272" s="143"/>
      <c r="X272" s="143"/>
    </row>
    <row r="273" spans="1:24" x14ac:dyDescent="0.25">
      <c r="A273" s="168">
        <v>271</v>
      </c>
      <c r="B273" s="117"/>
      <c r="C273" s="117"/>
      <c r="D273" s="117"/>
      <c r="E273" s="117"/>
      <c r="F273" s="118"/>
      <c r="G273" s="118">
        <f>Таблица1345691317[Кол-во по Счету]*Таблица1345691317[Цена за единицу]</f>
        <v>0</v>
      </c>
      <c r="H273" s="118"/>
      <c r="I273" s="119"/>
      <c r="J273" s="119"/>
      <c r="K273" s="119"/>
      <c r="L273" s="149"/>
      <c r="M273" s="117"/>
      <c r="N273" s="149"/>
      <c r="O273" s="120"/>
      <c r="P273" s="116">
        <f>Таблица1345691317[Дата оплаты]+Таблица1345691317[Срок поставки дней]+1</f>
        <v>1</v>
      </c>
      <c r="Q273" s="149"/>
      <c r="R273" s="117"/>
      <c r="S273" s="143"/>
      <c r="T273" s="143"/>
      <c r="U273" s="143"/>
      <c r="V273" s="143"/>
      <c r="W273" s="143"/>
      <c r="X273" s="143"/>
    </row>
    <row r="274" spans="1:24" x14ac:dyDescent="0.25">
      <c r="A274" s="168">
        <v>272</v>
      </c>
      <c r="B274" s="117"/>
      <c r="C274" s="117"/>
      <c r="D274" s="117"/>
      <c r="E274" s="117"/>
      <c r="F274" s="118"/>
      <c r="G274" s="118">
        <f>Таблица1345691317[Кол-во по Счету]*Таблица1345691317[Цена за единицу]</f>
        <v>0</v>
      </c>
      <c r="H274" s="118"/>
      <c r="I274" s="119"/>
      <c r="J274" s="119"/>
      <c r="K274" s="119"/>
      <c r="L274" s="149"/>
      <c r="M274" s="117"/>
      <c r="N274" s="149"/>
      <c r="O274" s="120"/>
      <c r="P274" s="116">
        <f>Таблица1345691317[Дата оплаты]+Таблица1345691317[Срок поставки дней]+1</f>
        <v>1</v>
      </c>
      <c r="Q274" s="149"/>
      <c r="R274" s="117"/>
      <c r="S274" s="143"/>
      <c r="T274" s="143"/>
      <c r="U274" s="143"/>
      <c r="V274" s="143"/>
      <c r="W274" s="143"/>
      <c r="X274" s="143"/>
    </row>
    <row r="275" spans="1:24" x14ac:dyDescent="0.25">
      <c r="A275" s="117">
        <v>273</v>
      </c>
      <c r="B275" s="117"/>
      <c r="C275" s="117"/>
      <c r="D275" s="117"/>
      <c r="E275" s="117"/>
      <c r="F275" s="118"/>
      <c r="G275" s="118">
        <f>Таблица1345691317[Кол-во по Счету]*Таблица1345691317[Цена за единицу]</f>
        <v>0</v>
      </c>
      <c r="H275" s="118"/>
      <c r="I275" s="119"/>
      <c r="J275" s="119"/>
      <c r="K275" s="119"/>
      <c r="L275" s="149"/>
      <c r="M275" s="117"/>
      <c r="N275" s="149"/>
      <c r="O275" s="120"/>
      <c r="P275" s="116">
        <f>Таблица1345691317[Дата оплаты]+Таблица1345691317[Срок поставки дней]+1</f>
        <v>1</v>
      </c>
      <c r="Q275" s="149"/>
      <c r="R275" s="117"/>
      <c r="S275" s="143"/>
      <c r="T275" s="143"/>
      <c r="U275" s="143"/>
      <c r="V275" s="143"/>
      <c r="W275" s="143"/>
      <c r="X275" s="143"/>
    </row>
    <row r="276" spans="1:24" x14ac:dyDescent="0.25">
      <c r="A276" s="168">
        <v>274</v>
      </c>
      <c r="B276" s="117"/>
      <c r="C276" s="117"/>
      <c r="D276" s="117"/>
      <c r="E276" s="117"/>
      <c r="F276" s="118"/>
      <c r="G276" s="118">
        <f>Таблица1345691317[Кол-во по Счету]*Таблица1345691317[Цена за единицу]</f>
        <v>0</v>
      </c>
      <c r="H276" s="118"/>
      <c r="I276" s="119"/>
      <c r="J276" s="119"/>
      <c r="K276" s="119"/>
      <c r="L276" s="149"/>
      <c r="M276" s="117"/>
      <c r="N276" s="149"/>
      <c r="O276" s="120"/>
      <c r="P276" s="116">
        <f>Таблица1345691317[Дата оплаты]+Таблица1345691317[Срок поставки дней]+1</f>
        <v>1</v>
      </c>
      <c r="Q276" s="149"/>
      <c r="R276" s="117"/>
      <c r="S276" s="143"/>
      <c r="T276" s="143"/>
      <c r="U276" s="143"/>
      <c r="V276" s="143"/>
      <c r="W276" s="143"/>
      <c r="X276" s="143"/>
    </row>
    <row r="277" spans="1:24" x14ac:dyDescent="0.25">
      <c r="A277" s="168">
        <v>275</v>
      </c>
      <c r="B277" s="117"/>
      <c r="C277" s="117"/>
      <c r="D277" s="117"/>
      <c r="E277" s="117"/>
      <c r="F277" s="118"/>
      <c r="G277" s="118">
        <f>Таблица1345691317[Кол-во по Счету]*Таблица1345691317[Цена за единицу]</f>
        <v>0</v>
      </c>
      <c r="H277" s="118"/>
      <c r="I277" s="119"/>
      <c r="J277" s="119"/>
      <c r="K277" s="119"/>
      <c r="L277" s="149"/>
      <c r="M277" s="117"/>
      <c r="N277" s="149"/>
      <c r="O277" s="120"/>
      <c r="P277" s="116">
        <f>Таблица1345691317[Дата оплаты]+Таблица1345691317[Срок поставки дней]+1</f>
        <v>1</v>
      </c>
      <c r="Q277" s="149"/>
      <c r="R277" s="117"/>
      <c r="S277" s="143"/>
      <c r="T277" s="143"/>
      <c r="U277" s="143"/>
      <c r="V277" s="143"/>
      <c r="W277" s="143"/>
      <c r="X277" s="143"/>
    </row>
    <row r="278" spans="1:24" x14ac:dyDescent="0.25">
      <c r="A278" s="168">
        <v>276</v>
      </c>
      <c r="B278" s="117"/>
      <c r="C278" s="117"/>
      <c r="D278" s="117"/>
      <c r="E278" s="117"/>
      <c r="F278" s="118"/>
      <c r="G278" s="118">
        <f>Таблица1345691317[Кол-во по Счету]*Таблица1345691317[Цена за единицу]</f>
        <v>0</v>
      </c>
      <c r="H278" s="118"/>
      <c r="I278" s="119"/>
      <c r="J278" s="119"/>
      <c r="K278" s="119"/>
      <c r="L278" s="149"/>
      <c r="M278" s="117"/>
      <c r="N278" s="149"/>
      <c r="O278" s="120"/>
      <c r="P278" s="116">
        <f>Таблица1345691317[Дата оплаты]+Таблица1345691317[Срок поставки дней]+1</f>
        <v>1</v>
      </c>
      <c r="Q278" s="149"/>
      <c r="R278" s="117"/>
      <c r="S278" s="143"/>
      <c r="T278" s="143"/>
      <c r="U278" s="143"/>
      <c r="V278" s="143"/>
      <c r="W278" s="143"/>
      <c r="X278" s="143"/>
    </row>
    <row r="279" spans="1:24" x14ac:dyDescent="0.25">
      <c r="A279" s="117">
        <v>277</v>
      </c>
      <c r="B279" s="117"/>
      <c r="C279" s="117"/>
      <c r="D279" s="117"/>
      <c r="E279" s="117"/>
      <c r="F279" s="118"/>
      <c r="G279" s="118">
        <f>Таблица1345691317[Кол-во по Счету]*Таблица1345691317[Цена за единицу]</f>
        <v>0</v>
      </c>
      <c r="H279" s="118"/>
      <c r="I279" s="119"/>
      <c r="J279" s="119"/>
      <c r="K279" s="119"/>
      <c r="L279" s="149"/>
      <c r="M279" s="117"/>
      <c r="N279" s="149"/>
      <c r="O279" s="120"/>
      <c r="P279" s="116">
        <f>Таблица1345691317[Дата оплаты]+Таблица1345691317[Срок поставки дней]+1</f>
        <v>1</v>
      </c>
      <c r="Q279" s="149"/>
      <c r="R279" s="117"/>
      <c r="S279" s="143"/>
      <c r="T279" s="143"/>
      <c r="U279" s="143"/>
      <c r="V279" s="143"/>
      <c r="W279" s="143"/>
      <c r="X279" s="143"/>
    </row>
    <row r="280" spans="1:24" x14ac:dyDescent="0.25">
      <c r="A280" s="168">
        <v>278</v>
      </c>
      <c r="B280" s="117"/>
      <c r="C280" s="117"/>
      <c r="D280" s="117"/>
      <c r="E280" s="117"/>
      <c r="F280" s="118"/>
      <c r="G280" s="118">
        <f>Таблица1345691317[Кол-во по Счету]*Таблица1345691317[Цена за единицу]</f>
        <v>0</v>
      </c>
      <c r="H280" s="118"/>
      <c r="I280" s="119"/>
      <c r="J280" s="119"/>
      <c r="K280" s="119"/>
      <c r="L280" s="149"/>
      <c r="M280" s="117"/>
      <c r="N280" s="149"/>
      <c r="O280" s="120"/>
      <c r="P280" s="116">
        <f>Таблица1345691317[Дата оплаты]+Таблица1345691317[Срок поставки дней]+1</f>
        <v>1</v>
      </c>
      <c r="Q280" s="149"/>
      <c r="R280" s="117"/>
      <c r="S280" s="143"/>
      <c r="T280" s="143"/>
      <c r="U280" s="143"/>
      <c r="V280" s="143"/>
      <c r="W280" s="143"/>
      <c r="X280" s="143"/>
    </row>
    <row r="281" spans="1:24" x14ac:dyDescent="0.25">
      <c r="A281" s="168">
        <v>279</v>
      </c>
      <c r="B281" s="117"/>
      <c r="C281" s="117"/>
      <c r="D281" s="117"/>
      <c r="E281" s="117"/>
      <c r="F281" s="118"/>
      <c r="G281" s="118">
        <f>Таблица1345691317[Кол-во по Счету]*Таблица1345691317[Цена за единицу]</f>
        <v>0</v>
      </c>
      <c r="H281" s="118"/>
      <c r="I281" s="119"/>
      <c r="J281" s="119"/>
      <c r="K281" s="119"/>
      <c r="L281" s="149"/>
      <c r="M281" s="117"/>
      <c r="N281" s="149"/>
      <c r="O281" s="120"/>
      <c r="P281" s="116">
        <f>Таблица1345691317[Дата оплаты]+Таблица1345691317[Срок поставки дней]+1</f>
        <v>1</v>
      </c>
      <c r="Q281" s="149"/>
      <c r="R281" s="117"/>
      <c r="S281" s="143"/>
      <c r="T281" s="143"/>
      <c r="U281" s="143"/>
      <c r="V281" s="143"/>
      <c r="W281" s="143"/>
      <c r="X281" s="143"/>
    </row>
    <row r="282" spans="1:24" x14ac:dyDescent="0.25">
      <c r="A282" s="168">
        <v>280</v>
      </c>
      <c r="B282" s="117"/>
      <c r="C282" s="117"/>
      <c r="D282" s="117"/>
      <c r="E282" s="117"/>
      <c r="F282" s="118"/>
      <c r="G282" s="118">
        <f>Таблица1345691317[Кол-во по Счету]*Таблица1345691317[Цена за единицу]</f>
        <v>0</v>
      </c>
      <c r="H282" s="118"/>
      <c r="I282" s="119"/>
      <c r="J282" s="119"/>
      <c r="K282" s="119"/>
      <c r="L282" s="149"/>
      <c r="M282" s="117"/>
      <c r="N282" s="149"/>
      <c r="O282" s="120"/>
      <c r="P282" s="116">
        <f>Таблица1345691317[Дата оплаты]+Таблица1345691317[Срок поставки дней]+1</f>
        <v>1</v>
      </c>
      <c r="Q282" s="149"/>
      <c r="R282" s="117"/>
      <c r="S282" s="143"/>
      <c r="T282" s="143"/>
      <c r="U282" s="143"/>
      <c r="V282" s="143"/>
      <c r="W282" s="143"/>
      <c r="X282" s="143"/>
    </row>
    <row r="283" spans="1:24" x14ac:dyDescent="0.25">
      <c r="A283" s="117">
        <v>281</v>
      </c>
      <c r="B283" s="117"/>
      <c r="C283" s="117"/>
      <c r="D283" s="117"/>
      <c r="E283" s="117"/>
      <c r="F283" s="118"/>
      <c r="G283" s="118">
        <f>Таблица1345691317[Кол-во по Счету]*Таблица1345691317[Цена за единицу]</f>
        <v>0</v>
      </c>
      <c r="H283" s="118"/>
      <c r="I283" s="119"/>
      <c r="J283" s="119"/>
      <c r="K283" s="119"/>
      <c r="L283" s="149"/>
      <c r="M283" s="117"/>
      <c r="N283" s="149"/>
      <c r="O283" s="120"/>
      <c r="P283" s="116">
        <f>Таблица1345691317[Дата оплаты]+Таблица1345691317[Срок поставки дней]+1</f>
        <v>1</v>
      </c>
      <c r="Q283" s="149"/>
      <c r="R283" s="117"/>
      <c r="S283" s="143"/>
      <c r="T283" s="143"/>
      <c r="U283" s="143"/>
      <c r="V283" s="143"/>
      <c r="W283" s="143"/>
      <c r="X283" s="143"/>
    </row>
    <row r="284" spans="1:24" x14ac:dyDescent="0.25">
      <c r="A284" s="168">
        <v>282</v>
      </c>
      <c r="B284" s="117"/>
      <c r="C284" s="117"/>
      <c r="D284" s="117"/>
      <c r="E284" s="117"/>
      <c r="F284" s="118"/>
      <c r="G284" s="118">
        <f>Таблица1345691317[Кол-во по Счету]*Таблица1345691317[Цена за единицу]</f>
        <v>0</v>
      </c>
      <c r="H284" s="118"/>
      <c r="I284" s="119"/>
      <c r="J284" s="119"/>
      <c r="K284" s="119"/>
      <c r="L284" s="149"/>
      <c r="M284" s="117"/>
      <c r="N284" s="149"/>
      <c r="O284" s="120"/>
      <c r="P284" s="116">
        <f>Таблица1345691317[Дата оплаты]+Таблица1345691317[Срок поставки дней]+1</f>
        <v>1</v>
      </c>
      <c r="Q284" s="149"/>
      <c r="R284" s="117"/>
      <c r="S284" s="143"/>
      <c r="T284" s="143"/>
      <c r="U284" s="143"/>
      <c r="V284" s="143"/>
      <c r="W284" s="143"/>
      <c r="X284" s="143"/>
    </row>
    <row r="285" spans="1:24" x14ac:dyDescent="0.25">
      <c r="A285" s="168">
        <v>283</v>
      </c>
      <c r="B285" s="117"/>
      <c r="C285" s="117"/>
      <c r="D285" s="117"/>
      <c r="E285" s="117"/>
      <c r="F285" s="118"/>
      <c r="G285" s="118">
        <f>Таблица1345691317[Кол-во по Счету]*Таблица1345691317[Цена за единицу]</f>
        <v>0</v>
      </c>
      <c r="H285" s="118"/>
      <c r="I285" s="119"/>
      <c r="J285" s="119"/>
      <c r="K285" s="119"/>
      <c r="L285" s="149"/>
      <c r="M285" s="117"/>
      <c r="N285" s="149"/>
      <c r="O285" s="120"/>
      <c r="P285" s="116">
        <f>Таблица1345691317[Дата оплаты]+Таблица1345691317[Срок поставки дней]+1</f>
        <v>1</v>
      </c>
      <c r="Q285" s="149"/>
      <c r="R285" s="117"/>
      <c r="S285" s="143"/>
      <c r="T285" s="143"/>
      <c r="U285" s="143"/>
      <c r="V285" s="143"/>
      <c r="W285" s="143"/>
      <c r="X285" s="143"/>
    </row>
    <row r="286" spans="1:24" x14ac:dyDescent="0.25">
      <c r="A286" s="168">
        <v>284</v>
      </c>
      <c r="B286" s="117"/>
      <c r="C286" s="117"/>
      <c r="D286" s="117"/>
      <c r="E286" s="117"/>
      <c r="F286" s="118"/>
      <c r="G286" s="118">
        <f>Таблица1345691317[Кол-во по Счету]*Таблица1345691317[Цена за единицу]</f>
        <v>0</v>
      </c>
      <c r="H286" s="118"/>
      <c r="I286" s="119"/>
      <c r="J286" s="119"/>
      <c r="K286" s="119"/>
      <c r="L286" s="149"/>
      <c r="M286" s="117"/>
      <c r="N286" s="149"/>
      <c r="O286" s="120"/>
      <c r="P286" s="116">
        <f>Таблица1345691317[Дата оплаты]+Таблица1345691317[Срок поставки дней]+1</f>
        <v>1</v>
      </c>
      <c r="Q286" s="149"/>
      <c r="R286" s="117"/>
      <c r="S286" s="143"/>
      <c r="T286" s="143"/>
      <c r="U286" s="143"/>
      <c r="V286" s="143"/>
      <c r="W286" s="143"/>
      <c r="X286" s="143"/>
    </row>
    <row r="287" spans="1:24" x14ac:dyDescent="0.25">
      <c r="A287" s="117">
        <v>285</v>
      </c>
      <c r="B287" s="117"/>
      <c r="C287" s="117"/>
      <c r="D287" s="117"/>
      <c r="E287" s="117"/>
      <c r="F287" s="118"/>
      <c r="G287" s="118">
        <f>Таблица1345691317[Кол-во по Счету]*Таблица1345691317[Цена за единицу]</f>
        <v>0</v>
      </c>
      <c r="H287" s="118"/>
      <c r="I287" s="119"/>
      <c r="J287" s="119"/>
      <c r="K287" s="119"/>
      <c r="L287" s="149"/>
      <c r="M287" s="117"/>
      <c r="N287" s="149"/>
      <c r="O287" s="120"/>
      <c r="P287" s="116">
        <f>Таблица1345691317[Дата оплаты]+Таблица1345691317[Срок поставки дней]+1</f>
        <v>1</v>
      </c>
      <c r="Q287" s="149"/>
      <c r="R287" s="117"/>
      <c r="S287" s="143"/>
      <c r="T287" s="143"/>
      <c r="U287" s="143"/>
      <c r="V287" s="143"/>
      <c r="W287" s="143"/>
      <c r="X287" s="143"/>
    </row>
    <row r="288" spans="1:24" x14ac:dyDescent="0.25">
      <c r="A288" s="168">
        <v>286</v>
      </c>
      <c r="B288" s="117"/>
      <c r="C288" s="117"/>
      <c r="D288" s="117"/>
      <c r="E288" s="117"/>
      <c r="F288" s="118"/>
      <c r="G288" s="118">
        <f>Таблица1345691317[Кол-во по Счету]*Таблица1345691317[Цена за единицу]</f>
        <v>0</v>
      </c>
      <c r="H288" s="118"/>
      <c r="I288" s="119"/>
      <c r="J288" s="119"/>
      <c r="K288" s="119"/>
      <c r="L288" s="149"/>
      <c r="M288" s="117"/>
      <c r="N288" s="149"/>
      <c r="O288" s="120"/>
      <c r="P288" s="116">
        <f>Таблица1345691317[Дата оплаты]+Таблица1345691317[Срок поставки дней]+1</f>
        <v>1</v>
      </c>
      <c r="Q288" s="149"/>
      <c r="R288" s="117"/>
      <c r="S288" s="143"/>
      <c r="T288" s="143"/>
      <c r="U288" s="143"/>
      <c r="V288" s="143"/>
      <c r="W288" s="143"/>
      <c r="X288" s="143"/>
    </row>
    <row r="289" spans="1:24" x14ac:dyDescent="0.25">
      <c r="A289" s="168">
        <v>287</v>
      </c>
      <c r="B289" s="117"/>
      <c r="C289" s="117"/>
      <c r="D289" s="117"/>
      <c r="E289" s="117"/>
      <c r="F289" s="118"/>
      <c r="G289" s="118">
        <f>Таблица1345691317[Кол-во по Счету]*Таблица1345691317[Цена за единицу]</f>
        <v>0</v>
      </c>
      <c r="H289" s="118"/>
      <c r="I289" s="119"/>
      <c r="J289" s="119"/>
      <c r="K289" s="119"/>
      <c r="L289" s="149"/>
      <c r="M289" s="117"/>
      <c r="N289" s="149"/>
      <c r="O289" s="120"/>
      <c r="P289" s="116">
        <f>Таблица1345691317[Дата оплаты]+Таблица1345691317[Срок поставки дней]+1</f>
        <v>1</v>
      </c>
      <c r="Q289" s="149"/>
      <c r="R289" s="117"/>
      <c r="S289" s="143"/>
      <c r="T289" s="143"/>
      <c r="U289" s="143"/>
      <c r="V289" s="143"/>
      <c r="W289" s="143"/>
      <c r="X289" s="143"/>
    </row>
    <row r="290" spans="1:24" x14ac:dyDescent="0.25">
      <c r="A290" s="168">
        <v>288</v>
      </c>
      <c r="B290" s="117"/>
      <c r="C290" s="117"/>
      <c r="D290" s="117"/>
      <c r="E290" s="117"/>
      <c r="F290" s="118"/>
      <c r="G290" s="118">
        <f>Таблица1345691317[Кол-во по Счету]*Таблица1345691317[Цена за единицу]</f>
        <v>0</v>
      </c>
      <c r="H290" s="118"/>
      <c r="I290" s="119"/>
      <c r="J290" s="119"/>
      <c r="K290" s="119"/>
      <c r="L290" s="149"/>
      <c r="M290" s="117"/>
      <c r="N290" s="149"/>
      <c r="O290" s="120"/>
      <c r="P290" s="116">
        <f>Таблица1345691317[Дата оплаты]+Таблица1345691317[Срок поставки дней]+1</f>
        <v>1</v>
      </c>
      <c r="Q290" s="149"/>
      <c r="R290" s="117"/>
      <c r="S290" s="143"/>
      <c r="T290" s="143"/>
      <c r="U290" s="143"/>
      <c r="V290" s="143"/>
      <c r="W290" s="143"/>
      <c r="X290" s="143"/>
    </row>
    <row r="291" spans="1:24" x14ac:dyDescent="0.25">
      <c r="A291" s="117">
        <v>289</v>
      </c>
      <c r="B291" s="117"/>
      <c r="C291" s="117"/>
      <c r="D291" s="117"/>
      <c r="E291" s="117"/>
      <c r="F291" s="118"/>
      <c r="G291" s="118">
        <f>Таблица1345691317[Кол-во по Счету]*Таблица1345691317[Цена за единицу]</f>
        <v>0</v>
      </c>
      <c r="H291" s="118"/>
      <c r="I291" s="119"/>
      <c r="J291" s="119"/>
      <c r="K291" s="119"/>
      <c r="L291" s="149"/>
      <c r="M291" s="117"/>
      <c r="N291" s="149"/>
      <c r="O291" s="120"/>
      <c r="P291" s="116">
        <f>Таблица1345691317[Дата оплаты]+Таблица1345691317[Срок поставки дней]+1</f>
        <v>1</v>
      </c>
      <c r="Q291" s="149"/>
      <c r="R291" s="117"/>
      <c r="S291" s="143"/>
      <c r="T291" s="143"/>
      <c r="U291" s="143"/>
      <c r="V291" s="143"/>
      <c r="W291" s="143"/>
      <c r="X291" s="143"/>
    </row>
    <row r="292" spans="1:24" x14ac:dyDescent="0.25">
      <c r="A292" s="168">
        <v>290</v>
      </c>
      <c r="B292" s="117"/>
      <c r="C292" s="117"/>
      <c r="D292" s="117"/>
      <c r="E292" s="117"/>
      <c r="F292" s="118"/>
      <c r="G292" s="118">
        <f>Таблица1345691317[Кол-во по Счету]*Таблица1345691317[Цена за единицу]</f>
        <v>0</v>
      </c>
      <c r="H292" s="118"/>
      <c r="I292" s="119"/>
      <c r="J292" s="119"/>
      <c r="K292" s="119"/>
      <c r="L292" s="149"/>
      <c r="M292" s="117"/>
      <c r="N292" s="149"/>
      <c r="O292" s="120"/>
      <c r="P292" s="116">
        <f>Таблица1345691317[Дата оплаты]+Таблица1345691317[Срок поставки дней]+1</f>
        <v>1</v>
      </c>
      <c r="Q292" s="149"/>
      <c r="R292" s="117"/>
      <c r="S292" s="143"/>
      <c r="T292" s="143"/>
      <c r="U292" s="143"/>
      <c r="V292" s="143"/>
      <c r="W292" s="143"/>
      <c r="X292" s="143"/>
    </row>
    <row r="293" spans="1:24" x14ac:dyDescent="0.25">
      <c r="A293" s="168">
        <v>291</v>
      </c>
      <c r="B293" s="117"/>
      <c r="C293" s="117"/>
      <c r="D293" s="117"/>
      <c r="E293" s="117"/>
      <c r="F293" s="118"/>
      <c r="G293" s="118">
        <f>Таблица1345691317[Кол-во по Счету]*Таблица1345691317[Цена за единицу]</f>
        <v>0</v>
      </c>
      <c r="H293" s="118"/>
      <c r="I293" s="119"/>
      <c r="J293" s="119"/>
      <c r="K293" s="119"/>
      <c r="L293" s="149"/>
      <c r="M293" s="117"/>
      <c r="N293" s="149"/>
      <c r="O293" s="120"/>
      <c r="P293" s="116">
        <f>Таблица1345691317[Дата оплаты]+Таблица1345691317[Срок поставки дней]+1</f>
        <v>1</v>
      </c>
      <c r="Q293" s="149"/>
      <c r="R293" s="117"/>
      <c r="S293" s="143"/>
      <c r="T293" s="143"/>
      <c r="U293" s="143"/>
      <c r="V293" s="143"/>
      <c r="W293" s="143"/>
      <c r="X293" s="143"/>
    </row>
    <row r="294" spans="1:24" x14ac:dyDescent="0.25">
      <c r="A294" s="168">
        <v>292</v>
      </c>
      <c r="B294" s="117"/>
      <c r="C294" s="117"/>
      <c r="D294" s="117"/>
      <c r="E294" s="117"/>
      <c r="F294" s="118"/>
      <c r="G294" s="118">
        <f>Таблица1345691317[Кол-во по Счету]*Таблица1345691317[Цена за единицу]</f>
        <v>0</v>
      </c>
      <c r="H294" s="118"/>
      <c r="I294" s="119"/>
      <c r="J294" s="119"/>
      <c r="K294" s="119"/>
      <c r="L294" s="149"/>
      <c r="M294" s="117"/>
      <c r="N294" s="149"/>
      <c r="O294" s="120"/>
      <c r="P294" s="116">
        <f>Таблица1345691317[Дата оплаты]+Таблица1345691317[Срок поставки дней]+1</f>
        <v>1</v>
      </c>
      <c r="Q294" s="149"/>
      <c r="R294" s="117"/>
      <c r="S294" s="143"/>
      <c r="T294" s="143"/>
      <c r="U294" s="143"/>
      <c r="V294" s="143"/>
      <c r="W294" s="143"/>
      <c r="X294" s="143"/>
    </row>
    <row r="295" spans="1:24" x14ac:dyDescent="0.25">
      <c r="A295" s="117">
        <v>293</v>
      </c>
      <c r="B295" s="117"/>
      <c r="C295" s="117"/>
      <c r="D295" s="117"/>
      <c r="E295" s="117"/>
      <c r="F295" s="118"/>
      <c r="G295" s="118">
        <f>Таблица1345691317[Кол-во по Счету]*Таблица1345691317[Цена за единицу]</f>
        <v>0</v>
      </c>
      <c r="H295" s="118"/>
      <c r="I295" s="119"/>
      <c r="J295" s="119"/>
      <c r="K295" s="119"/>
      <c r="L295" s="149"/>
      <c r="M295" s="117"/>
      <c r="N295" s="149"/>
      <c r="O295" s="120"/>
      <c r="P295" s="116">
        <f>Таблица1345691317[Дата оплаты]+Таблица1345691317[Срок поставки дней]+1</f>
        <v>1</v>
      </c>
      <c r="Q295" s="149"/>
      <c r="R295" s="117"/>
      <c r="S295" s="143"/>
      <c r="T295" s="143"/>
      <c r="U295" s="143"/>
      <c r="V295" s="143"/>
      <c r="W295" s="143"/>
      <c r="X295" s="143"/>
    </row>
    <row r="296" spans="1:24" x14ac:dyDescent="0.25">
      <c r="A296" s="168">
        <v>294</v>
      </c>
      <c r="B296" s="117"/>
      <c r="C296" s="117"/>
      <c r="D296" s="117"/>
      <c r="E296" s="117"/>
      <c r="F296" s="118"/>
      <c r="G296" s="118">
        <f>Таблица1345691317[Кол-во по Счету]*Таблица1345691317[Цена за единицу]</f>
        <v>0</v>
      </c>
      <c r="H296" s="118"/>
      <c r="I296" s="119"/>
      <c r="J296" s="119"/>
      <c r="K296" s="119"/>
      <c r="L296" s="149"/>
      <c r="M296" s="117"/>
      <c r="N296" s="149"/>
      <c r="O296" s="120"/>
      <c r="P296" s="116">
        <f>Таблица1345691317[Дата оплаты]+Таблица1345691317[Срок поставки дней]+1</f>
        <v>1</v>
      </c>
      <c r="Q296" s="149"/>
      <c r="R296" s="117"/>
      <c r="S296" s="143"/>
      <c r="T296" s="143"/>
      <c r="U296" s="143"/>
      <c r="V296" s="143"/>
      <c r="W296" s="143"/>
      <c r="X296" s="143"/>
    </row>
    <row r="297" spans="1:24" x14ac:dyDescent="0.25">
      <c r="A297" s="168">
        <v>295</v>
      </c>
      <c r="B297" s="117"/>
      <c r="C297" s="117"/>
      <c r="D297" s="117"/>
      <c r="E297" s="117"/>
      <c r="F297" s="118"/>
      <c r="G297" s="118">
        <f>Таблица1345691317[Кол-во по Счету]*Таблица1345691317[Цена за единицу]</f>
        <v>0</v>
      </c>
      <c r="H297" s="118"/>
      <c r="I297" s="119"/>
      <c r="J297" s="119"/>
      <c r="K297" s="119"/>
      <c r="L297" s="149"/>
      <c r="M297" s="117"/>
      <c r="N297" s="149"/>
      <c r="O297" s="120"/>
      <c r="P297" s="116">
        <f>Таблица1345691317[Дата оплаты]+Таблица1345691317[Срок поставки дней]+1</f>
        <v>1</v>
      </c>
      <c r="Q297" s="149"/>
      <c r="R297" s="117"/>
      <c r="S297" s="143"/>
      <c r="T297" s="143"/>
      <c r="U297" s="143"/>
      <c r="V297" s="143"/>
      <c r="W297" s="143"/>
      <c r="X297" s="143"/>
    </row>
    <row r="298" spans="1:24" x14ac:dyDescent="0.25">
      <c r="A298" s="168">
        <v>296</v>
      </c>
      <c r="B298" s="117"/>
      <c r="C298" s="117"/>
      <c r="D298" s="117"/>
      <c r="E298" s="117"/>
      <c r="F298" s="118"/>
      <c r="G298" s="118">
        <f>Таблица1345691317[Кол-во по Счету]*Таблица1345691317[Цена за единицу]</f>
        <v>0</v>
      </c>
      <c r="H298" s="118"/>
      <c r="I298" s="119"/>
      <c r="J298" s="119"/>
      <c r="K298" s="119"/>
      <c r="L298" s="149"/>
      <c r="M298" s="117"/>
      <c r="N298" s="149"/>
      <c r="O298" s="120"/>
      <c r="P298" s="116">
        <f>Таблица1345691317[Дата оплаты]+Таблица1345691317[Срок поставки дней]+1</f>
        <v>1</v>
      </c>
      <c r="Q298" s="149"/>
      <c r="R298" s="117"/>
      <c r="S298" s="143"/>
      <c r="T298" s="143"/>
      <c r="U298" s="143"/>
      <c r="V298" s="143"/>
      <c r="W298" s="143"/>
      <c r="X298" s="143"/>
    </row>
    <row r="299" spans="1:24" x14ac:dyDescent="0.25">
      <c r="A299" s="117">
        <v>297</v>
      </c>
      <c r="B299" s="117"/>
      <c r="C299" s="117"/>
      <c r="D299" s="117"/>
      <c r="E299" s="117"/>
      <c r="F299" s="118"/>
      <c r="G299" s="118">
        <f>Таблица1345691317[Кол-во по Счету]*Таблица1345691317[Цена за единицу]</f>
        <v>0</v>
      </c>
      <c r="H299" s="118"/>
      <c r="I299" s="119"/>
      <c r="J299" s="119"/>
      <c r="K299" s="119"/>
      <c r="L299" s="149"/>
      <c r="M299" s="117"/>
      <c r="N299" s="149"/>
      <c r="O299" s="120"/>
      <c r="P299" s="116">
        <f>Таблица1345691317[Дата оплаты]+Таблица1345691317[Срок поставки дней]+1</f>
        <v>1</v>
      </c>
      <c r="Q299" s="149"/>
      <c r="R299" s="117"/>
      <c r="S299" s="143"/>
      <c r="T299" s="143"/>
      <c r="U299" s="143"/>
      <c r="V299" s="143"/>
      <c r="W299" s="143"/>
      <c r="X299" s="143"/>
    </row>
    <row r="300" spans="1:24" x14ac:dyDescent="0.25">
      <c r="A300" s="168">
        <v>298</v>
      </c>
      <c r="B300" s="117"/>
      <c r="C300" s="117"/>
      <c r="D300" s="117"/>
      <c r="E300" s="117"/>
      <c r="F300" s="118"/>
      <c r="G300" s="118">
        <f>Таблица1345691317[Кол-во по Счету]*Таблица1345691317[Цена за единицу]</f>
        <v>0</v>
      </c>
      <c r="H300" s="118"/>
      <c r="I300" s="119"/>
      <c r="J300" s="119"/>
      <c r="K300" s="119"/>
      <c r="L300" s="149"/>
      <c r="M300" s="117"/>
      <c r="N300" s="149"/>
      <c r="O300" s="120"/>
      <c r="P300" s="116">
        <f>Таблица1345691317[Дата оплаты]+Таблица1345691317[Срок поставки дней]+1</f>
        <v>1</v>
      </c>
      <c r="Q300" s="149"/>
      <c r="R300" s="117"/>
      <c r="S300" s="143"/>
      <c r="T300" s="143"/>
      <c r="U300" s="143"/>
      <c r="V300" s="143"/>
      <c r="W300" s="143"/>
      <c r="X300" s="143"/>
    </row>
    <row r="301" spans="1:24" x14ac:dyDescent="0.25">
      <c r="A301" s="168">
        <v>299</v>
      </c>
      <c r="B301" s="117"/>
      <c r="C301" s="117"/>
      <c r="D301" s="117"/>
      <c r="E301" s="117"/>
      <c r="F301" s="118"/>
      <c r="G301" s="118">
        <f>Таблица1345691317[Кол-во по Счету]*Таблица1345691317[Цена за единицу]</f>
        <v>0</v>
      </c>
      <c r="H301" s="118"/>
      <c r="I301" s="119"/>
      <c r="J301" s="119"/>
      <c r="K301" s="119"/>
      <c r="L301" s="149"/>
      <c r="M301" s="117"/>
      <c r="N301" s="149"/>
      <c r="O301" s="120"/>
      <c r="P301" s="116">
        <f>Таблица1345691317[Дата оплаты]+Таблица1345691317[Срок поставки дней]+1</f>
        <v>1</v>
      </c>
      <c r="Q301" s="149"/>
      <c r="R301" s="117"/>
      <c r="S301" s="143"/>
      <c r="T301" s="143"/>
      <c r="U301" s="143"/>
      <c r="V301" s="143"/>
      <c r="W301" s="143"/>
      <c r="X301" s="143"/>
    </row>
    <row r="302" spans="1:24" x14ac:dyDescent="0.25">
      <c r="A302" s="168">
        <v>300</v>
      </c>
      <c r="B302" s="117"/>
      <c r="C302" s="117"/>
      <c r="D302" s="117"/>
      <c r="E302" s="117"/>
      <c r="F302" s="118"/>
      <c r="G302" s="118">
        <f>Таблица1345691317[Кол-во по Счету]*Таблица1345691317[Цена за единицу]</f>
        <v>0</v>
      </c>
      <c r="H302" s="118"/>
      <c r="I302" s="119"/>
      <c r="J302" s="119"/>
      <c r="K302" s="119"/>
      <c r="L302" s="149"/>
      <c r="M302" s="117"/>
      <c r="N302" s="149"/>
      <c r="O302" s="120"/>
      <c r="P302" s="116">
        <f>Таблица1345691317[Дата оплаты]+Таблица1345691317[Срок поставки дней]+1</f>
        <v>1</v>
      </c>
      <c r="Q302" s="149"/>
      <c r="R302" s="117"/>
      <c r="S302" s="143"/>
      <c r="T302" s="143"/>
      <c r="U302" s="143"/>
      <c r="V302" s="143"/>
      <c r="W302" s="143"/>
      <c r="X302" s="143"/>
    </row>
    <row r="303" spans="1:24" x14ac:dyDescent="0.25">
      <c r="A303" s="117">
        <v>301</v>
      </c>
      <c r="B303" s="117"/>
      <c r="C303" s="117"/>
      <c r="D303" s="117"/>
      <c r="E303" s="117"/>
      <c r="F303" s="118"/>
      <c r="G303" s="118">
        <f>Таблица1345691317[Кол-во по Счету]*Таблица1345691317[Цена за единицу]</f>
        <v>0</v>
      </c>
      <c r="H303" s="118"/>
      <c r="I303" s="119"/>
      <c r="J303" s="119"/>
      <c r="K303" s="119"/>
      <c r="L303" s="149"/>
      <c r="M303" s="117"/>
      <c r="N303" s="149"/>
      <c r="O303" s="120"/>
      <c r="P303" s="116">
        <f>Таблица1345691317[Дата оплаты]+Таблица1345691317[Срок поставки дней]+1</f>
        <v>1</v>
      </c>
      <c r="Q303" s="149"/>
      <c r="R303" s="117"/>
      <c r="S303" s="143"/>
      <c r="T303" s="143"/>
      <c r="U303" s="143"/>
      <c r="V303" s="143"/>
      <c r="W303" s="143"/>
      <c r="X303" s="143"/>
    </row>
    <row r="304" spans="1:24" x14ac:dyDescent="0.25">
      <c r="A304" s="168">
        <v>302</v>
      </c>
      <c r="B304" s="117"/>
      <c r="C304" s="117"/>
      <c r="D304" s="117"/>
      <c r="E304" s="117"/>
      <c r="F304" s="118"/>
      <c r="G304" s="118">
        <f>Таблица1345691317[Кол-во по Счету]*Таблица1345691317[Цена за единицу]</f>
        <v>0</v>
      </c>
      <c r="H304" s="118"/>
      <c r="I304" s="119"/>
      <c r="J304" s="119"/>
      <c r="K304" s="119"/>
      <c r="L304" s="149"/>
      <c r="M304" s="117"/>
      <c r="N304" s="149"/>
      <c r="O304" s="120"/>
      <c r="P304" s="116">
        <f>Таблица1345691317[Дата оплаты]+Таблица1345691317[Срок поставки дней]+1</f>
        <v>1</v>
      </c>
      <c r="Q304" s="149"/>
      <c r="R304" s="117"/>
      <c r="S304" s="143"/>
      <c r="T304" s="143"/>
      <c r="U304" s="143"/>
      <c r="V304" s="143"/>
      <c r="W304" s="143"/>
      <c r="X304" s="143"/>
    </row>
    <row r="305" spans="1:24" x14ac:dyDescent="0.25">
      <c r="A305" s="168">
        <v>303</v>
      </c>
      <c r="B305" s="117"/>
      <c r="C305" s="117"/>
      <c r="D305" s="117"/>
      <c r="E305" s="117"/>
      <c r="F305" s="118"/>
      <c r="G305" s="118">
        <f>Таблица1345691317[Кол-во по Счету]*Таблица1345691317[Цена за единицу]</f>
        <v>0</v>
      </c>
      <c r="H305" s="118"/>
      <c r="I305" s="119"/>
      <c r="J305" s="119"/>
      <c r="K305" s="119"/>
      <c r="L305" s="149"/>
      <c r="M305" s="117"/>
      <c r="N305" s="149"/>
      <c r="O305" s="120"/>
      <c r="P305" s="116">
        <f>Таблица1345691317[Дата оплаты]+Таблица1345691317[Срок поставки дней]+1</f>
        <v>1</v>
      </c>
      <c r="Q305" s="149"/>
      <c r="R305" s="117"/>
      <c r="S305" s="143"/>
      <c r="T305" s="143"/>
      <c r="U305" s="143"/>
      <c r="V305" s="143"/>
      <c r="W305" s="143"/>
      <c r="X305" s="143"/>
    </row>
    <row r="306" spans="1:24" x14ac:dyDescent="0.25">
      <c r="A306" s="168">
        <v>304</v>
      </c>
      <c r="B306" s="117"/>
      <c r="C306" s="117"/>
      <c r="D306" s="117"/>
      <c r="E306" s="117"/>
      <c r="F306" s="118"/>
      <c r="G306" s="118">
        <f>Таблица1345691317[Кол-во по Счету]*Таблица1345691317[Цена за единицу]</f>
        <v>0</v>
      </c>
      <c r="H306" s="118"/>
      <c r="I306" s="119"/>
      <c r="J306" s="119"/>
      <c r="K306" s="119"/>
      <c r="L306" s="149"/>
      <c r="M306" s="117"/>
      <c r="N306" s="149"/>
      <c r="O306" s="120"/>
      <c r="P306" s="116">
        <f>Таблица1345691317[Дата оплаты]+Таблица1345691317[Срок поставки дней]+1</f>
        <v>1</v>
      </c>
      <c r="Q306" s="149"/>
      <c r="R306" s="117"/>
      <c r="S306" s="143"/>
      <c r="T306" s="143"/>
      <c r="U306" s="143"/>
      <c r="V306" s="143"/>
      <c r="W306" s="143"/>
      <c r="X306" s="143"/>
    </row>
    <row r="307" spans="1:24" x14ac:dyDescent="0.25">
      <c r="A307" s="117">
        <v>305</v>
      </c>
      <c r="B307" s="117"/>
      <c r="C307" s="117"/>
      <c r="D307" s="117"/>
      <c r="E307" s="117"/>
      <c r="F307" s="118"/>
      <c r="G307" s="118">
        <f>Таблица1345691317[Кол-во по Счету]*Таблица1345691317[Цена за единицу]</f>
        <v>0</v>
      </c>
      <c r="H307" s="118"/>
      <c r="I307" s="119"/>
      <c r="J307" s="119"/>
      <c r="K307" s="119"/>
      <c r="L307" s="149"/>
      <c r="M307" s="117"/>
      <c r="N307" s="149"/>
      <c r="O307" s="120"/>
      <c r="P307" s="116">
        <f>Таблица1345691317[Дата оплаты]+Таблица1345691317[Срок поставки дней]+1</f>
        <v>1</v>
      </c>
      <c r="Q307" s="149"/>
      <c r="R307" s="117"/>
      <c r="S307" s="143"/>
      <c r="T307" s="143"/>
      <c r="U307" s="143"/>
      <c r="V307" s="143"/>
      <c r="W307" s="143"/>
      <c r="X307" s="143"/>
    </row>
    <row r="308" spans="1:24" x14ac:dyDescent="0.25">
      <c r="A308" s="168">
        <v>306</v>
      </c>
      <c r="B308" s="117"/>
      <c r="C308" s="117"/>
      <c r="D308" s="117"/>
      <c r="E308" s="117"/>
      <c r="F308" s="118"/>
      <c r="G308" s="118">
        <f>Таблица1345691317[Кол-во по Счету]*Таблица1345691317[Цена за единицу]</f>
        <v>0</v>
      </c>
      <c r="H308" s="118"/>
      <c r="I308" s="119"/>
      <c r="J308" s="119"/>
      <c r="K308" s="119"/>
      <c r="L308" s="149"/>
      <c r="M308" s="117"/>
      <c r="N308" s="149"/>
      <c r="O308" s="120"/>
      <c r="P308" s="116">
        <f>Таблица1345691317[Дата оплаты]+Таблица1345691317[Срок поставки дней]+1</f>
        <v>1</v>
      </c>
      <c r="Q308" s="149"/>
      <c r="R308" s="117"/>
      <c r="S308" s="143"/>
      <c r="T308" s="143"/>
      <c r="U308" s="143"/>
      <c r="V308" s="143"/>
      <c r="W308" s="143"/>
      <c r="X308" s="143"/>
    </row>
    <row r="309" spans="1:24" x14ac:dyDescent="0.25">
      <c r="A309" s="168">
        <v>307</v>
      </c>
      <c r="B309" s="117"/>
      <c r="C309" s="117"/>
      <c r="D309" s="117"/>
      <c r="E309" s="117"/>
      <c r="F309" s="118"/>
      <c r="G309" s="118">
        <f>Таблица1345691317[Кол-во по Счету]*Таблица1345691317[Цена за единицу]</f>
        <v>0</v>
      </c>
      <c r="H309" s="118"/>
      <c r="I309" s="119"/>
      <c r="J309" s="119"/>
      <c r="K309" s="119"/>
      <c r="L309" s="149"/>
      <c r="M309" s="117"/>
      <c r="N309" s="149"/>
      <c r="O309" s="120"/>
      <c r="P309" s="116">
        <f>Таблица1345691317[Дата оплаты]+Таблица1345691317[Срок поставки дней]+1</f>
        <v>1</v>
      </c>
      <c r="Q309" s="149"/>
      <c r="R309" s="117"/>
      <c r="S309" s="143"/>
      <c r="T309" s="143"/>
      <c r="U309" s="143"/>
      <c r="V309" s="143"/>
      <c r="W309" s="143"/>
      <c r="X309" s="143"/>
    </row>
    <row r="310" spans="1:24" x14ac:dyDescent="0.25">
      <c r="A310" s="168">
        <v>308</v>
      </c>
      <c r="B310" s="117"/>
      <c r="C310" s="117"/>
      <c r="D310" s="117"/>
      <c r="E310" s="117"/>
      <c r="F310" s="118"/>
      <c r="G310" s="118">
        <f>Таблица1345691317[Кол-во по Счету]*Таблица1345691317[Цена за единицу]</f>
        <v>0</v>
      </c>
      <c r="H310" s="118"/>
      <c r="I310" s="119"/>
      <c r="J310" s="119"/>
      <c r="K310" s="119"/>
      <c r="L310" s="149"/>
      <c r="M310" s="117"/>
      <c r="N310" s="149"/>
      <c r="O310" s="120"/>
      <c r="P310" s="116">
        <f>Таблица1345691317[Дата оплаты]+Таблица1345691317[Срок поставки дней]+1</f>
        <v>1</v>
      </c>
      <c r="Q310" s="149"/>
      <c r="R310" s="117"/>
      <c r="S310" s="143"/>
      <c r="T310" s="143"/>
      <c r="U310" s="143"/>
      <c r="V310" s="143"/>
      <c r="W310" s="143"/>
      <c r="X310" s="143"/>
    </row>
    <row r="311" spans="1:24" x14ac:dyDescent="0.25">
      <c r="A311" s="117">
        <v>309</v>
      </c>
      <c r="B311" s="117"/>
      <c r="C311" s="117"/>
      <c r="D311" s="117"/>
      <c r="E311" s="117"/>
      <c r="F311" s="118"/>
      <c r="G311" s="118">
        <f>Таблица1345691317[Кол-во по Счету]*Таблица1345691317[Цена за единицу]</f>
        <v>0</v>
      </c>
      <c r="H311" s="118"/>
      <c r="I311" s="119"/>
      <c r="J311" s="119"/>
      <c r="K311" s="119"/>
      <c r="L311" s="149"/>
      <c r="M311" s="117"/>
      <c r="N311" s="149"/>
      <c r="O311" s="120"/>
      <c r="P311" s="116">
        <f>Таблица1345691317[Дата оплаты]+Таблица1345691317[Срок поставки дней]+1</f>
        <v>1</v>
      </c>
      <c r="Q311" s="149"/>
      <c r="R311" s="117"/>
      <c r="S311" s="143"/>
      <c r="T311" s="143"/>
      <c r="U311" s="143"/>
      <c r="V311" s="143"/>
      <c r="W311" s="143"/>
      <c r="X311" s="143"/>
    </row>
    <row r="312" spans="1:24" x14ac:dyDescent="0.25">
      <c r="A312" s="168">
        <v>310</v>
      </c>
      <c r="B312" s="117"/>
      <c r="C312" s="117"/>
      <c r="D312" s="117"/>
      <c r="E312" s="117"/>
      <c r="F312" s="118"/>
      <c r="G312" s="118">
        <f>Таблица1345691317[Кол-во по Счету]*Таблица1345691317[Цена за единицу]</f>
        <v>0</v>
      </c>
      <c r="H312" s="118"/>
      <c r="I312" s="119"/>
      <c r="J312" s="119"/>
      <c r="K312" s="119"/>
      <c r="L312" s="149"/>
      <c r="M312" s="117"/>
      <c r="N312" s="149"/>
      <c r="O312" s="120"/>
      <c r="P312" s="116">
        <f>Таблица1345691317[Дата оплаты]+Таблица1345691317[Срок поставки дней]+1</f>
        <v>1</v>
      </c>
      <c r="Q312" s="149"/>
      <c r="R312" s="117"/>
      <c r="S312" s="143"/>
      <c r="T312" s="143"/>
      <c r="U312" s="143"/>
      <c r="V312" s="143"/>
      <c r="W312" s="143"/>
      <c r="X312" s="143"/>
    </row>
    <row r="313" spans="1:24" x14ac:dyDescent="0.25">
      <c r="A313" s="168">
        <v>311</v>
      </c>
      <c r="B313" s="117"/>
      <c r="C313" s="117"/>
      <c r="D313" s="117"/>
      <c r="E313" s="117"/>
      <c r="F313" s="118"/>
      <c r="G313" s="118">
        <f>Таблица1345691317[Кол-во по Счету]*Таблица1345691317[Цена за единицу]</f>
        <v>0</v>
      </c>
      <c r="H313" s="118"/>
      <c r="I313" s="119"/>
      <c r="J313" s="119"/>
      <c r="K313" s="119"/>
      <c r="L313" s="149"/>
      <c r="M313" s="117"/>
      <c r="N313" s="149"/>
      <c r="O313" s="120"/>
      <c r="P313" s="116">
        <f>Таблица1345691317[Дата оплаты]+Таблица1345691317[Срок поставки дней]+1</f>
        <v>1</v>
      </c>
      <c r="Q313" s="149"/>
      <c r="R313" s="117"/>
      <c r="S313" s="143"/>
      <c r="T313" s="143"/>
      <c r="U313" s="143"/>
      <c r="V313" s="143"/>
      <c r="W313" s="143"/>
      <c r="X313" s="143"/>
    </row>
    <row r="314" spans="1:24" x14ac:dyDescent="0.25">
      <c r="A314" s="168">
        <v>312</v>
      </c>
      <c r="B314" s="117"/>
      <c r="C314" s="117"/>
      <c r="D314" s="117"/>
      <c r="E314" s="117"/>
      <c r="F314" s="118"/>
      <c r="G314" s="118">
        <f>Таблица1345691317[Кол-во по Счету]*Таблица1345691317[Цена за единицу]</f>
        <v>0</v>
      </c>
      <c r="H314" s="118"/>
      <c r="I314" s="119"/>
      <c r="J314" s="119"/>
      <c r="K314" s="119"/>
      <c r="L314" s="149"/>
      <c r="M314" s="117"/>
      <c r="N314" s="149"/>
      <c r="O314" s="120"/>
      <c r="P314" s="116">
        <f>Таблица1345691317[Дата оплаты]+Таблица1345691317[Срок поставки дней]+1</f>
        <v>1</v>
      </c>
      <c r="Q314" s="149"/>
      <c r="R314" s="117"/>
      <c r="S314" s="143"/>
      <c r="T314" s="143"/>
      <c r="U314" s="143"/>
      <c r="V314" s="143"/>
      <c r="W314" s="143"/>
      <c r="X314" s="143"/>
    </row>
    <row r="315" spans="1:24" x14ac:dyDescent="0.25">
      <c r="A315" s="117">
        <v>313</v>
      </c>
      <c r="B315" s="117"/>
      <c r="C315" s="117"/>
      <c r="D315" s="117"/>
      <c r="E315" s="117"/>
      <c r="F315" s="118"/>
      <c r="G315" s="118">
        <f>Таблица1345691317[Кол-во по Счету]*Таблица1345691317[Цена за единицу]</f>
        <v>0</v>
      </c>
      <c r="H315" s="118"/>
      <c r="I315" s="119"/>
      <c r="J315" s="119"/>
      <c r="K315" s="119"/>
      <c r="L315" s="149"/>
      <c r="M315" s="117"/>
      <c r="N315" s="149"/>
      <c r="O315" s="120"/>
      <c r="P315" s="116">
        <f>Таблица1345691317[Дата оплаты]+Таблица1345691317[Срок поставки дней]+1</f>
        <v>1</v>
      </c>
      <c r="Q315" s="149"/>
      <c r="R315" s="117"/>
      <c r="S315" s="143"/>
      <c r="T315" s="143"/>
      <c r="U315" s="143"/>
      <c r="V315" s="143"/>
      <c r="W315" s="143"/>
      <c r="X315" s="143"/>
    </row>
    <row r="316" spans="1:24" x14ac:dyDescent="0.25">
      <c r="A316" s="168">
        <v>314</v>
      </c>
      <c r="B316" s="117"/>
      <c r="C316" s="117"/>
      <c r="D316" s="117"/>
      <c r="E316" s="117"/>
      <c r="F316" s="118"/>
      <c r="G316" s="118">
        <f>Таблица1345691317[Кол-во по Счету]*Таблица1345691317[Цена за единицу]</f>
        <v>0</v>
      </c>
      <c r="H316" s="118"/>
      <c r="I316" s="119"/>
      <c r="J316" s="119"/>
      <c r="K316" s="119"/>
      <c r="L316" s="149"/>
      <c r="M316" s="117"/>
      <c r="N316" s="149"/>
      <c r="O316" s="120"/>
      <c r="P316" s="116">
        <f>Таблица1345691317[Дата оплаты]+Таблица1345691317[Срок поставки дней]+1</f>
        <v>1</v>
      </c>
      <c r="Q316" s="149"/>
      <c r="R316" s="117"/>
      <c r="S316" s="143"/>
      <c r="T316" s="143"/>
      <c r="U316" s="143"/>
      <c r="V316" s="143"/>
      <c r="W316" s="143"/>
      <c r="X316" s="143"/>
    </row>
    <row r="317" spans="1:24" x14ac:dyDescent="0.25">
      <c r="A317" s="168">
        <v>315</v>
      </c>
      <c r="B317" s="117"/>
      <c r="C317" s="117"/>
      <c r="D317" s="117"/>
      <c r="E317" s="117"/>
      <c r="F317" s="118"/>
      <c r="G317" s="118">
        <f>Таблица1345691317[Кол-во по Счету]*Таблица1345691317[Цена за единицу]</f>
        <v>0</v>
      </c>
      <c r="H317" s="118"/>
      <c r="I317" s="119"/>
      <c r="J317" s="119"/>
      <c r="K317" s="119"/>
      <c r="L317" s="149"/>
      <c r="M317" s="117"/>
      <c r="N317" s="149"/>
      <c r="O317" s="120"/>
      <c r="P317" s="116">
        <f>Таблица1345691317[Дата оплаты]+Таблица1345691317[Срок поставки дней]+1</f>
        <v>1</v>
      </c>
      <c r="Q317" s="149"/>
      <c r="R317" s="117"/>
      <c r="S317" s="143"/>
      <c r="T317" s="143"/>
      <c r="U317" s="143"/>
      <c r="V317" s="143"/>
      <c r="W317" s="143"/>
      <c r="X317" s="143"/>
    </row>
    <row r="318" spans="1:24" x14ac:dyDescent="0.25">
      <c r="A318" s="168">
        <v>316</v>
      </c>
      <c r="B318" s="117"/>
      <c r="C318" s="117"/>
      <c r="D318" s="117"/>
      <c r="E318" s="117"/>
      <c r="F318" s="118"/>
      <c r="G318" s="118">
        <f>Таблица1345691317[Кол-во по Счету]*Таблица1345691317[Цена за единицу]</f>
        <v>0</v>
      </c>
      <c r="H318" s="118"/>
      <c r="I318" s="119"/>
      <c r="J318" s="119"/>
      <c r="K318" s="119"/>
      <c r="L318" s="149"/>
      <c r="M318" s="117"/>
      <c r="N318" s="149"/>
      <c r="O318" s="120"/>
      <c r="P318" s="116">
        <f>Таблица1345691317[Дата оплаты]+Таблица1345691317[Срок поставки дней]+1</f>
        <v>1</v>
      </c>
      <c r="Q318" s="149"/>
      <c r="R318" s="117"/>
      <c r="S318" s="143"/>
      <c r="T318" s="143"/>
      <c r="U318" s="143"/>
      <c r="V318" s="143"/>
      <c r="W318" s="143"/>
      <c r="X318" s="143"/>
    </row>
    <row r="319" spans="1:24" x14ac:dyDescent="0.25">
      <c r="A319" s="117">
        <v>317</v>
      </c>
      <c r="B319" s="117"/>
      <c r="C319" s="117"/>
      <c r="D319" s="117"/>
      <c r="E319" s="117"/>
      <c r="F319" s="118"/>
      <c r="G319" s="118">
        <f>Таблица1345691317[Кол-во по Счету]*Таблица1345691317[Цена за единицу]</f>
        <v>0</v>
      </c>
      <c r="H319" s="118"/>
      <c r="I319" s="119"/>
      <c r="J319" s="119"/>
      <c r="K319" s="119"/>
      <c r="L319" s="149"/>
      <c r="M319" s="117"/>
      <c r="N319" s="149"/>
      <c r="O319" s="120"/>
      <c r="P319" s="116">
        <f>Таблица1345691317[Дата оплаты]+Таблица1345691317[Срок поставки дней]+1</f>
        <v>1</v>
      </c>
      <c r="Q319" s="149"/>
      <c r="R319" s="117"/>
      <c r="S319" s="143"/>
      <c r="T319" s="143"/>
      <c r="U319" s="143"/>
      <c r="V319" s="143"/>
      <c r="W319" s="143"/>
      <c r="X319" s="143"/>
    </row>
    <row r="320" spans="1:24" x14ac:dyDescent="0.25">
      <c r="A320" s="168">
        <v>318</v>
      </c>
      <c r="B320" s="117"/>
      <c r="C320" s="117"/>
      <c r="D320" s="117"/>
      <c r="E320" s="117"/>
      <c r="F320" s="118"/>
      <c r="G320" s="118">
        <f>Таблица1345691317[Кол-во по Счету]*Таблица1345691317[Цена за единицу]</f>
        <v>0</v>
      </c>
      <c r="H320" s="118"/>
      <c r="I320" s="119"/>
      <c r="J320" s="119"/>
      <c r="K320" s="119"/>
      <c r="L320" s="149"/>
      <c r="M320" s="117"/>
      <c r="N320" s="149"/>
      <c r="O320" s="120"/>
      <c r="P320" s="116">
        <f>Таблица1345691317[Дата оплаты]+Таблица1345691317[Срок поставки дней]+1</f>
        <v>1</v>
      </c>
      <c r="Q320" s="149"/>
      <c r="R320" s="117"/>
      <c r="S320" s="143"/>
      <c r="T320" s="143"/>
      <c r="U320" s="143"/>
      <c r="V320" s="143"/>
      <c r="W320" s="143"/>
      <c r="X320" s="143"/>
    </row>
    <row r="321" spans="1:24" x14ac:dyDescent="0.25">
      <c r="A321" s="168">
        <v>319</v>
      </c>
      <c r="B321" s="117"/>
      <c r="C321" s="117"/>
      <c r="D321" s="117"/>
      <c r="E321" s="117"/>
      <c r="F321" s="118"/>
      <c r="G321" s="118">
        <f>Таблица1345691317[Кол-во по Счету]*Таблица1345691317[Цена за единицу]</f>
        <v>0</v>
      </c>
      <c r="H321" s="118"/>
      <c r="I321" s="119"/>
      <c r="J321" s="119"/>
      <c r="K321" s="119"/>
      <c r="L321" s="149"/>
      <c r="M321" s="117"/>
      <c r="N321" s="149"/>
      <c r="O321" s="120"/>
      <c r="P321" s="116">
        <f>Таблица1345691317[Дата оплаты]+Таблица1345691317[Срок поставки дней]+1</f>
        <v>1</v>
      </c>
      <c r="Q321" s="149"/>
      <c r="R321" s="117"/>
      <c r="S321" s="143"/>
      <c r="T321" s="143"/>
      <c r="U321" s="143"/>
      <c r="V321" s="143"/>
      <c r="W321" s="143"/>
      <c r="X321" s="143"/>
    </row>
    <row r="322" spans="1:24" x14ac:dyDescent="0.25">
      <c r="A322" s="168">
        <v>320</v>
      </c>
      <c r="B322" s="117"/>
      <c r="C322" s="117"/>
      <c r="D322" s="117"/>
      <c r="E322" s="117"/>
      <c r="F322" s="118"/>
      <c r="G322" s="118">
        <f>Таблица1345691317[Кол-во по Счету]*Таблица1345691317[Цена за единицу]</f>
        <v>0</v>
      </c>
      <c r="H322" s="118"/>
      <c r="I322" s="119"/>
      <c r="J322" s="119"/>
      <c r="K322" s="119"/>
      <c r="L322" s="149"/>
      <c r="M322" s="117"/>
      <c r="N322" s="149"/>
      <c r="O322" s="120"/>
      <c r="P322" s="116">
        <f>Таблица1345691317[Дата оплаты]+Таблица1345691317[Срок поставки дней]+1</f>
        <v>1</v>
      </c>
      <c r="Q322" s="149"/>
      <c r="R322" s="117"/>
      <c r="S322" s="143"/>
      <c r="T322" s="143"/>
      <c r="U322" s="143"/>
      <c r="V322" s="143"/>
      <c r="W322" s="143"/>
      <c r="X322" s="143"/>
    </row>
    <row r="323" spans="1:24" x14ac:dyDescent="0.25">
      <c r="A323" s="117">
        <v>321</v>
      </c>
      <c r="B323" s="117"/>
      <c r="C323" s="117"/>
      <c r="D323" s="117"/>
      <c r="E323" s="117"/>
      <c r="F323" s="118"/>
      <c r="G323" s="118">
        <f>Таблица1345691317[Кол-во по Счету]*Таблица1345691317[Цена за единицу]</f>
        <v>0</v>
      </c>
      <c r="H323" s="118"/>
      <c r="I323" s="119"/>
      <c r="J323" s="119"/>
      <c r="K323" s="119"/>
      <c r="L323" s="149"/>
      <c r="M323" s="117"/>
      <c r="N323" s="149"/>
      <c r="O323" s="120"/>
      <c r="P323" s="116">
        <f>Таблица1345691317[Дата оплаты]+Таблица1345691317[Срок поставки дней]+1</f>
        <v>1</v>
      </c>
      <c r="Q323" s="149"/>
      <c r="R323" s="117"/>
      <c r="S323" s="143"/>
      <c r="T323" s="143"/>
      <c r="U323" s="143"/>
      <c r="V323" s="143"/>
      <c r="W323" s="143"/>
      <c r="X323" s="143"/>
    </row>
    <row r="324" spans="1:24" x14ac:dyDescent="0.25">
      <c r="A324" s="168">
        <v>322</v>
      </c>
      <c r="B324" s="117"/>
      <c r="C324" s="117"/>
      <c r="D324" s="117"/>
      <c r="E324" s="117"/>
      <c r="F324" s="118"/>
      <c r="G324" s="118">
        <f>Таблица1345691317[Кол-во по Счету]*Таблица1345691317[Цена за единицу]</f>
        <v>0</v>
      </c>
      <c r="H324" s="118"/>
      <c r="I324" s="119"/>
      <c r="J324" s="119"/>
      <c r="K324" s="119"/>
      <c r="L324" s="149"/>
      <c r="M324" s="117"/>
      <c r="N324" s="149"/>
      <c r="O324" s="120"/>
      <c r="P324" s="116">
        <f>Таблица1345691317[Дата оплаты]+Таблица1345691317[Срок поставки дней]+1</f>
        <v>1</v>
      </c>
      <c r="Q324" s="149"/>
      <c r="R324" s="117"/>
      <c r="S324" s="143"/>
      <c r="T324" s="143"/>
      <c r="U324" s="143"/>
      <c r="V324" s="143"/>
      <c r="W324" s="143"/>
      <c r="X324" s="143"/>
    </row>
    <row r="325" spans="1:24" x14ac:dyDescent="0.25">
      <c r="A325" s="168">
        <v>323</v>
      </c>
      <c r="B325" s="117"/>
      <c r="C325" s="117"/>
      <c r="D325" s="117"/>
      <c r="E325" s="117"/>
      <c r="F325" s="118"/>
      <c r="G325" s="118">
        <f>Таблица1345691317[Кол-во по Счету]*Таблица1345691317[Цена за единицу]</f>
        <v>0</v>
      </c>
      <c r="H325" s="118"/>
      <c r="I325" s="119"/>
      <c r="J325" s="119"/>
      <c r="K325" s="119"/>
      <c r="L325" s="149"/>
      <c r="M325" s="117"/>
      <c r="N325" s="149"/>
      <c r="O325" s="120"/>
      <c r="P325" s="116">
        <f>Таблица1345691317[Дата оплаты]+Таблица1345691317[Срок поставки дней]+1</f>
        <v>1</v>
      </c>
      <c r="Q325" s="149"/>
      <c r="R325" s="117"/>
      <c r="S325" s="143"/>
      <c r="T325" s="143"/>
      <c r="U325" s="143"/>
      <c r="V325" s="143"/>
      <c r="W325" s="143"/>
      <c r="X325" s="143"/>
    </row>
    <row r="326" spans="1:24" x14ac:dyDescent="0.25">
      <c r="A326" s="168">
        <v>324</v>
      </c>
      <c r="B326" s="117"/>
      <c r="C326" s="117"/>
      <c r="D326" s="117"/>
      <c r="E326" s="117"/>
      <c r="F326" s="118"/>
      <c r="G326" s="118">
        <f>Таблица1345691317[Кол-во по Счету]*Таблица1345691317[Цена за единицу]</f>
        <v>0</v>
      </c>
      <c r="H326" s="118"/>
      <c r="I326" s="119"/>
      <c r="J326" s="119"/>
      <c r="K326" s="119"/>
      <c r="L326" s="149"/>
      <c r="M326" s="117"/>
      <c r="N326" s="149"/>
      <c r="O326" s="120"/>
      <c r="P326" s="116">
        <f>Таблица1345691317[Дата оплаты]+Таблица1345691317[Срок поставки дней]+1</f>
        <v>1</v>
      </c>
      <c r="Q326" s="149"/>
      <c r="R326" s="117"/>
      <c r="S326" s="143"/>
      <c r="T326" s="143"/>
      <c r="U326" s="143"/>
      <c r="V326" s="143"/>
      <c r="W326" s="143"/>
      <c r="X326" s="143"/>
    </row>
    <row r="327" spans="1:24" x14ac:dyDescent="0.25">
      <c r="A327" s="117">
        <v>325</v>
      </c>
      <c r="B327" s="117"/>
      <c r="C327" s="117"/>
      <c r="D327" s="117"/>
      <c r="E327" s="117"/>
      <c r="F327" s="118"/>
      <c r="G327" s="118">
        <f>Таблица1345691317[Кол-во по Счету]*Таблица1345691317[Цена за единицу]</f>
        <v>0</v>
      </c>
      <c r="H327" s="118"/>
      <c r="I327" s="119"/>
      <c r="J327" s="119"/>
      <c r="K327" s="119"/>
      <c r="L327" s="149"/>
      <c r="M327" s="117"/>
      <c r="N327" s="149"/>
      <c r="O327" s="120"/>
      <c r="P327" s="116">
        <f>Таблица1345691317[Дата оплаты]+Таблица1345691317[Срок поставки дней]+1</f>
        <v>1</v>
      </c>
      <c r="Q327" s="149"/>
      <c r="R327" s="117"/>
      <c r="S327" s="143"/>
      <c r="T327" s="143"/>
      <c r="U327" s="143"/>
      <c r="V327" s="143"/>
      <c r="W327" s="143"/>
      <c r="X327" s="143"/>
    </row>
    <row r="328" spans="1:24" x14ac:dyDescent="0.25">
      <c r="A328" s="168">
        <v>326</v>
      </c>
      <c r="B328" s="117"/>
      <c r="C328" s="117"/>
      <c r="D328" s="117"/>
      <c r="E328" s="117"/>
      <c r="F328" s="118"/>
      <c r="G328" s="118">
        <f>Таблица1345691317[Кол-во по Счету]*Таблица1345691317[Цена за единицу]</f>
        <v>0</v>
      </c>
      <c r="H328" s="118"/>
      <c r="I328" s="119"/>
      <c r="J328" s="119"/>
      <c r="K328" s="119"/>
      <c r="L328" s="149"/>
      <c r="M328" s="117"/>
      <c r="N328" s="149"/>
      <c r="O328" s="120"/>
      <c r="P328" s="116">
        <f>Таблица1345691317[Дата оплаты]+Таблица1345691317[Срок поставки дней]+1</f>
        <v>1</v>
      </c>
      <c r="Q328" s="149"/>
      <c r="R328" s="117"/>
      <c r="S328" s="143"/>
      <c r="T328" s="143"/>
      <c r="U328" s="143"/>
      <c r="V328" s="143"/>
      <c r="W328" s="143"/>
      <c r="X328" s="143"/>
    </row>
    <row r="329" spans="1:24" x14ac:dyDescent="0.25">
      <c r="A329" s="168">
        <v>327</v>
      </c>
      <c r="B329" s="117"/>
      <c r="C329" s="117"/>
      <c r="D329" s="117"/>
      <c r="E329" s="117"/>
      <c r="F329" s="118"/>
      <c r="G329" s="118">
        <f>Таблица1345691317[Кол-во по Счету]*Таблица1345691317[Цена за единицу]</f>
        <v>0</v>
      </c>
      <c r="H329" s="118"/>
      <c r="I329" s="119"/>
      <c r="J329" s="119"/>
      <c r="K329" s="119"/>
      <c r="L329" s="149"/>
      <c r="M329" s="117"/>
      <c r="N329" s="149"/>
      <c r="O329" s="120"/>
      <c r="P329" s="116">
        <f>Таблица1345691317[Дата оплаты]+Таблица1345691317[Срок поставки дней]+1</f>
        <v>1</v>
      </c>
      <c r="Q329" s="149"/>
      <c r="R329" s="117"/>
      <c r="S329" s="143"/>
      <c r="T329" s="143"/>
      <c r="U329" s="143"/>
      <c r="V329" s="143"/>
      <c r="W329" s="143"/>
      <c r="X329" s="143"/>
    </row>
    <row r="330" spans="1:24" x14ac:dyDescent="0.25">
      <c r="A330" s="168">
        <v>328</v>
      </c>
      <c r="B330" s="117"/>
      <c r="C330" s="117"/>
      <c r="D330" s="117"/>
      <c r="E330" s="117"/>
      <c r="F330" s="118"/>
      <c r="G330" s="118">
        <f>Таблица1345691317[Кол-во по Счету]*Таблица1345691317[Цена за единицу]</f>
        <v>0</v>
      </c>
      <c r="H330" s="118"/>
      <c r="I330" s="119"/>
      <c r="J330" s="119"/>
      <c r="K330" s="119"/>
      <c r="L330" s="149"/>
      <c r="M330" s="117"/>
      <c r="N330" s="149"/>
      <c r="O330" s="120"/>
      <c r="P330" s="116">
        <f>Таблица1345691317[Дата оплаты]+Таблица1345691317[Срок поставки дней]+1</f>
        <v>1</v>
      </c>
      <c r="Q330" s="149"/>
      <c r="R330" s="117"/>
      <c r="S330" s="143"/>
      <c r="T330" s="143"/>
      <c r="U330" s="143"/>
      <c r="V330" s="143"/>
      <c r="W330" s="143"/>
      <c r="X330" s="143"/>
    </row>
    <row r="331" spans="1:24" x14ac:dyDescent="0.25">
      <c r="A331" s="117">
        <v>329</v>
      </c>
      <c r="B331" s="117"/>
      <c r="C331" s="117"/>
      <c r="D331" s="117"/>
      <c r="E331" s="117"/>
      <c r="F331" s="118"/>
      <c r="G331" s="118">
        <f>Таблица1345691317[Кол-во по Счету]*Таблица1345691317[Цена за единицу]</f>
        <v>0</v>
      </c>
      <c r="H331" s="118"/>
      <c r="I331" s="119"/>
      <c r="J331" s="119"/>
      <c r="K331" s="119"/>
      <c r="L331" s="149"/>
      <c r="M331" s="117"/>
      <c r="N331" s="149"/>
      <c r="O331" s="120"/>
      <c r="P331" s="116">
        <f>Таблица1345691317[Дата оплаты]+Таблица1345691317[Срок поставки дней]+1</f>
        <v>1</v>
      </c>
      <c r="Q331" s="149"/>
      <c r="R331" s="117"/>
      <c r="S331" s="143"/>
      <c r="T331" s="143"/>
      <c r="U331" s="143"/>
      <c r="V331" s="143"/>
      <c r="W331" s="143"/>
      <c r="X331" s="143"/>
    </row>
    <row r="332" spans="1:24" x14ac:dyDescent="0.25">
      <c r="A332" s="168">
        <v>330</v>
      </c>
      <c r="B332" s="117"/>
      <c r="C332" s="117"/>
      <c r="D332" s="117"/>
      <c r="E332" s="117"/>
      <c r="F332" s="118"/>
      <c r="G332" s="118">
        <f>Таблица1345691317[Кол-во по Счету]*Таблица1345691317[Цена за единицу]</f>
        <v>0</v>
      </c>
      <c r="H332" s="118"/>
      <c r="I332" s="119"/>
      <c r="J332" s="119"/>
      <c r="K332" s="119"/>
      <c r="L332" s="149"/>
      <c r="M332" s="117"/>
      <c r="N332" s="149"/>
      <c r="O332" s="120"/>
      <c r="P332" s="116">
        <f>Таблица1345691317[Дата оплаты]+Таблица1345691317[Срок поставки дней]+1</f>
        <v>1</v>
      </c>
      <c r="Q332" s="149"/>
      <c r="R332" s="117"/>
      <c r="S332" s="143"/>
      <c r="T332" s="143"/>
      <c r="U332" s="143"/>
      <c r="V332" s="143"/>
      <c r="W332" s="143"/>
      <c r="X332" s="143"/>
    </row>
    <row r="333" spans="1:24" x14ac:dyDescent="0.25">
      <c r="A333" s="168">
        <v>331</v>
      </c>
      <c r="B333" s="117"/>
      <c r="C333" s="117"/>
      <c r="D333" s="117"/>
      <c r="E333" s="117"/>
      <c r="F333" s="118"/>
      <c r="G333" s="118">
        <f>Таблица1345691317[Кол-во по Счету]*Таблица1345691317[Цена за единицу]</f>
        <v>0</v>
      </c>
      <c r="H333" s="118"/>
      <c r="I333" s="119"/>
      <c r="J333" s="119"/>
      <c r="K333" s="119"/>
      <c r="L333" s="149"/>
      <c r="M333" s="117"/>
      <c r="N333" s="149"/>
      <c r="O333" s="120"/>
      <c r="P333" s="116">
        <f>Таблица1345691317[Дата оплаты]+Таблица1345691317[Срок поставки дней]+1</f>
        <v>1</v>
      </c>
      <c r="Q333" s="149"/>
      <c r="R333" s="117"/>
      <c r="S333" s="143"/>
      <c r="T333" s="143"/>
      <c r="U333" s="143"/>
      <c r="V333" s="143"/>
      <c r="W333" s="143"/>
      <c r="X333" s="143"/>
    </row>
    <row r="334" spans="1:24" x14ac:dyDescent="0.25">
      <c r="A334" s="168">
        <v>332</v>
      </c>
      <c r="B334" s="117"/>
      <c r="C334" s="117"/>
      <c r="D334" s="117"/>
      <c r="E334" s="117"/>
      <c r="F334" s="118"/>
      <c r="G334" s="118">
        <f>Таблица1345691317[Кол-во по Счету]*Таблица1345691317[Цена за единицу]</f>
        <v>0</v>
      </c>
      <c r="H334" s="118"/>
      <c r="I334" s="119"/>
      <c r="J334" s="119"/>
      <c r="K334" s="119"/>
      <c r="L334" s="149"/>
      <c r="M334" s="117"/>
      <c r="N334" s="149"/>
      <c r="O334" s="120"/>
      <c r="P334" s="116">
        <f>Таблица1345691317[Дата оплаты]+Таблица1345691317[Срок поставки дней]+1</f>
        <v>1</v>
      </c>
      <c r="Q334" s="149"/>
      <c r="R334" s="117"/>
      <c r="S334" s="143"/>
      <c r="T334" s="143"/>
      <c r="U334" s="143"/>
      <c r="V334" s="143"/>
      <c r="W334" s="143"/>
      <c r="X334" s="143"/>
    </row>
    <row r="335" spans="1:24" x14ac:dyDescent="0.25">
      <c r="A335" s="117">
        <v>333</v>
      </c>
      <c r="B335" s="117"/>
      <c r="C335" s="117"/>
      <c r="D335" s="117"/>
      <c r="E335" s="117"/>
      <c r="F335" s="118"/>
      <c r="G335" s="118">
        <f>Таблица1345691317[Кол-во по Счету]*Таблица1345691317[Цена за единицу]</f>
        <v>0</v>
      </c>
      <c r="H335" s="118"/>
      <c r="I335" s="119"/>
      <c r="J335" s="119"/>
      <c r="K335" s="119"/>
      <c r="L335" s="149"/>
      <c r="M335" s="117"/>
      <c r="N335" s="149"/>
      <c r="O335" s="120"/>
      <c r="P335" s="116">
        <f>Таблица1345691317[Дата оплаты]+Таблица1345691317[Срок поставки дней]+1</f>
        <v>1</v>
      </c>
      <c r="Q335" s="149"/>
      <c r="R335" s="117"/>
      <c r="S335" s="143"/>
      <c r="T335" s="143"/>
      <c r="U335" s="143"/>
      <c r="V335" s="143"/>
      <c r="W335" s="143"/>
      <c r="X335" s="143"/>
    </row>
    <row r="336" spans="1:24" x14ac:dyDescent="0.25">
      <c r="A336" s="168">
        <v>334</v>
      </c>
      <c r="B336" s="117"/>
      <c r="C336" s="117"/>
      <c r="D336" s="117"/>
      <c r="E336" s="117"/>
      <c r="F336" s="118"/>
      <c r="G336" s="118">
        <f>Таблица1345691317[Кол-во по Счету]*Таблица1345691317[Цена за единицу]</f>
        <v>0</v>
      </c>
      <c r="H336" s="118"/>
      <c r="I336" s="119"/>
      <c r="J336" s="119"/>
      <c r="K336" s="119"/>
      <c r="L336" s="149"/>
      <c r="M336" s="117"/>
      <c r="N336" s="149"/>
      <c r="O336" s="120"/>
      <c r="P336" s="116">
        <f>Таблица1345691317[Дата оплаты]+Таблица1345691317[Срок поставки дней]+1</f>
        <v>1</v>
      </c>
      <c r="Q336" s="149"/>
      <c r="R336" s="117"/>
      <c r="S336" s="143"/>
      <c r="T336" s="143"/>
      <c r="U336" s="143"/>
      <c r="V336" s="143"/>
      <c r="W336" s="143"/>
      <c r="X336" s="143"/>
    </row>
    <row r="337" spans="1:24" x14ac:dyDescent="0.25">
      <c r="A337" s="168">
        <v>335</v>
      </c>
      <c r="B337" s="117"/>
      <c r="C337" s="117"/>
      <c r="D337" s="117"/>
      <c r="E337" s="117"/>
      <c r="F337" s="118"/>
      <c r="G337" s="118">
        <f>Таблица1345691317[Кол-во по Счету]*Таблица1345691317[Цена за единицу]</f>
        <v>0</v>
      </c>
      <c r="H337" s="118"/>
      <c r="I337" s="119"/>
      <c r="J337" s="119"/>
      <c r="K337" s="119"/>
      <c r="L337" s="149"/>
      <c r="M337" s="117"/>
      <c r="N337" s="149"/>
      <c r="O337" s="120"/>
      <c r="P337" s="116">
        <f>Таблица1345691317[Дата оплаты]+Таблица1345691317[Срок поставки дней]+1</f>
        <v>1</v>
      </c>
      <c r="Q337" s="149"/>
      <c r="R337" s="117"/>
      <c r="S337" s="143"/>
      <c r="T337" s="143"/>
      <c r="U337" s="143"/>
      <c r="V337" s="143"/>
      <c r="W337" s="143"/>
      <c r="X337" s="143"/>
    </row>
    <row r="338" spans="1:24" x14ac:dyDescent="0.25">
      <c r="A338" s="168">
        <v>336</v>
      </c>
      <c r="B338" s="117"/>
      <c r="C338" s="117"/>
      <c r="D338" s="117"/>
      <c r="E338" s="117"/>
      <c r="F338" s="118"/>
      <c r="G338" s="118">
        <f>Таблица1345691317[Кол-во по Счету]*Таблица1345691317[Цена за единицу]</f>
        <v>0</v>
      </c>
      <c r="H338" s="118"/>
      <c r="I338" s="119"/>
      <c r="J338" s="119"/>
      <c r="K338" s="119"/>
      <c r="L338" s="149"/>
      <c r="M338" s="117"/>
      <c r="N338" s="149"/>
      <c r="O338" s="120"/>
      <c r="P338" s="116">
        <f>Таблица1345691317[Дата оплаты]+Таблица1345691317[Срок поставки дней]+1</f>
        <v>1</v>
      </c>
      <c r="Q338" s="149"/>
      <c r="R338" s="117"/>
      <c r="S338" s="143"/>
      <c r="T338" s="143"/>
      <c r="U338" s="143"/>
      <c r="V338" s="143"/>
      <c r="W338" s="143"/>
      <c r="X338" s="143"/>
    </row>
    <row r="339" spans="1:24" x14ac:dyDescent="0.25">
      <c r="A339" s="117">
        <v>337</v>
      </c>
      <c r="B339" s="117"/>
      <c r="C339" s="117"/>
      <c r="D339" s="117"/>
      <c r="E339" s="117"/>
      <c r="F339" s="118"/>
      <c r="G339" s="118">
        <f>Таблица1345691317[Кол-во по Счету]*Таблица1345691317[Цена за единицу]</f>
        <v>0</v>
      </c>
      <c r="H339" s="118"/>
      <c r="I339" s="119"/>
      <c r="J339" s="119"/>
      <c r="K339" s="119"/>
      <c r="L339" s="149"/>
      <c r="M339" s="117"/>
      <c r="N339" s="149"/>
      <c r="O339" s="120"/>
      <c r="P339" s="116">
        <f>Таблица1345691317[Дата оплаты]+Таблица1345691317[Срок поставки дней]+1</f>
        <v>1</v>
      </c>
      <c r="Q339" s="149"/>
      <c r="R339" s="117"/>
      <c r="S339" s="143"/>
      <c r="T339" s="143"/>
      <c r="U339" s="143"/>
      <c r="V339" s="143"/>
      <c r="W339" s="143"/>
      <c r="X339" s="143"/>
    </row>
    <row r="340" spans="1:24" x14ac:dyDescent="0.25">
      <c r="A340" s="168">
        <v>338</v>
      </c>
      <c r="B340" s="117"/>
      <c r="C340" s="117"/>
      <c r="D340" s="117"/>
      <c r="E340" s="117"/>
      <c r="F340" s="118"/>
      <c r="G340" s="118">
        <f>Таблица1345691317[Кол-во по Счету]*Таблица1345691317[Цена за единицу]</f>
        <v>0</v>
      </c>
      <c r="H340" s="118"/>
      <c r="I340" s="119"/>
      <c r="J340" s="119"/>
      <c r="K340" s="119"/>
      <c r="L340" s="149"/>
      <c r="M340" s="117"/>
      <c r="N340" s="149"/>
      <c r="O340" s="120"/>
      <c r="P340" s="116">
        <f>Таблица1345691317[Дата оплаты]+Таблица1345691317[Срок поставки дней]+1</f>
        <v>1</v>
      </c>
      <c r="Q340" s="149"/>
      <c r="R340" s="117"/>
      <c r="S340" s="143"/>
      <c r="T340" s="143"/>
      <c r="U340" s="143"/>
      <c r="V340" s="143"/>
      <c r="W340" s="143"/>
      <c r="X340" s="143"/>
    </row>
    <row r="341" spans="1:24" x14ac:dyDescent="0.25">
      <c r="A341" s="168">
        <v>339</v>
      </c>
      <c r="B341" s="117"/>
      <c r="C341" s="117"/>
      <c r="D341" s="117"/>
      <c r="E341" s="117"/>
      <c r="F341" s="118"/>
      <c r="G341" s="118">
        <f>Таблица1345691317[Кол-во по Счету]*Таблица1345691317[Цена за единицу]</f>
        <v>0</v>
      </c>
      <c r="H341" s="118"/>
      <c r="I341" s="119"/>
      <c r="J341" s="119"/>
      <c r="K341" s="119"/>
      <c r="L341" s="149"/>
      <c r="M341" s="117"/>
      <c r="N341" s="149"/>
      <c r="O341" s="120"/>
      <c r="P341" s="116">
        <f>Таблица1345691317[Дата оплаты]+Таблица1345691317[Срок поставки дней]+1</f>
        <v>1</v>
      </c>
      <c r="Q341" s="149"/>
      <c r="R341" s="117"/>
      <c r="S341" s="143"/>
      <c r="T341" s="143"/>
      <c r="U341" s="143"/>
      <c r="V341" s="143"/>
      <c r="W341" s="143"/>
      <c r="X341" s="143"/>
    </row>
    <row r="342" spans="1:24" x14ac:dyDescent="0.25">
      <c r="A342" s="168">
        <v>340</v>
      </c>
      <c r="B342" s="117"/>
      <c r="C342" s="117"/>
      <c r="D342" s="117"/>
      <c r="E342" s="117"/>
      <c r="F342" s="118"/>
      <c r="G342" s="118">
        <f>Таблица1345691317[Кол-во по Счету]*Таблица1345691317[Цена за единицу]</f>
        <v>0</v>
      </c>
      <c r="H342" s="118"/>
      <c r="I342" s="119"/>
      <c r="J342" s="119"/>
      <c r="K342" s="119"/>
      <c r="L342" s="149"/>
      <c r="M342" s="117"/>
      <c r="N342" s="149"/>
      <c r="O342" s="120"/>
      <c r="P342" s="116">
        <f>Таблица1345691317[Дата оплаты]+Таблица1345691317[Срок поставки дней]+1</f>
        <v>1</v>
      </c>
      <c r="Q342" s="149"/>
      <c r="R342" s="117"/>
      <c r="S342" s="143"/>
      <c r="T342" s="143"/>
      <c r="U342" s="143"/>
      <c r="V342" s="143"/>
      <c r="W342" s="143"/>
      <c r="X342" s="143"/>
    </row>
    <row r="343" spans="1:24" x14ac:dyDescent="0.25">
      <c r="A343" s="117">
        <v>341</v>
      </c>
      <c r="B343" s="117"/>
      <c r="C343" s="117"/>
      <c r="D343" s="117"/>
      <c r="E343" s="117"/>
      <c r="F343" s="118"/>
      <c r="G343" s="118">
        <f>Таблица1345691317[Кол-во по Счету]*Таблица1345691317[Цена за единицу]</f>
        <v>0</v>
      </c>
      <c r="H343" s="118"/>
      <c r="I343" s="119"/>
      <c r="J343" s="119"/>
      <c r="K343" s="119"/>
      <c r="L343" s="149"/>
      <c r="M343" s="117"/>
      <c r="N343" s="149"/>
      <c r="O343" s="120"/>
      <c r="P343" s="116">
        <f>Таблица1345691317[Дата оплаты]+Таблица1345691317[Срок поставки дней]+1</f>
        <v>1</v>
      </c>
      <c r="Q343" s="149"/>
      <c r="R343" s="117"/>
      <c r="S343" s="143"/>
      <c r="T343" s="143"/>
      <c r="U343" s="143"/>
      <c r="V343" s="143"/>
      <c r="W343" s="143"/>
      <c r="X343" s="143"/>
    </row>
    <row r="344" spans="1:24" x14ac:dyDescent="0.25">
      <c r="A344" s="168">
        <v>342</v>
      </c>
      <c r="B344" s="117"/>
      <c r="C344" s="117"/>
      <c r="D344" s="117"/>
      <c r="E344" s="117"/>
      <c r="F344" s="118"/>
      <c r="G344" s="118">
        <f>Таблица1345691317[Кол-во по Счету]*Таблица1345691317[Цена за единицу]</f>
        <v>0</v>
      </c>
      <c r="H344" s="118"/>
      <c r="I344" s="119"/>
      <c r="J344" s="119"/>
      <c r="K344" s="119"/>
      <c r="L344" s="149"/>
      <c r="M344" s="117"/>
      <c r="N344" s="149"/>
      <c r="O344" s="120"/>
      <c r="P344" s="116">
        <f>Таблица1345691317[Дата оплаты]+Таблица1345691317[Срок поставки дней]+1</f>
        <v>1</v>
      </c>
      <c r="Q344" s="149"/>
      <c r="R344" s="117"/>
      <c r="S344" s="143"/>
      <c r="T344" s="143"/>
      <c r="U344" s="143"/>
      <c r="V344" s="143"/>
      <c r="W344" s="143"/>
      <c r="X344" s="143"/>
    </row>
    <row r="345" spans="1:24" x14ac:dyDescent="0.25">
      <c r="A345" s="168">
        <v>343</v>
      </c>
      <c r="B345" s="117"/>
      <c r="C345" s="117"/>
      <c r="D345" s="117"/>
      <c r="E345" s="117"/>
      <c r="F345" s="118"/>
      <c r="G345" s="118">
        <f>Таблица1345691317[Кол-во по Счету]*Таблица1345691317[Цена за единицу]</f>
        <v>0</v>
      </c>
      <c r="H345" s="118"/>
      <c r="I345" s="119"/>
      <c r="J345" s="119"/>
      <c r="K345" s="119"/>
      <c r="L345" s="149"/>
      <c r="M345" s="117"/>
      <c r="N345" s="149"/>
      <c r="O345" s="120"/>
      <c r="P345" s="116">
        <f>Таблица1345691317[Дата оплаты]+Таблица1345691317[Срок поставки дней]+1</f>
        <v>1</v>
      </c>
      <c r="Q345" s="149"/>
      <c r="R345" s="117"/>
      <c r="S345" s="143"/>
      <c r="T345" s="143"/>
      <c r="U345" s="143"/>
      <c r="V345" s="143"/>
      <c r="W345" s="143"/>
      <c r="X345" s="143"/>
    </row>
    <row r="346" spans="1:24" x14ac:dyDescent="0.25">
      <c r="A346" s="168">
        <v>344</v>
      </c>
      <c r="B346" s="117"/>
      <c r="C346" s="117"/>
      <c r="D346" s="117"/>
      <c r="E346" s="117"/>
      <c r="F346" s="118"/>
      <c r="G346" s="118">
        <f>Таблица1345691317[Кол-во по Счету]*Таблица1345691317[Цена за единицу]</f>
        <v>0</v>
      </c>
      <c r="H346" s="118"/>
      <c r="I346" s="119"/>
      <c r="J346" s="119"/>
      <c r="K346" s="119"/>
      <c r="L346" s="149"/>
      <c r="M346" s="117"/>
      <c r="N346" s="149"/>
      <c r="O346" s="120"/>
      <c r="P346" s="116">
        <f>Таблица1345691317[Дата оплаты]+Таблица1345691317[Срок поставки дней]+1</f>
        <v>1</v>
      </c>
      <c r="Q346" s="149"/>
      <c r="R346" s="117"/>
      <c r="S346" s="143"/>
      <c r="T346" s="143"/>
      <c r="U346" s="143"/>
      <c r="V346" s="143"/>
      <c r="W346" s="143"/>
      <c r="X346" s="143"/>
    </row>
    <row r="347" spans="1:24" x14ac:dyDescent="0.25">
      <c r="A347" s="117">
        <v>345</v>
      </c>
      <c r="B347" s="117"/>
      <c r="C347" s="117"/>
      <c r="D347" s="117"/>
      <c r="E347" s="117"/>
      <c r="F347" s="118"/>
      <c r="G347" s="118">
        <f>Таблица1345691317[Кол-во по Счету]*Таблица1345691317[Цена за единицу]</f>
        <v>0</v>
      </c>
      <c r="H347" s="118"/>
      <c r="I347" s="119"/>
      <c r="J347" s="119"/>
      <c r="K347" s="119"/>
      <c r="L347" s="149"/>
      <c r="M347" s="117"/>
      <c r="N347" s="149"/>
      <c r="O347" s="120"/>
      <c r="P347" s="116">
        <f>Таблица1345691317[Дата оплаты]+Таблица1345691317[Срок поставки дней]+1</f>
        <v>1</v>
      </c>
      <c r="Q347" s="149"/>
      <c r="R347" s="117"/>
      <c r="S347" s="143"/>
      <c r="T347" s="143"/>
      <c r="U347" s="143"/>
      <c r="V347" s="143"/>
      <c r="W347" s="143"/>
      <c r="X347" s="143"/>
    </row>
    <row r="348" spans="1:24" x14ac:dyDescent="0.25">
      <c r="A348" s="168">
        <v>346</v>
      </c>
      <c r="B348" s="117"/>
      <c r="C348" s="117"/>
      <c r="D348" s="117"/>
      <c r="E348" s="117"/>
      <c r="F348" s="118"/>
      <c r="G348" s="118">
        <f>Таблица1345691317[Кол-во по Счету]*Таблица1345691317[Цена за единицу]</f>
        <v>0</v>
      </c>
      <c r="H348" s="118"/>
      <c r="I348" s="119"/>
      <c r="J348" s="119"/>
      <c r="K348" s="119"/>
      <c r="L348" s="149"/>
      <c r="M348" s="117"/>
      <c r="N348" s="149"/>
      <c r="O348" s="120"/>
      <c r="P348" s="116">
        <f>Таблица1345691317[Дата оплаты]+Таблица1345691317[Срок поставки дней]+1</f>
        <v>1</v>
      </c>
      <c r="Q348" s="149"/>
      <c r="R348" s="117"/>
      <c r="S348" s="143"/>
      <c r="T348" s="143"/>
      <c r="U348" s="143"/>
      <c r="V348" s="143"/>
      <c r="W348" s="143"/>
      <c r="X348" s="143"/>
    </row>
    <row r="349" spans="1:24" x14ac:dyDescent="0.25">
      <c r="A349" s="168">
        <v>347</v>
      </c>
      <c r="B349" s="117"/>
      <c r="C349" s="117"/>
      <c r="D349" s="117"/>
      <c r="E349" s="117"/>
      <c r="F349" s="118"/>
      <c r="G349" s="118">
        <f>Таблица1345691317[Кол-во по Счету]*Таблица1345691317[Цена за единицу]</f>
        <v>0</v>
      </c>
      <c r="H349" s="118"/>
      <c r="I349" s="119"/>
      <c r="J349" s="119"/>
      <c r="K349" s="119"/>
      <c r="L349" s="149"/>
      <c r="M349" s="117"/>
      <c r="N349" s="149"/>
      <c r="O349" s="120"/>
      <c r="P349" s="116">
        <f>Таблица1345691317[Дата оплаты]+Таблица1345691317[Срок поставки дней]+1</f>
        <v>1</v>
      </c>
      <c r="Q349" s="149"/>
      <c r="R349" s="117"/>
      <c r="S349" s="143"/>
      <c r="T349" s="143"/>
      <c r="U349" s="143"/>
      <c r="V349" s="143"/>
      <c r="W349" s="143"/>
      <c r="X349" s="143"/>
    </row>
    <row r="350" spans="1:24" x14ac:dyDescent="0.25">
      <c r="A350" s="168">
        <v>348</v>
      </c>
      <c r="B350" s="117"/>
      <c r="C350" s="117"/>
      <c r="D350" s="117"/>
      <c r="E350" s="117"/>
      <c r="F350" s="118"/>
      <c r="G350" s="118">
        <f>Таблица1345691317[Кол-во по Счету]*Таблица1345691317[Цена за единицу]</f>
        <v>0</v>
      </c>
      <c r="H350" s="118"/>
      <c r="I350" s="119"/>
      <c r="J350" s="119"/>
      <c r="K350" s="119"/>
      <c r="L350" s="149"/>
      <c r="M350" s="117"/>
      <c r="N350" s="149"/>
      <c r="O350" s="120"/>
      <c r="P350" s="116">
        <f>Таблица1345691317[Дата оплаты]+Таблица1345691317[Срок поставки дней]+1</f>
        <v>1</v>
      </c>
      <c r="Q350" s="149"/>
      <c r="R350" s="117"/>
      <c r="S350" s="143"/>
      <c r="T350" s="143"/>
      <c r="U350" s="143"/>
      <c r="V350" s="143"/>
      <c r="W350" s="143"/>
      <c r="X350" s="143"/>
    </row>
    <row r="351" spans="1:24" x14ac:dyDescent="0.25">
      <c r="A351" s="143"/>
      <c r="B351" s="140"/>
      <c r="C351" s="143"/>
      <c r="D351" s="146"/>
      <c r="E351" s="146"/>
      <c r="F351" s="143"/>
      <c r="G351" s="143"/>
      <c r="H351" s="142"/>
      <c r="I351" s="142"/>
      <c r="J351" s="142"/>
      <c r="K351" s="141"/>
      <c r="L351" s="154"/>
      <c r="M351" s="141"/>
      <c r="N351" s="150"/>
      <c r="O351" s="141"/>
      <c r="P351" s="141"/>
      <c r="Q351" s="154"/>
      <c r="R351" s="147"/>
      <c r="S351" s="143"/>
      <c r="T351" s="143"/>
      <c r="U351" s="143"/>
      <c r="V351" s="143"/>
      <c r="W351" s="143"/>
      <c r="X351" s="143"/>
    </row>
    <row r="352" spans="1:24" x14ac:dyDescent="0.25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51"/>
      <c r="M352" s="143"/>
      <c r="N352" s="151"/>
      <c r="O352" s="143"/>
      <c r="P352" s="143"/>
      <c r="Q352" s="151"/>
      <c r="R352" s="143"/>
      <c r="S352" s="143"/>
      <c r="T352" s="143"/>
      <c r="U352" s="143"/>
      <c r="V352" s="143"/>
      <c r="W352" s="143"/>
      <c r="X352" s="143"/>
    </row>
    <row r="353" spans="1:24" x14ac:dyDescent="0.25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51"/>
      <c r="M353" s="143"/>
      <c r="N353" s="151"/>
      <c r="O353" s="143"/>
      <c r="P353" s="143"/>
      <c r="Q353" s="151"/>
      <c r="R353" s="143"/>
      <c r="S353" s="143"/>
      <c r="T353" s="143"/>
      <c r="U353" s="143"/>
      <c r="V353" s="143"/>
      <c r="W353" s="143"/>
      <c r="X353" s="143"/>
    </row>
    <row r="354" spans="1:24" x14ac:dyDescent="0.25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51"/>
      <c r="M354" s="143"/>
      <c r="N354" s="151"/>
      <c r="O354" s="143"/>
      <c r="P354" s="143"/>
      <c r="Q354" s="151"/>
      <c r="R354" s="143"/>
      <c r="S354" s="143"/>
      <c r="T354" s="143"/>
      <c r="U354" s="143"/>
      <c r="V354" s="143"/>
      <c r="W354" s="143"/>
      <c r="X354" s="143"/>
    </row>
    <row r="355" spans="1:24" x14ac:dyDescent="0.25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51"/>
      <c r="M355" s="143"/>
      <c r="N355" s="151"/>
      <c r="O355" s="143"/>
      <c r="P355" s="143"/>
      <c r="Q355" s="151"/>
      <c r="R355" s="143"/>
      <c r="S355" s="143"/>
      <c r="T355" s="143"/>
      <c r="U355" s="143"/>
      <c r="V355" s="143"/>
      <c r="W355" s="143"/>
      <c r="X355" s="143"/>
    </row>
    <row r="356" spans="1:24" x14ac:dyDescent="0.25">
      <c r="A356" s="92"/>
      <c r="B356" s="92"/>
      <c r="C356" s="92"/>
      <c r="D356" s="92"/>
      <c r="E356" s="92"/>
      <c r="H356" s="92"/>
      <c r="I356" s="92"/>
      <c r="J356" s="92"/>
      <c r="K356" s="92"/>
      <c r="L356" s="152"/>
      <c r="M356" s="92"/>
      <c r="N356" s="152"/>
      <c r="O356" s="92"/>
      <c r="P356" s="92"/>
      <c r="Q356" s="152"/>
      <c r="R356" s="92"/>
    </row>
    <row r="357" spans="1:24" x14ac:dyDescent="0.25">
      <c r="A357" s="92"/>
      <c r="B357" s="92"/>
      <c r="C357" s="92"/>
      <c r="D357" s="92"/>
      <c r="E357" s="92"/>
      <c r="H357" s="92"/>
      <c r="I357" s="92"/>
      <c r="J357" s="92"/>
      <c r="K357" s="92"/>
      <c r="L357" s="152"/>
      <c r="M357" s="92"/>
      <c r="N357" s="152"/>
      <c r="O357" s="92"/>
      <c r="P357" s="92"/>
      <c r="Q357" s="152"/>
      <c r="R357" s="92"/>
    </row>
    <row r="358" spans="1:24" x14ac:dyDescent="0.25">
      <c r="A358" s="92"/>
      <c r="B358" s="92"/>
      <c r="C358" s="92"/>
      <c r="D358" s="92"/>
      <c r="E358" s="92"/>
      <c r="H358" s="92"/>
      <c r="I358" s="92"/>
      <c r="J358" s="92"/>
      <c r="K358" s="92"/>
      <c r="L358" s="152"/>
      <c r="M358" s="92"/>
      <c r="N358" s="152"/>
      <c r="O358" s="92"/>
      <c r="P358" s="92"/>
      <c r="Q358" s="152"/>
      <c r="R358" s="92"/>
    </row>
    <row r="359" spans="1:24" x14ac:dyDescent="0.25">
      <c r="A359" s="92"/>
      <c r="B359" s="92"/>
      <c r="C359" s="92"/>
      <c r="D359" s="92"/>
      <c r="E359" s="92"/>
      <c r="H359" s="92"/>
      <c r="I359" s="92"/>
      <c r="J359" s="92"/>
      <c r="K359" s="92"/>
      <c r="L359" s="152"/>
      <c r="M359" s="92"/>
      <c r="N359" s="152"/>
      <c r="O359" s="92"/>
      <c r="P359" s="92"/>
      <c r="Q359" s="152"/>
      <c r="R359" s="92"/>
    </row>
    <row r="360" spans="1:24" x14ac:dyDescent="0.25">
      <c r="A360" s="92"/>
      <c r="B360" s="92"/>
      <c r="C360" s="92"/>
      <c r="D360" s="92"/>
      <c r="E360" s="92"/>
      <c r="H360" s="92"/>
      <c r="I360" s="92"/>
      <c r="J360" s="92"/>
      <c r="K360" s="92"/>
      <c r="L360" s="152"/>
      <c r="M360" s="92"/>
      <c r="N360" s="152"/>
      <c r="O360" s="92"/>
      <c r="P360" s="92"/>
      <c r="Q360" s="152"/>
      <c r="R360" s="92"/>
    </row>
    <row r="361" spans="1:24" x14ac:dyDescent="0.25">
      <c r="A361" s="92"/>
      <c r="B361" s="92"/>
      <c r="C361" s="92"/>
      <c r="D361" s="92"/>
      <c r="E361" s="92"/>
      <c r="H361" s="92"/>
      <c r="I361" s="92"/>
      <c r="J361" s="92"/>
      <c r="K361" s="92"/>
      <c r="L361" s="152"/>
      <c r="M361" s="92"/>
      <c r="N361" s="152"/>
      <c r="O361" s="92"/>
      <c r="P361" s="92"/>
      <c r="Q361" s="152"/>
      <c r="R361" s="92"/>
    </row>
    <row r="362" spans="1:24" x14ac:dyDescent="0.25">
      <c r="A362" s="92"/>
      <c r="B362" s="92"/>
      <c r="C362" s="92"/>
      <c r="D362" s="92"/>
      <c r="E362" s="92"/>
      <c r="H362" s="92"/>
      <c r="I362" s="92"/>
      <c r="J362" s="92"/>
      <c r="K362" s="92"/>
      <c r="L362" s="152"/>
      <c r="M362" s="92"/>
      <c r="N362" s="152"/>
      <c r="O362" s="92"/>
      <c r="P362" s="92"/>
      <c r="Q362" s="152"/>
      <c r="R362" s="92"/>
    </row>
    <row r="363" spans="1:24" x14ac:dyDescent="0.25">
      <c r="A363" s="92"/>
      <c r="B363" s="92"/>
      <c r="C363" s="92"/>
      <c r="D363" s="92"/>
      <c r="E363" s="92"/>
      <c r="H363" s="92"/>
      <c r="I363" s="92"/>
      <c r="J363" s="92"/>
      <c r="K363" s="92"/>
      <c r="L363" s="152"/>
      <c r="M363" s="92"/>
      <c r="N363" s="152"/>
      <c r="O363" s="92"/>
      <c r="P363" s="92"/>
      <c r="Q363" s="152"/>
      <c r="R363" s="92"/>
    </row>
    <row r="364" spans="1:24" x14ac:dyDescent="0.25">
      <c r="A364" s="92"/>
      <c r="B364" s="92"/>
      <c r="C364" s="92"/>
      <c r="D364" s="92"/>
      <c r="E364" s="92"/>
      <c r="H364" s="92"/>
      <c r="I364" s="92"/>
      <c r="J364" s="92"/>
      <c r="K364" s="92"/>
      <c r="L364" s="152"/>
      <c r="M364" s="92"/>
      <c r="N364" s="152"/>
      <c r="O364" s="92"/>
      <c r="P364" s="92"/>
      <c r="Q364" s="152"/>
      <c r="R364" s="92"/>
    </row>
    <row r="365" spans="1:24" x14ac:dyDescent="0.25">
      <c r="A365" s="92"/>
      <c r="B365" s="92"/>
      <c r="C365" s="92"/>
      <c r="D365" s="92"/>
      <c r="E365" s="92"/>
      <c r="H365" s="92"/>
      <c r="I365" s="92"/>
      <c r="J365" s="92"/>
      <c r="K365" s="92"/>
      <c r="L365" s="152"/>
      <c r="M365" s="92"/>
      <c r="N365" s="152"/>
      <c r="O365" s="92"/>
      <c r="P365" s="92"/>
      <c r="Q365" s="152"/>
      <c r="R365" s="92"/>
    </row>
    <row r="366" spans="1:24" x14ac:dyDescent="0.25">
      <c r="A366" s="92"/>
      <c r="B366" s="92"/>
      <c r="C366" s="92"/>
      <c r="D366" s="92"/>
      <c r="E366" s="92"/>
      <c r="H366" s="92"/>
      <c r="I366" s="92"/>
      <c r="J366" s="92"/>
      <c r="K366" s="92"/>
      <c r="L366" s="152"/>
      <c r="M366" s="92"/>
      <c r="N366" s="152"/>
      <c r="O366" s="92"/>
      <c r="P366" s="92"/>
      <c r="Q366" s="152"/>
      <c r="R366" s="92"/>
    </row>
    <row r="367" spans="1:24" x14ac:dyDescent="0.25">
      <c r="A367" s="92"/>
      <c r="B367" s="92"/>
      <c r="C367" s="92"/>
      <c r="D367" s="92"/>
      <c r="E367" s="92"/>
      <c r="H367" s="92"/>
      <c r="I367" s="92"/>
      <c r="J367" s="92"/>
      <c r="K367" s="92"/>
      <c r="L367" s="152"/>
      <c r="M367" s="92"/>
      <c r="N367" s="152"/>
      <c r="O367" s="92"/>
      <c r="P367" s="92"/>
      <c r="Q367" s="152"/>
      <c r="R367" s="92"/>
    </row>
    <row r="368" spans="1:24" x14ac:dyDescent="0.25">
      <c r="A368" s="92"/>
      <c r="B368" s="92"/>
      <c r="C368" s="92"/>
      <c r="D368" s="92"/>
      <c r="E368" s="92"/>
      <c r="H368" s="92"/>
      <c r="I368" s="92"/>
      <c r="J368" s="92"/>
      <c r="K368" s="92"/>
      <c r="L368" s="152"/>
      <c r="M368" s="92"/>
      <c r="N368" s="152"/>
      <c r="O368" s="92"/>
      <c r="P368" s="92"/>
      <c r="Q368" s="152"/>
      <c r="R368" s="92"/>
    </row>
    <row r="369" spans="1:18" x14ac:dyDescent="0.25">
      <c r="A369" s="92"/>
      <c r="B369" s="92"/>
      <c r="C369" s="92"/>
      <c r="D369" s="92"/>
      <c r="E369" s="92"/>
      <c r="H369" s="92"/>
      <c r="I369" s="92"/>
      <c r="J369" s="92"/>
      <c r="K369" s="92"/>
      <c r="L369" s="152"/>
      <c r="M369" s="92"/>
      <c r="N369" s="152"/>
      <c r="O369" s="92"/>
      <c r="P369" s="92"/>
      <c r="Q369" s="152"/>
      <c r="R369" s="92"/>
    </row>
    <row r="370" spans="1:18" x14ac:dyDescent="0.25">
      <c r="A370" s="92"/>
      <c r="B370" s="92"/>
      <c r="C370" s="92"/>
      <c r="D370" s="92"/>
      <c r="E370" s="92"/>
      <c r="H370" s="92"/>
      <c r="I370" s="92"/>
      <c r="J370" s="92"/>
      <c r="K370" s="92"/>
      <c r="L370" s="152"/>
      <c r="M370" s="92"/>
      <c r="N370" s="92"/>
      <c r="O370" s="92"/>
      <c r="P370" s="92"/>
      <c r="Q370" s="152"/>
      <c r="R370" s="92"/>
    </row>
    <row r="371" spans="1:18" x14ac:dyDescent="0.25">
      <c r="A371" s="92"/>
      <c r="B371" s="92"/>
      <c r="C371" s="92"/>
      <c r="D371" s="92"/>
      <c r="E371" s="92"/>
      <c r="H371" s="92"/>
      <c r="I371" s="92"/>
      <c r="J371" s="92"/>
      <c r="K371" s="92"/>
      <c r="L371" s="152"/>
      <c r="M371" s="92"/>
      <c r="N371" s="92"/>
      <c r="O371" s="92"/>
      <c r="P371" s="92"/>
      <c r="Q371" s="152"/>
      <c r="R371" s="92"/>
    </row>
    <row r="372" spans="1:18" x14ac:dyDescent="0.25">
      <c r="A372" s="92"/>
      <c r="B372" s="92"/>
      <c r="C372" s="92"/>
      <c r="D372" s="92"/>
      <c r="E372" s="92"/>
      <c r="H372" s="92"/>
      <c r="I372" s="92"/>
      <c r="J372" s="92"/>
      <c r="K372" s="92"/>
      <c r="L372" s="152"/>
      <c r="M372" s="92"/>
      <c r="N372" s="92"/>
      <c r="O372" s="92"/>
      <c r="P372" s="92"/>
      <c r="Q372" s="152"/>
      <c r="R372" s="92"/>
    </row>
    <row r="373" spans="1:18" x14ac:dyDescent="0.25">
      <c r="A373" s="92"/>
      <c r="B373" s="92"/>
      <c r="C373" s="92"/>
      <c r="D373" s="92"/>
      <c r="E373" s="92"/>
      <c r="H373" s="92"/>
      <c r="I373" s="92"/>
      <c r="J373" s="92"/>
      <c r="K373" s="92"/>
      <c r="L373" s="152"/>
      <c r="M373" s="92"/>
      <c r="N373" s="92"/>
      <c r="O373" s="92"/>
      <c r="P373" s="92"/>
      <c r="Q373" s="152"/>
      <c r="R373" s="92"/>
    </row>
    <row r="374" spans="1:18" x14ac:dyDescent="0.25">
      <c r="A374" s="92"/>
      <c r="B374" s="92"/>
      <c r="C374" s="92"/>
      <c r="D374" s="92"/>
      <c r="E374" s="92"/>
      <c r="H374" s="92"/>
      <c r="I374" s="92"/>
      <c r="J374" s="92"/>
      <c r="K374" s="92"/>
      <c r="L374" s="152"/>
      <c r="M374" s="92"/>
      <c r="N374" s="92"/>
      <c r="O374" s="92"/>
      <c r="P374" s="92"/>
      <c r="Q374" s="152"/>
      <c r="R374" s="92"/>
    </row>
    <row r="375" spans="1:18" x14ac:dyDescent="0.25">
      <c r="A375" s="92"/>
      <c r="B375" s="92"/>
      <c r="C375" s="92"/>
      <c r="D375" s="92"/>
      <c r="E375" s="92"/>
      <c r="H375" s="92"/>
      <c r="I375" s="92"/>
      <c r="J375" s="92"/>
      <c r="K375" s="92"/>
      <c r="L375" s="152"/>
      <c r="M375" s="92"/>
      <c r="N375" s="92"/>
      <c r="O375" s="92"/>
      <c r="P375" s="92"/>
      <c r="Q375" s="152"/>
      <c r="R375" s="92"/>
    </row>
    <row r="376" spans="1:18" x14ac:dyDescent="0.25">
      <c r="A376" s="92"/>
      <c r="B376" s="92"/>
      <c r="C376" s="92"/>
      <c r="D376" s="92"/>
      <c r="E376" s="92"/>
      <c r="H376" s="92"/>
      <c r="I376" s="92"/>
      <c r="J376" s="92"/>
      <c r="K376" s="92"/>
      <c r="L376" s="152"/>
      <c r="M376" s="92"/>
      <c r="N376" s="92"/>
      <c r="O376" s="92"/>
      <c r="P376" s="92"/>
      <c r="Q376" s="152"/>
      <c r="R376" s="92"/>
    </row>
    <row r="377" spans="1:18" x14ac:dyDescent="0.25">
      <c r="A377" s="92"/>
      <c r="B377" s="92"/>
      <c r="C377" s="92"/>
      <c r="D377" s="92"/>
      <c r="E377" s="92"/>
      <c r="H377" s="92"/>
      <c r="I377" s="92"/>
      <c r="J377" s="92"/>
      <c r="K377" s="92"/>
      <c r="L377" s="152"/>
      <c r="M377" s="92"/>
      <c r="N377" s="92"/>
      <c r="O377" s="92"/>
      <c r="P377" s="92"/>
      <c r="Q377" s="152"/>
      <c r="R377" s="92"/>
    </row>
    <row r="378" spans="1:18" x14ac:dyDescent="0.25">
      <c r="A378" s="92"/>
      <c r="B378" s="92"/>
      <c r="C378" s="92"/>
      <c r="D378" s="92"/>
      <c r="E378" s="92"/>
      <c r="H378" s="92"/>
      <c r="I378" s="92"/>
      <c r="J378" s="92"/>
      <c r="K378" s="92"/>
      <c r="L378" s="152"/>
      <c r="M378" s="92"/>
      <c r="N378" s="92"/>
      <c r="O378" s="92"/>
      <c r="P378" s="92"/>
      <c r="Q378" s="152"/>
      <c r="R378" s="92"/>
    </row>
    <row r="379" spans="1:18" x14ac:dyDescent="0.25">
      <c r="A379" s="92"/>
      <c r="B379" s="92"/>
      <c r="C379" s="92"/>
      <c r="D379" s="92"/>
      <c r="E379" s="92"/>
      <c r="H379" s="92"/>
      <c r="I379" s="92"/>
      <c r="J379" s="92"/>
      <c r="K379" s="92"/>
      <c r="L379" s="152"/>
      <c r="M379" s="92"/>
      <c r="N379" s="92"/>
      <c r="O379" s="92"/>
      <c r="P379" s="92"/>
      <c r="Q379" s="152"/>
      <c r="R379" s="92"/>
    </row>
    <row r="380" spans="1:18" x14ac:dyDescent="0.25">
      <c r="A380" s="92"/>
      <c r="B380" s="92"/>
      <c r="C380" s="92"/>
      <c r="D380" s="92"/>
      <c r="E380" s="92"/>
      <c r="H380" s="92"/>
      <c r="I380" s="92"/>
      <c r="J380" s="92"/>
      <c r="K380" s="92"/>
      <c r="L380" s="152"/>
      <c r="M380" s="92"/>
      <c r="N380" s="92"/>
      <c r="O380" s="92"/>
      <c r="P380" s="92"/>
      <c r="Q380" s="152"/>
      <c r="R380" s="92"/>
    </row>
    <row r="381" spans="1:18" x14ac:dyDescent="0.25">
      <c r="A381" s="92"/>
      <c r="B381" s="92"/>
      <c r="C381" s="92"/>
      <c r="D381" s="92"/>
      <c r="E381" s="92"/>
      <c r="H381" s="92"/>
      <c r="I381" s="92"/>
      <c r="J381" s="92"/>
      <c r="K381" s="92"/>
      <c r="L381" s="152"/>
      <c r="M381" s="92"/>
      <c r="N381" s="92"/>
      <c r="O381" s="92"/>
      <c r="P381" s="92"/>
      <c r="Q381" s="152"/>
      <c r="R381" s="92"/>
    </row>
    <row r="382" spans="1:18" x14ac:dyDescent="0.25">
      <c r="A382" s="92"/>
      <c r="B382" s="92"/>
      <c r="C382" s="92"/>
      <c r="D382" s="92"/>
      <c r="E382" s="92"/>
      <c r="H382" s="92"/>
      <c r="I382" s="92"/>
      <c r="J382" s="92"/>
      <c r="K382" s="92"/>
      <c r="L382" s="152"/>
      <c r="M382" s="92"/>
      <c r="N382" s="92"/>
      <c r="O382" s="92"/>
      <c r="P382" s="92"/>
      <c r="Q382" s="152"/>
      <c r="R382" s="92"/>
    </row>
    <row r="383" spans="1:18" x14ac:dyDescent="0.25">
      <c r="A383" s="92"/>
      <c r="B383" s="92"/>
      <c r="C383" s="92"/>
      <c r="D383" s="92"/>
      <c r="E383" s="92"/>
      <c r="H383" s="92"/>
      <c r="I383" s="92"/>
      <c r="J383" s="92"/>
      <c r="K383" s="92"/>
      <c r="L383" s="152"/>
      <c r="M383" s="92"/>
      <c r="N383" s="92"/>
      <c r="O383" s="92"/>
      <c r="P383" s="92"/>
      <c r="Q383" s="152"/>
      <c r="R383" s="92"/>
    </row>
    <row r="384" spans="1:18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152"/>
      <c r="M384" s="92"/>
      <c r="N384" s="92"/>
      <c r="O384" s="92"/>
      <c r="P384" s="92"/>
      <c r="Q384" s="152"/>
      <c r="R384" s="92"/>
    </row>
    <row r="385" spans="1:18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152"/>
      <c r="M385" s="92"/>
      <c r="N385" s="92"/>
      <c r="O385" s="92"/>
      <c r="P385" s="92"/>
      <c r="Q385" s="152"/>
      <c r="R385" s="92"/>
    </row>
    <row r="386" spans="1:18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152"/>
      <c r="M386" s="92"/>
      <c r="N386" s="92"/>
      <c r="O386" s="92"/>
      <c r="P386" s="92"/>
      <c r="Q386" s="152"/>
      <c r="R386" s="92"/>
    </row>
    <row r="387" spans="1:18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152"/>
      <c r="M387" s="92"/>
      <c r="N387" s="92"/>
      <c r="O387" s="92"/>
      <c r="P387" s="92"/>
      <c r="Q387" s="152"/>
      <c r="R387" s="92"/>
    </row>
    <row r="388" spans="1:18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152"/>
      <c r="M388" s="92"/>
      <c r="N388" s="92"/>
      <c r="O388" s="92"/>
      <c r="P388" s="92"/>
      <c r="Q388" s="152"/>
      <c r="R388" s="92"/>
    </row>
    <row r="389" spans="1:18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152"/>
      <c r="M389" s="92"/>
      <c r="N389" s="92"/>
      <c r="O389" s="92"/>
      <c r="P389" s="92"/>
      <c r="Q389" s="152"/>
      <c r="R389" s="92"/>
    </row>
    <row r="390" spans="1:18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152"/>
      <c r="M390" s="92"/>
      <c r="N390" s="92"/>
      <c r="O390" s="92"/>
      <c r="P390" s="92"/>
      <c r="Q390" s="152"/>
      <c r="R390" s="92"/>
    </row>
    <row r="391" spans="1:18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152"/>
      <c r="M391" s="92"/>
      <c r="N391" s="92"/>
      <c r="O391" s="92"/>
      <c r="P391" s="92"/>
      <c r="Q391" s="152"/>
      <c r="R391" s="92"/>
    </row>
    <row r="392" spans="1:18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152"/>
      <c r="M392" s="92"/>
      <c r="N392" s="92"/>
      <c r="O392" s="92"/>
      <c r="P392" s="92"/>
      <c r="Q392" s="152"/>
      <c r="R392" s="92"/>
    </row>
    <row r="393" spans="1:18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152"/>
      <c r="M393" s="92"/>
      <c r="N393" s="92"/>
      <c r="O393" s="92"/>
      <c r="P393" s="92"/>
      <c r="Q393" s="152"/>
      <c r="R393" s="92"/>
    </row>
    <row r="394" spans="1:18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152"/>
      <c r="M394" s="92"/>
      <c r="N394" s="92"/>
      <c r="O394" s="92"/>
      <c r="P394" s="92"/>
      <c r="Q394" s="152"/>
      <c r="R394" s="92"/>
    </row>
    <row r="395" spans="1:18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152"/>
      <c r="M395" s="92"/>
      <c r="N395" s="92"/>
      <c r="O395" s="92"/>
      <c r="P395" s="92"/>
      <c r="Q395" s="152"/>
      <c r="R395" s="92"/>
    </row>
    <row r="396" spans="1:18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152"/>
      <c r="M396" s="92"/>
      <c r="N396" s="92"/>
      <c r="O396" s="92"/>
      <c r="P396" s="92"/>
      <c r="Q396" s="152"/>
      <c r="R396" s="92"/>
    </row>
    <row r="397" spans="1:18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152"/>
      <c r="M397" s="92"/>
      <c r="N397" s="92"/>
      <c r="O397" s="92"/>
      <c r="P397" s="92"/>
      <c r="Q397" s="152"/>
      <c r="R397" s="92"/>
    </row>
    <row r="398" spans="1:18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152"/>
      <c r="M398" s="92"/>
      <c r="N398" s="92"/>
      <c r="O398" s="92"/>
      <c r="P398" s="92"/>
      <c r="Q398" s="152"/>
      <c r="R398" s="92"/>
    </row>
    <row r="399" spans="1:18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152"/>
      <c r="M399" s="92"/>
      <c r="N399" s="92"/>
      <c r="O399" s="92"/>
      <c r="P399" s="92"/>
      <c r="Q399" s="152"/>
      <c r="R399" s="92"/>
    </row>
    <row r="400" spans="1:18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152"/>
      <c r="M400" s="92"/>
      <c r="N400" s="92"/>
      <c r="O400" s="92"/>
      <c r="P400" s="92"/>
      <c r="Q400" s="152"/>
      <c r="R400" s="92"/>
    </row>
    <row r="401" spans="1:18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152"/>
      <c r="M401" s="92"/>
      <c r="N401" s="92"/>
      <c r="O401" s="92"/>
      <c r="P401" s="92"/>
      <c r="Q401" s="152"/>
      <c r="R401" s="92"/>
    </row>
    <row r="402" spans="1:18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152"/>
      <c r="M402" s="92"/>
      <c r="N402" s="92"/>
      <c r="O402" s="92"/>
      <c r="P402" s="92"/>
      <c r="Q402" s="152"/>
      <c r="R402" s="92"/>
    </row>
    <row r="403" spans="1:18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152"/>
      <c r="M403" s="92"/>
      <c r="N403" s="92"/>
      <c r="O403" s="92"/>
      <c r="P403" s="92"/>
      <c r="Q403" s="152"/>
      <c r="R403" s="92"/>
    </row>
    <row r="404" spans="1:18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152"/>
      <c r="M404" s="92"/>
      <c r="N404" s="92"/>
      <c r="O404" s="92"/>
      <c r="P404" s="92"/>
      <c r="Q404" s="152"/>
      <c r="R404" s="92"/>
    </row>
    <row r="405" spans="1:18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152"/>
      <c r="M405" s="92"/>
      <c r="N405" s="92"/>
      <c r="O405" s="92"/>
      <c r="P405" s="92"/>
      <c r="Q405" s="152"/>
      <c r="R405" s="92"/>
    </row>
    <row r="406" spans="1:18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152"/>
      <c r="M406" s="92"/>
      <c r="N406" s="92"/>
      <c r="O406" s="92"/>
      <c r="P406" s="92"/>
      <c r="Q406" s="152"/>
      <c r="R406" s="92"/>
    </row>
    <row r="407" spans="1:18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152"/>
      <c r="M407" s="92"/>
      <c r="N407" s="92"/>
      <c r="O407" s="92"/>
      <c r="P407" s="92"/>
      <c r="Q407" s="152"/>
      <c r="R407" s="92"/>
    </row>
    <row r="408" spans="1:18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152"/>
      <c r="M408" s="92"/>
      <c r="N408" s="92"/>
      <c r="O408" s="92"/>
      <c r="P408" s="92"/>
      <c r="Q408" s="152"/>
      <c r="R408" s="92"/>
    </row>
    <row r="409" spans="1:18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152"/>
      <c r="M409" s="92"/>
      <c r="N409" s="92"/>
      <c r="O409" s="92"/>
      <c r="P409" s="92"/>
      <c r="Q409" s="152"/>
      <c r="R409" s="92"/>
    </row>
    <row r="410" spans="1:18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152"/>
      <c r="M410" s="92"/>
      <c r="N410" s="92"/>
      <c r="O410" s="92"/>
      <c r="P410" s="92"/>
      <c r="Q410" s="152"/>
      <c r="R410" s="92"/>
    </row>
    <row r="411" spans="1:18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</row>
    <row r="412" spans="1:18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</row>
    <row r="413" spans="1:18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</row>
    <row r="414" spans="1:18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</row>
    <row r="415" spans="1:18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</row>
    <row r="416" spans="1:18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</row>
    <row r="417" spans="1:18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</row>
    <row r="418" spans="1:18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</row>
    <row r="419" spans="1:18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</row>
    <row r="420" spans="1:18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</row>
    <row r="421" spans="1:18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</row>
    <row r="422" spans="1:18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</row>
    <row r="423" spans="1:18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</row>
    <row r="424" spans="1:18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</row>
    <row r="425" spans="1:18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</row>
    <row r="426" spans="1:18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</row>
    <row r="427" spans="1:18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</row>
    <row r="428" spans="1:18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</row>
    <row r="429" spans="1:18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</row>
    <row r="430" spans="1:18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</row>
    <row r="431" spans="1:18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</row>
    <row r="432" spans="1:18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</row>
    <row r="433" spans="1:18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</row>
    <row r="434" spans="1:18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</row>
    <row r="435" spans="1:18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</row>
    <row r="436" spans="1:18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</row>
    <row r="437" spans="1:18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</row>
    <row r="438" spans="1:18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</row>
    <row r="439" spans="1:18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</row>
    <row r="440" spans="1:18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</row>
    <row r="441" spans="1:18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</row>
    <row r="442" spans="1:18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</row>
    <row r="443" spans="1:18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</row>
    <row r="444" spans="1:18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</row>
    <row r="445" spans="1:18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</row>
    <row r="446" spans="1:18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</row>
    <row r="447" spans="1:18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</row>
    <row r="448" spans="1:18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</row>
    <row r="449" spans="1:18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</row>
    <row r="450" spans="1:18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</row>
    <row r="451" spans="1:18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</row>
    <row r="452" spans="1:18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</row>
    <row r="453" spans="1:18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</row>
    <row r="454" spans="1:18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</row>
    <row r="455" spans="1:18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</row>
    <row r="456" spans="1:18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</row>
    <row r="457" spans="1:18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</row>
    <row r="458" spans="1:18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</row>
    <row r="459" spans="1:18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</row>
    <row r="460" spans="1:18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</row>
    <row r="461" spans="1:18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</row>
    <row r="462" spans="1:18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</row>
    <row r="463" spans="1:18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</row>
    <row r="464" spans="1:18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</row>
    <row r="465" spans="1:18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</row>
    <row r="466" spans="1:18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</row>
    <row r="467" spans="1:18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</row>
    <row r="468" spans="1:18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</row>
    <row r="469" spans="1:18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</row>
    <row r="470" spans="1:18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</row>
    <row r="471" spans="1:18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</row>
    <row r="472" spans="1:18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</row>
    <row r="473" spans="1:18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</row>
    <row r="474" spans="1:18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</row>
    <row r="475" spans="1:18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</row>
    <row r="476" spans="1:18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</row>
    <row r="477" spans="1:18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</row>
    <row r="478" spans="1:18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</row>
    <row r="479" spans="1:18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</row>
    <row r="480" spans="1:18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</row>
    <row r="481" spans="1:18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</row>
    <row r="482" spans="1:18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</row>
    <row r="483" spans="1:18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</row>
    <row r="484" spans="1:18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</row>
    <row r="485" spans="1:18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</row>
    <row r="486" spans="1:18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</row>
    <row r="487" spans="1:18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</row>
    <row r="488" spans="1:18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</row>
    <row r="489" spans="1:18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</row>
    <row r="490" spans="1:18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</row>
    <row r="491" spans="1:18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</row>
    <row r="492" spans="1:18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</row>
    <row r="493" spans="1:18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</row>
    <row r="494" spans="1:18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</row>
    <row r="495" spans="1:18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</row>
    <row r="496" spans="1:18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</row>
    <row r="497" spans="1:18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</row>
    <row r="498" spans="1:18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</row>
    <row r="499" spans="1:18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</row>
    <row r="500" spans="1:18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</row>
    <row r="501" spans="1:18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</row>
    <row r="502" spans="1:18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</row>
    <row r="503" spans="1:18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</row>
    <row r="504" spans="1:18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</row>
    <row r="505" spans="1:18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</row>
    <row r="506" spans="1:18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</row>
    <row r="507" spans="1:18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</row>
    <row r="508" spans="1:18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</row>
    <row r="509" spans="1:18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</row>
    <row r="510" spans="1:18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</row>
    <row r="511" spans="1:18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</row>
    <row r="512" spans="1:18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</row>
    <row r="513" spans="1:18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</row>
    <row r="514" spans="1:18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</row>
    <row r="515" spans="1:18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</row>
    <row r="516" spans="1:18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</row>
    <row r="517" spans="1:18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</row>
    <row r="518" spans="1:18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</row>
    <row r="519" spans="1:18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</row>
  </sheetData>
  <pageMargins left="0.7" right="0.7" top="0.75" bottom="0.75" header="0.3" footer="0.3"/>
  <pageSetup paperSize="9" orientation="portrait" verticalDpi="0" r:id="rId1"/>
  <customProperties>
    <customPr name="LastActive" r:id="rId2"/>
  </customProperties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Лист3!$C$3:$C$8</xm:f>
          </x14:formula1>
          <xm:sqref>M2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256"/>
  <sheetViews>
    <sheetView workbookViewId="0">
      <selection activeCell="A18" sqref="A18:XFD18"/>
    </sheetView>
  </sheetViews>
  <sheetFormatPr defaultRowHeight="15" x14ac:dyDescent="0.25"/>
  <cols>
    <col min="1" max="2" width="9.140625" style="2"/>
    <col min="3" max="3" width="45.28515625" style="2" customWidth="1"/>
    <col min="4" max="4" width="19.5703125" style="3" customWidth="1"/>
    <col min="5" max="5" width="18.7109375" style="3" customWidth="1"/>
    <col min="6" max="6" width="9.140625" style="3"/>
    <col min="7" max="7" width="9.140625" style="2"/>
    <col min="8" max="8" width="14.5703125" style="21" customWidth="1"/>
    <col min="9" max="9" width="16.5703125" style="85" customWidth="1"/>
    <col min="10" max="10" width="16.5703125" style="21" customWidth="1"/>
    <col min="11" max="13" width="13" style="21" customWidth="1"/>
    <col min="14" max="14" width="11.85546875" customWidth="1"/>
    <col min="15" max="15" width="15" customWidth="1"/>
  </cols>
  <sheetData>
    <row r="6" spans="2:15" ht="15.75" thickBot="1" x14ac:dyDescent="0.3"/>
    <row r="7" spans="2:15" ht="60.75" thickBot="1" x14ac:dyDescent="0.3">
      <c r="B7" s="15" t="s">
        <v>0</v>
      </c>
      <c r="C7" s="16" t="s">
        <v>1</v>
      </c>
      <c r="D7" s="16" t="s">
        <v>205</v>
      </c>
      <c r="E7" s="16" t="s">
        <v>2</v>
      </c>
      <c r="F7" s="16" t="s">
        <v>3</v>
      </c>
      <c r="G7" s="16" t="s">
        <v>4</v>
      </c>
      <c r="H7" s="16" t="s">
        <v>0</v>
      </c>
      <c r="I7" s="79" t="s">
        <v>208</v>
      </c>
      <c r="J7" s="16" t="s">
        <v>292</v>
      </c>
      <c r="K7" s="16" t="s">
        <v>5</v>
      </c>
      <c r="L7" s="61" t="s">
        <v>291</v>
      </c>
      <c r="M7" s="61" t="s">
        <v>295</v>
      </c>
      <c r="N7" s="17" t="s">
        <v>293</v>
      </c>
      <c r="O7" s="17" t="s">
        <v>294</v>
      </c>
    </row>
    <row r="8" spans="2:15" x14ac:dyDescent="0.25">
      <c r="B8" s="36"/>
      <c r="C8" s="13" t="s">
        <v>28</v>
      </c>
      <c r="D8" s="14"/>
      <c r="E8" s="14"/>
      <c r="F8" s="14"/>
      <c r="G8" s="22"/>
      <c r="H8" s="22"/>
      <c r="I8" s="86"/>
      <c r="J8" s="22"/>
      <c r="K8" s="22"/>
      <c r="L8" s="68"/>
      <c r="M8" s="62"/>
      <c r="N8" s="37"/>
      <c r="O8" s="37"/>
    </row>
    <row r="9" spans="2:15" x14ac:dyDescent="0.25">
      <c r="B9" s="38" t="s">
        <v>15</v>
      </c>
      <c r="C9" s="7" t="s">
        <v>6</v>
      </c>
      <c r="D9" s="6"/>
      <c r="E9" s="6"/>
      <c r="F9" s="6"/>
      <c r="G9" s="20"/>
      <c r="H9" s="20"/>
      <c r="I9" s="80"/>
      <c r="J9" s="20"/>
      <c r="K9" s="20"/>
      <c r="L9" s="68"/>
      <c r="M9" s="63"/>
      <c r="N9" s="33"/>
      <c r="O9" s="33"/>
    </row>
    <row r="10" spans="2:15" x14ac:dyDescent="0.25">
      <c r="B10" s="38"/>
      <c r="C10" s="20" t="s">
        <v>206</v>
      </c>
      <c r="D10" s="6" t="s">
        <v>29</v>
      </c>
      <c r="E10" s="6" t="s">
        <v>7</v>
      </c>
      <c r="F10" s="6"/>
      <c r="G10" s="20"/>
      <c r="H10" s="20"/>
      <c r="I10" s="80"/>
      <c r="J10" s="20"/>
      <c r="K10" s="20"/>
      <c r="L10" s="68"/>
      <c r="M10" s="63"/>
      <c r="N10" s="33"/>
      <c r="O10" s="33"/>
    </row>
    <row r="11" spans="2:15" x14ac:dyDescent="0.25">
      <c r="B11" s="38"/>
      <c r="C11" s="20" t="s">
        <v>8</v>
      </c>
      <c r="D11" s="6" t="s">
        <v>30</v>
      </c>
      <c r="E11" s="6"/>
      <c r="F11" s="6" t="s">
        <v>40</v>
      </c>
      <c r="G11" s="20">
        <v>1</v>
      </c>
      <c r="H11" s="20">
        <v>1</v>
      </c>
      <c r="I11" s="80" t="s">
        <v>213</v>
      </c>
      <c r="J11" s="20"/>
      <c r="K11" s="20" t="s">
        <v>211</v>
      </c>
      <c r="L11" s="68"/>
      <c r="M11" s="63"/>
      <c r="N11" s="33">
        <v>42286</v>
      </c>
      <c r="O11" s="33"/>
    </row>
    <row r="12" spans="2:15" x14ac:dyDescent="0.25">
      <c r="B12" s="38"/>
      <c r="C12" s="20" t="s">
        <v>9</v>
      </c>
      <c r="D12" s="6" t="s">
        <v>31</v>
      </c>
      <c r="E12" s="6"/>
      <c r="F12" s="6" t="s">
        <v>40</v>
      </c>
      <c r="G12" s="20">
        <v>1</v>
      </c>
      <c r="H12" s="20">
        <v>2</v>
      </c>
      <c r="I12" s="80" t="s">
        <v>213</v>
      </c>
      <c r="J12" s="20"/>
      <c r="K12" s="20" t="s">
        <v>211</v>
      </c>
      <c r="L12" s="68"/>
      <c r="M12" s="63"/>
      <c r="N12" s="33">
        <v>42286</v>
      </c>
      <c r="O12" s="33"/>
    </row>
    <row r="13" spans="2:15" x14ac:dyDescent="0.25">
      <c r="B13" s="38"/>
      <c r="C13" s="20" t="s">
        <v>10</v>
      </c>
      <c r="D13" s="6" t="s">
        <v>32</v>
      </c>
      <c r="E13" s="6"/>
      <c r="F13" s="6" t="s">
        <v>40</v>
      </c>
      <c r="G13" s="20">
        <v>1</v>
      </c>
      <c r="H13" s="20">
        <v>3</v>
      </c>
      <c r="I13" s="80" t="s">
        <v>213</v>
      </c>
      <c r="J13" s="20"/>
      <c r="K13" s="20" t="s">
        <v>211</v>
      </c>
      <c r="L13" s="68"/>
      <c r="M13" s="63"/>
      <c r="N13" s="33">
        <v>42286</v>
      </c>
      <c r="O13" s="33"/>
    </row>
    <row r="14" spans="2:15" x14ac:dyDescent="0.25">
      <c r="B14" s="38"/>
      <c r="C14" s="20" t="s">
        <v>11</v>
      </c>
      <c r="D14" s="6" t="s">
        <v>33</v>
      </c>
      <c r="E14" s="6"/>
      <c r="F14" s="6" t="s">
        <v>40</v>
      </c>
      <c r="G14" s="20">
        <v>1</v>
      </c>
      <c r="H14" s="20">
        <v>4</v>
      </c>
      <c r="I14" s="80" t="s">
        <v>213</v>
      </c>
      <c r="J14" s="20"/>
      <c r="K14" s="20" t="s">
        <v>211</v>
      </c>
      <c r="L14" s="68"/>
      <c r="M14" s="63"/>
      <c r="N14" s="33">
        <v>42286</v>
      </c>
      <c r="O14" s="33"/>
    </row>
    <row r="15" spans="2:15" x14ac:dyDescent="0.25">
      <c r="B15" s="38"/>
      <c r="C15" s="20" t="s">
        <v>12</v>
      </c>
      <c r="D15" s="6" t="s">
        <v>34</v>
      </c>
      <c r="E15" s="6"/>
      <c r="F15" s="6" t="s">
        <v>40</v>
      </c>
      <c r="G15" s="20">
        <v>2</v>
      </c>
      <c r="H15" s="20">
        <v>5</v>
      </c>
      <c r="I15" s="80" t="s">
        <v>213</v>
      </c>
      <c r="J15" s="20"/>
      <c r="K15" s="20" t="s">
        <v>211</v>
      </c>
      <c r="L15" s="68"/>
      <c r="M15" s="63"/>
      <c r="N15" s="33">
        <v>42286</v>
      </c>
      <c r="O15" s="33"/>
    </row>
    <row r="16" spans="2:15" x14ac:dyDescent="0.25">
      <c r="B16" s="38"/>
      <c r="C16" s="20" t="s">
        <v>13</v>
      </c>
      <c r="D16" s="6" t="s">
        <v>35</v>
      </c>
      <c r="E16" s="6"/>
      <c r="F16" s="6" t="s">
        <v>40</v>
      </c>
      <c r="G16" s="20">
        <v>2</v>
      </c>
      <c r="H16" s="20">
        <v>6</v>
      </c>
      <c r="I16" s="80" t="s">
        <v>213</v>
      </c>
      <c r="J16" s="20"/>
      <c r="K16" s="20" t="s">
        <v>211</v>
      </c>
      <c r="L16" s="68"/>
      <c r="M16" s="63"/>
      <c r="N16" s="33">
        <v>42286</v>
      </c>
      <c r="O16" s="33"/>
    </row>
    <row r="17" spans="2:15" x14ac:dyDescent="0.25">
      <c r="B17" s="38"/>
      <c r="C17" s="20" t="s">
        <v>14</v>
      </c>
      <c r="D17" s="6"/>
      <c r="E17" s="6"/>
      <c r="F17" s="6" t="s">
        <v>40</v>
      </c>
      <c r="G17" s="20">
        <v>1</v>
      </c>
      <c r="H17" s="20">
        <v>7</v>
      </c>
      <c r="I17" s="80" t="s">
        <v>213</v>
      </c>
      <c r="J17" s="20"/>
      <c r="K17" s="20" t="s">
        <v>211</v>
      </c>
      <c r="L17" s="68"/>
      <c r="M17" s="63"/>
      <c r="N17" s="33">
        <v>42286</v>
      </c>
      <c r="O17" s="33"/>
    </row>
    <row r="18" spans="2:15" x14ac:dyDescent="0.25">
      <c r="B18" s="39"/>
      <c r="C18" s="24" t="s">
        <v>36</v>
      </c>
      <c r="D18" s="23"/>
      <c r="E18" s="23"/>
      <c r="F18" s="23" t="s">
        <v>40</v>
      </c>
      <c r="G18" s="24">
        <v>1</v>
      </c>
      <c r="H18" s="24"/>
      <c r="I18" s="87"/>
      <c r="J18" s="24"/>
      <c r="K18" s="24" t="s">
        <v>214</v>
      </c>
      <c r="L18" s="71"/>
      <c r="M18" s="69"/>
      <c r="N18" s="70"/>
      <c r="O18" s="70"/>
    </row>
    <row r="19" spans="2:15" x14ac:dyDescent="0.25">
      <c r="B19" s="38"/>
      <c r="C19" s="8" t="s">
        <v>16</v>
      </c>
      <c r="D19" s="6"/>
      <c r="E19" s="6"/>
      <c r="F19" s="6"/>
      <c r="G19" s="20"/>
      <c r="H19" s="20"/>
      <c r="I19" s="80"/>
      <c r="J19" s="20"/>
      <c r="K19" s="20"/>
      <c r="L19" s="68"/>
      <c r="M19" s="63"/>
      <c r="N19" s="33"/>
      <c r="O19" s="33"/>
    </row>
    <row r="20" spans="2:15" ht="30" x14ac:dyDescent="0.25">
      <c r="B20" s="38" t="s">
        <v>17</v>
      </c>
      <c r="C20" s="20" t="s">
        <v>37</v>
      </c>
      <c r="D20" s="6" t="s">
        <v>38</v>
      </c>
      <c r="E20" s="6" t="s">
        <v>7</v>
      </c>
      <c r="F20" s="6" t="s">
        <v>41</v>
      </c>
      <c r="G20" s="20">
        <v>1</v>
      </c>
      <c r="H20" s="20">
        <v>9</v>
      </c>
      <c r="I20" s="80" t="s">
        <v>213</v>
      </c>
      <c r="J20" s="20"/>
      <c r="K20" s="20" t="s">
        <v>211</v>
      </c>
      <c r="L20" s="68"/>
      <c r="M20" s="63"/>
      <c r="N20" s="33">
        <v>42286</v>
      </c>
      <c r="O20" s="33"/>
    </row>
    <row r="21" spans="2:15" x14ac:dyDescent="0.25">
      <c r="B21" s="38"/>
      <c r="C21" s="20" t="s">
        <v>18</v>
      </c>
      <c r="D21" s="6"/>
      <c r="E21" s="6"/>
      <c r="F21" s="6"/>
      <c r="G21" s="20"/>
      <c r="H21" s="20">
        <v>9</v>
      </c>
      <c r="I21" s="80" t="s">
        <v>213</v>
      </c>
      <c r="J21" s="20"/>
      <c r="K21" s="20" t="s">
        <v>211</v>
      </c>
      <c r="L21" s="68"/>
      <c r="M21" s="63"/>
      <c r="N21" s="33">
        <v>42286</v>
      </c>
      <c r="O21" s="33"/>
    </row>
    <row r="22" spans="2:15" x14ac:dyDescent="0.25">
      <c r="B22" s="38"/>
      <c r="C22" s="20" t="s">
        <v>19</v>
      </c>
      <c r="D22" s="6"/>
      <c r="E22" s="6"/>
      <c r="F22" s="6"/>
      <c r="G22" s="20"/>
      <c r="H22" s="20">
        <v>9</v>
      </c>
      <c r="I22" s="80" t="s">
        <v>213</v>
      </c>
      <c r="J22" s="20"/>
      <c r="K22" s="20" t="s">
        <v>211</v>
      </c>
      <c r="L22" s="68"/>
      <c r="M22" s="63"/>
      <c r="N22" s="33">
        <v>42286</v>
      </c>
      <c r="O22" s="33"/>
    </row>
    <row r="23" spans="2:15" x14ac:dyDescent="0.25">
      <c r="B23" s="38"/>
      <c r="C23" s="20" t="s">
        <v>20</v>
      </c>
      <c r="D23" s="6"/>
      <c r="E23" s="6"/>
      <c r="F23" s="6"/>
      <c r="G23" s="20"/>
      <c r="H23" s="20">
        <v>9</v>
      </c>
      <c r="I23" s="80" t="s">
        <v>213</v>
      </c>
      <c r="J23" s="20"/>
      <c r="K23" s="20" t="s">
        <v>211</v>
      </c>
      <c r="L23" s="68"/>
      <c r="M23" s="63"/>
      <c r="N23" s="33">
        <v>42286</v>
      </c>
      <c r="O23" s="33"/>
    </row>
    <row r="24" spans="2:15" x14ac:dyDescent="0.25">
      <c r="B24" s="38"/>
      <c r="C24" s="20" t="s">
        <v>21</v>
      </c>
      <c r="D24" s="6"/>
      <c r="E24" s="6"/>
      <c r="F24" s="6"/>
      <c r="G24" s="20"/>
      <c r="H24" s="20">
        <v>9</v>
      </c>
      <c r="I24" s="80" t="s">
        <v>213</v>
      </c>
      <c r="J24" s="20"/>
      <c r="K24" s="20" t="s">
        <v>211</v>
      </c>
      <c r="L24" s="68"/>
      <c r="M24" s="63"/>
      <c r="N24" s="33">
        <v>42286</v>
      </c>
      <c r="O24" s="33"/>
    </row>
    <row r="25" spans="2:15" x14ac:dyDescent="0.25">
      <c r="B25" s="38"/>
      <c r="C25" s="20" t="s">
        <v>22</v>
      </c>
      <c r="D25" s="6"/>
      <c r="E25" s="6"/>
      <c r="F25" s="6"/>
      <c r="G25" s="20"/>
      <c r="H25" s="20">
        <v>9</v>
      </c>
      <c r="I25" s="80" t="s">
        <v>213</v>
      </c>
      <c r="J25" s="20"/>
      <c r="K25" s="20" t="s">
        <v>211</v>
      </c>
      <c r="L25" s="68"/>
      <c r="M25" s="63"/>
      <c r="N25" s="33">
        <v>42286</v>
      </c>
      <c r="O25" s="33"/>
    </row>
    <row r="26" spans="2:15" ht="30" x14ac:dyDescent="0.25">
      <c r="B26" s="38" t="s">
        <v>23</v>
      </c>
      <c r="C26" s="20" t="s">
        <v>24</v>
      </c>
      <c r="D26" s="6" t="s">
        <v>39</v>
      </c>
      <c r="E26" s="6"/>
      <c r="F26" s="6" t="s">
        <v>40</v>
      </c>
      <c r="G26" s="20">
        <v>1</v>
      </c>
      <c r="H26" s="20">
        <v>10</v>
      </c>
      <c r="I26" s="80" t="s">
        <v>213</v>
      </c>
      <c r="J26" s="20"/>
      <c r="K26" s="20" t="s">
        <v>211</v>
      </c>
      <c r="L26" s="68"/>
      <c r="M26" s="63"/>
      <c r="N26" s="33">
        <v>42286</v>
      </c>
      <c r="O26" s="33"/>
    </row>
    <row r="27" spans="2:15" x14ac:dyDescent="0.25">
      <c r="B27" s="38"/>
      <c r="C27" s="9" t="s">
        <v>25</v>
      </c>
      <c r="D27" s="6"/>
      <c r="E27" s="6"/>
      <c r="F27" s="6"/>
      <c r="G27" s="20"/>
      <c r="H27" s="20"/>
      <c r="I27" s="80"/>
      <c r="J27" s="20"/>
      <c r="K27" s="20"/>
      <c r="L27" s="68"/>
      <c r="M27" s="63"/>
      <c r="N27" s="33"/>
      <c r="O27" s="33"/>
    </row>
    <row r="28" spans="2:15" ht="30" x14ac:dyDescent="0.25">
      <c r="B28" s="38" t="s">
        <v>26</v>
      </c>
      <c r="C28" s="20" t="s">
        <v>27</v>
      </c>
      <c r="D28" s="6"/>
      <c r="E28" s="6" t="s">
        <v>7</v>
      </c>
      <c r="F28" s="6"/>
      <c r="G28" s="20"/>
      <c r="H28" s="20"/>
      <c r="I28" s="80"/>
      <c r="J28" s="20"/>
      <c r="K28" s="20"/>
      <c r="L28" s="68"/>
      <c r="M28" s="63"/>
      <c r="N28" s="33"/>
      <c r="O28" s="33"/>
    </row>
    <row r="29" spans="2:15" x14ac:dyDescent="0.25">
      <c r="B29" s="38"/>
      <c r="C29" s="20" t="s">
        <v>8</v>
      </c>
      <c r="D29" s="6" t="s">
        <v>29</v>
      </c>
      <c r="E29" s="6"/>
      <c r="F29" s="6" t="s">
        <v>40</v>
      </c>
      <c r="G29" s="20">
        <v>1</v>
      </c>
      <c r="H29" s="20">
        <v>1</v>
      </c>
      <c r="I29" s="80" t="s">
        <v>213</v>
      </c>
      <c r="J29" s="20"/>
      <c r="K29" s="20" t="s">
        <v>211</v>
      </c>
      <c r="L29" s="68"/>
      <c r="M29" s="63"/>
      <c r="N29" s="33">
        <v>42286</v>
      </c>
      <c r="O29" s="33"/>
    </row>
    <row r="30" spans="2:15" x14ac:dyDescent="0.25">
      <c r="B30" s="38"/>
      <c r="C30" s="20" t="s">
        <v>9</v>
      </c>
      <c r="D30" s="6" t="s">
        <v>30</v>
      </c>
      <c r="E30" s="6"/>
      <c r="F30" s="6" t="s">
        <v>40</v>
      </c>
      <c r="G30" s="20">
        <v>1</v>
      </c>
      <c r="H30" s="20">
        <v>2</v>
      </c>
      <c r="I30" s="80" t="s">
        <v>213</v>
      </c>
      <c r="J30" s="20"/>
      <c r="K30" s="20" t="s">
        <v>211</v>
      </c>
      <c r="L30" s="68"/>
      <c r="M30" s="63"/>
      <c r="N30" s="33">
        <v>42286</v>
      </c>
      <c r="O30" s="33"/>
    </row>
    <row r="31" spans="2:15" x14ac:dyDescent="0.25">
      <c r="B31" s="38"/>
      <c r="C31" s="20" t="s">
        <v>12</v>
      </c>
      <c r="D31" s="6" t="s">
        <v>33</v>
      </c>
      <c r="E31" s="6"/>
      <c r="F31" s="6" t="s">
        <v>40</v>
      </c>
      <c r="G31" s="20">
        <v>2</v>
      </c>
      <c r="H31" s="20">
        <v>5</v>
      </c>
      <c r="I31" s="80" t="s">
        <v>213</v>
      </c>
      <c r="J31" s="20"/>
      <c r="K31" s="20" t="s">
        <v>211</v>
      </c>
      <c r="L31" s="68"/>
      <c r="M31" s="63"/>
      <c r="N31" s="33">
        <v>42286</v>
      </c>
      <c r="O31" s="33"/>
    </row>
    <row r="32" spans="2:15" x14ac:dyDescent="0.25">
      <c r="B32" s="38"/>
      <c r="C32" s="20" t="s">
        <v>13</v>
      </c>
      <c r="D32" s="6" t="s">
        <v>34</v>
      </c>
      <c r="E32" s="6"/>
      <c r="F32" s="6" t="s">
        <v>40</v>
      </c>
      <c r="G32" s="20">
        <v>2</v>
      </c>
      <c r="H32" s="20">
        <v>6</v>
      </c>
      <c r="I32" s="80" t="s">
        <v>213</v>
      </c>
      <c r="J32" s="20"/>
      <c r="K32" s="20" t="s">
        <v>211</v>
      </c>
      <c r="L32" s="68"/>
      <c r="M32" s="63"/>
      <c r="N32" s="33">
        <v>42286</v>
      </c>
      <c r="O32" s="33"/>
    </row>
    <row r="33" spans="2:17" x14ac:dyDescent="0.25">
      <c r="B33" s="38"/>
      <c r="C33" s="20" t="s">
        <v>14</v>
      </c>
      <c r="D33" s="6" t="s">
        <v>35</v>
      </c>
      <c r="E33" s="6"/>
      <c r="F33" s="6"/>
      <c r="G33" s="20">
        <v>1</v>
      </c>
      <c r="H33" s="20">
        <v>7</v>
      </c>
      <c r="I33" s="80" t="s">
        <v>213</v>
      </c>
      <c r="J33" s="20"/>
      <c r="K33" s="20" t="s">
        <v>211</v>
      </c>
      <c r="L33" s="68"/>
      <c r="M33" s="63"/>
      <c r="N33" s="33">
        <v>42286</v>
      </c>
      <c r="O33" s="33"/>
    </row>
    <row r="34" spans="2:17" x14ac:dyDescent="0.25">
      <c r="B34" s="38"/>
      <c r="C34" s="20" t="s">
        <v>42</v>
      </c>
      <c r="D34" s="6"/>
      <c r="E34" s="6"/>
      <c r="F34" s="6"/>
      <c r="G34" s="20"/>
      <c r="H34" s="20"/>
      <c r="I34" s="80"/>
      <c r="J34" s="20"/>
      <c r="K34" s="20"/>
      <c r="L34" s="68"/>
      <c r="M34" s="63"/>
      <c r="N34" s="33"/>
      <c r="O34" s="33"/>
    </row>
    <row r="35" spans="2:17" x14ac:dyDescent="0.25">
      <c r="B35" s="38" t="s">
        <v>43</v>
      </c>
      <c r="C35" s="20" t="s">
        <v>51</v>
      </c>
      <c r="D35" s="6" t="s">
        <v>52</v>
      </c>
      <c r="E35" s="6" t="s">
        <v>7</v>
      </c>
      <c r="F35" s="6" t="s">
        <v>40</v>
      </c>
      <c r="G35" s="20">
        <v>1</v>
      </c>
      <c r="H35" s="20">
        <v>11</v>
      </c>
      <c r="I35" s="80" t="s">
        <v>213</v>
      </c>
      <c r="J35" s="20"/>
      <c r="K35" s="20" t="s">
        <v>211</v>
      </c>
      <c r="L35" s="68"/>
      <c r="M35" s="63"/>
      <c r="N35" s="33">
        <v>42286</v>
      </c>
      <c r="O35" s="33"/>
    </row>
    <row r="36" spans="2:17" ht="30" x14ac:dyDescent="0.25">
      <c r="B36" s="38" t="s">
        <v>44</v>
      </c>
      <c r="C36" s="20" t="s">
        <v>24</v>
      </c>
      <c r="D36" s="6" t="s">
        <v>39</v>
      </c>
      <c r="E36" s="6"/>
      <c r="F36" s="6" t="s">
        <v>40</v>
      </c>
      <c r="G36" s="20">
        <v>1</v>
      </c>
      <c r="H36" s="20">
        <v>10</v>
      </c>
      <c r="I36" s="80" t="s">
        <v>213</v>
      </c>
      <c r="J36" s="20"/>
      <c r="K36" s="20" t="s">
        <v>211</v>
      </c>
      <c r="L36" s="68"/>
      <c r="M36" s="63"/>
      <c r="N36" s="33">
        <v>42286</v>
      </c>
      <c r="O36" s="33"/>
    </row>
    <row r="37" spans="2:17" x14ac:dyDescent="0.25">
      <c r="B37" s="38"/>
      <c r="C37" s="20" t="s">
        <v>45</v>
      </c>
      <c r="D37" s="6" t="s">
        <v>53</v>
      </c>
      <c r="E37" s="6"/>
      <c r="F37" s="6" t="s">
        <v>40</v>
      </c>
      <c r="G37" s="20">
        <v>1</v>
      </c>
      <c r="H37" s="20">
        <v>8</v>
      </c>
      <c r="I37" s="80" t="s">
        <v>213</v>
      </c>
      <c r="J37" s="20"/>
      <c r="K37" s="20" t="s">
        <v>211</v>
      </c>
      <c r="L37" s="68"/>
      <c r="M37" s="63"/>
      <c r="N37" s="33">
        <v>42286</v>
      </c>
      <c r="O37" s="33"/>
    </row>
    <row r="38" spans="2:17" x14ac:dyDescent="0.25">
      <c r="B38" s="38"/>
      <c r="C38" s="20" t="s">
        <v>46</v>
      </c>
      <c r="D38" s="6"/>
      <c r="E38" s="6"/>
      <c r="F38" s="6"/>
      <c r="G38" s="20"/>
      <c r="H38" s="20"/>
      <c r="I38" s="80"/>
      <c r="J38" s="20"/>
      <c r="K38" s="20"/>
      <c r="L38" s="68"/>
      <c r="M38" s="63"/>
      <c r="N38" s="33"/>
      <c r="O38" s="33"/>
    </row>
    <row r="39" spans="2:17" x14ac:dyDescent="0.25">
      <c r="B39" s="38" t="s">
        <v>47</v>
      </c>
      <c r="C39" s="20" t="s">
        <v>54</v>
      </c>
      <c r="D39" s="6" t="s">
        <v>55</v>
      </c>
      <c r="E39" s="6" t="s">
        <v>7</v>
      </c>
      <c r="F39" s="6" t="s">
        <v>40</v>
      </c>
      <c r="G39" s="20">
        <v>1</v>
      </c>
      <c r="H39" s="20">
        <v>12</v>
      </c>
      <c r="I39" s="80" t="s">
        <v>213</v>
      </c>
      <c r="J39" s="20"/>
      <c r="K39" s="20" t="s">
        <v>211</v>
      </c>
      <c r="L39" s="68"/>
      <c r="M39" s="63"/>
      <c r="N39" s="33">
        <v>42286</v>
      </c>
      <c r="O39" s="33"/>
    </row>
    <row r="40" spans="2:17" x14ac:dyDescent="0.25">
      <c r="B40" s="38"/>
      <c r="C40" s="20"/>
      <c r="D40" s="6"/>
      <c r="E40" s="6"/>
      <c r="F40" s="6"/>
      <c r="G40" s="20"/>
      <c r="H40" s="20"/>
      <c r="I40" s="80"/>
      <c r="J40" s="20"/>
      <c r="K40" s="20"/>
      <c r="L40" s="68"/>
      <c r="M40" s="63"/>
      <c r="N40" s="33"/>
      <c r="O40" s="33"/>
      <c r="Q40" s="1" t="s">
        <v>57</v>
      </c>
    </row>
    <row r="41" spans="2:17" x14ac:dyDescent="0.25">
      <c r="B41" s="38"/>
      <c r="C41" s="10" t="s">
        <v>48</v>
      </c>
      <c r="D41" s="6"/>
      <c r="E41" s="6"/>
      <c r="F41" s="6"/>
      <c r="G41" s="20"/>
      <c r="H41" s="20"/>
      <c r="I41" s="80"/>
      <c r="J41" s="20"/>
      <c r="K41" s="20"/>
      <c r="L41" s="68"/>
      <c r="M41" s="63"/>
      <c r="N41" s="33"/>
      <c r="O41" s="33"/>
    </row>
    <row r="42" spans="2:17" x14ac:dyDescent="0.25">
      <c r="B42" s="38"/>
      <c r="C42" s="6" t="s">
        <v>49</v>
      </c>
      <c r="D42" s="6" t="s">
        <v>50</v>
      </c>
      <c r="E42" s="6" t="s">
        <v>7</v>
      </c>
      <c r="F42" s="6" t="s">
        <v>40</v>
      </c>
      <c r="G42" s="20">
        <v>1</v>
      </c>
      <c r="H42" s="20">
        <v>1</v>
      </c>
      <c r="I42" s="80" t="s">
        <v>215</v>
      </c>
      <c r="J42" s="20"/>
      <c r="K42" s="20" t="s">
        <v>211</v>
      </c>
      <c r="L42" s="68"/>
      <c r="M42" s="63"/>
      <c r="N42" s="33">
        <v>42286</v>
      </c>
      <c r="O42" s="33"/>
    </row>
    <row r="43" spans="2:17" x14ac:dyDescent="0.25">
      <c r="B43" s="38"/>
      <c r="C43" s="20"/>
      <c r="D43" s="6"/>
      <c r="E43" s="6"/>
      <c r="F43" s="6"/>
      <c r="G43" s="20"/>
      <c r="H43" s="20"/>
      <c r="I43" s="80"/>
      <c r="J43" s="20"/>
      <c r="K43" s="20"/>
      <c r="L43" s="68"/>
      <c r="M43" s="63"/>
      <c r="N43" s="33"/>
      <c r="O43" s="33"/>
    </row>
    <row r="44" spans="2:17" x14ac:dyDescent="0.25">
      <c r="B44" s="38"/>
      <c r="C44" s="5" t="s">
        <v>56</v>
      </c>
      <c r="D44" s="6"/>
      <c r="E44" s="6"/>
      <c r="F44" s="6"/>
      <c r="G44" s="20"/>
      <c r="H44" s="20"/>
      <c r="I44" s="80"/>
      <c r="J44" s="20"/>
      <c r="K44" s="20"/>
      <c r="L44" s="68"/>
      <c r="M44" s="63"/>
      <c r="N44" s="33"/>
      <c r="O44" s="33"/>
    </row>
    <row r="45" spans="2:17" ht="30" x14ac:dyDescent="0.25">
      <c r="B45" s="38"/>
      <c r="C45" s="40" t="s">
        <v>85</v>
      </c>
      <c r="D45" s="27" t="s">
        <v>71</v>
      </c>
      <c r="E45" s="27"/>
      <c r="F45" s="27"/>
      <c r="G45" s="28"/>
      <c r="H45" s="28"/>
      <c r="I45" s="81"/>
      <c r="J45" s="28"/>
      <c r="K45" s="28"/>
      <c r="L45" s="73"/>
      <c r="M45" s="65"/>
      <c r="N45" s="50"/>
      <c r="O45" s="50"/>
    </row>
    <row r="46" spans="2:17" x14ac:dyDescent="0.25">
      <c r="B46" s="38"/>
      <c r="C46" s="28" t="s">
        <v>86</v>
      </c>
      <c r="D46" s="27"/>
      <c r="E46" s="27"/>
      <c r="F46" s="27" t="s">
        <v>72</v>
      </c>
      <c r="G46" s="58">
        <v>30</v>
      </c>
      <c r="H46" s="28"/>
      <c r="I46" s="81"/>
      <c r="J46" s="28"/>
      <c r="K46" s="28"/>
      <c r="L46" s="73"/>
      <c r="M46" s="65"/>
      <c r="N46" s="50"/>
      <c r="O46" s="50"/>
    </row>
    <row r="47" spans="2:17" x14ac:dyDescent="0.25">
      <c r="B47" s="38"/>
      <c r="C47" s="28" t="s">
        <v>58</v>
      </c>
      <c r="D47" s="27"/>
      <c r="E47" s="27"/>
      <c r="F47" s="27" t="s">
        <v>72</v>
      </c>
      <c r="G47" s="58">
        <v>63</v>
      </c>
      <c r="H47" s="28"/>
      <c r="I47" s="81"/>
      <c r="J47" s="28"/>
      <c r="K47" s="28"/>
      <c r="L47" s="73"/>
      <c r="M47" s="65"/>
      <c r="N47" s="50"/>
      <c r="O47" s="50"/>
    </row>
    <row r="48" spans="2:17" x14ac:dyDescent="0.25">
      <c r="B48" s="38"/>
      <c r="C48" s="28" t="s">
        <v>59</v>
      </c>
      <c r="D48" s="27"/>
      <c r="E48" s="27"/>
      <c r="F48" s="27" t="s">
        <v>72</v>
      </c>
      <c r="G48" s="58">
        <v>55</v>
      </c>
      <c r="H48" s="28"/>
      <c r="I48" s="81"/>
      <c r="J48" s="28"/>
      <c r="K48" s="28"/>
      <c r="L48" s="73"/>
      <c r="M48" s="65"/>
      <c r="N48" s="50"/>
      <c r="O48" s="50"/>
    </row>
    <row r="49" spans="2:15" x14ac:dyDescent="0.25">
      <c r="B49" s="38"/>
      <c r="C49" s="28" t="s">
        <v>60</v>
      </c>
      <c r="D49" s="27"/>
      <c r="E49" s="27"/>
      <c r="F49" s="27" t="s">
        <v>72</v>
      </c>
      <c r="G49" s="58">
        <v>2</v>
      </c>
      <c r="H49" s="28"/>
      <c r="I49" s="81"/>
      <c r="J49" s="28"/>
      <c r="K49" s="28"/>
      <c r="L49" s="73"/>
      <c r="M49" s="65"/>
      <c r="N49" s="50"/>
      <c r="O49" s="50"/>
    </row>
    <row r="50" spans="2:15" x14ac:dyDescent="0.25">
      <c r="B50" s="38"/>
      <c r="C50" s="28" t="s">
        <v>61</v>
      </c>
      <c r="D50" s="27"/>
      <c r="E50" s="27"/>
      <c r="F50" s="27" t="s">
        <v>72</v>
      </c>
      <c r="G50" s="58">
        <v>8</v>
      </c>
      <c r="H50" s="28"/>
      <c r="I50" s="81"/>
      <c r="J50" s="28"/>
      <c r="K50" s="28"/>
      <c r="L50" s="73"/>
      <c r="M50" s="65"/>
      <c r="N50" s="50"/>
      <c r="O50" s="50"/>
    </row>
    <row r="51" spans="2:15" x14ac:dyDescent="0.25">
      <c r="B51" s="38"/>
      <c r="C51" s="28" t="s">
        <v>62</v>
      </c>
      <c r="D51" s="27"/>
      <c r="E51" s="27"/>
      <c r="F51" s="27" t="s">
        <v>72</v>
      </c>
      <c r="G51" s="58">
        <v>23</v>
      </c>
      <c r="H51" s="28"/>
      <c r="I51" s="81"/>
      <c r="J51" s="28"/>
      <c r="K51" s="28"/>
      <c r="L51" s="73"/>
      <c r="M51" s="65"/>
      <c r="N51" s="50"/>
      <c r="O51" s="50"/>
    </row>
    <row r="52" spans="2:15" x14ac:dyDescent="0.25">
      <c r="B52" s="38"/>
      <c r="C52" s="28" t="s">
        <v>63</v>
      </c>
      <c r="D52" s="27"/>
      <c r="E52" s="27"/>
      <c r="F52" s="27" t="s">
        <v>72</v>
      </c>
      <c r="G52" s="58">
        <v>16</v>
      </c>
      <c r="H52" s="28"/>
      <c r="I52" s="81"/>
      <c r="J52" s="28"/>
      <c r="K52" s="28"/>
      <c r="L52" s="73"/>
      <c r="M52" s="65"/>
      <c r="N52" s="50"/>
      <c r="O52" s="50"/>
    </row>
    <row r="53" spans="2:15" x14ac:dyDescent="0.25">
      <c r="B53" s="38"/>
      <c r="C53" s="28" t="s">
        <v>64</v>
      </c>
      <c r="D53" s="27"/>
      <c r="E53" s="27"/>
      <c r="F53" s="27" t="s">
        <v>72</v>
      </c>
      <c r="G53" s="58">
        <v>7.5</v>
      </c>
      <c r="H53" s="28"/>
      <c r="I53" s="81"/>
      <c r="J53" s="28"/>
      <c r="K53" s="28"/>
      <c r="L53" s="73"/>
      <c r="M53" s="65"/>
      <c r="N53" s="50"/>
      <c r="O53" s="50"/>
    </row>
    <row r="54" spans="2:15" x14ac:dyDescent="0.25">
      <c r="B54" s="38"/>
      <c r="C54" s="28" t="s">
        <v>65</v>
      </c>
      <c r="D54" s="27"/>
      <c r="E54" s="27"/>
      <c r="F54" s="27" t="s">
        <v>72</v>
      </c>
      <c r="G54" s="58">
        <v>9.5</v>
      </c>
      <c r="H54" s="28"/>
      <c r="I54" s="81"/>
      <c r="J54" s="28"/>
      <c r="K54" s="28"/>
      <c r="L54" s="73"/>
      <c r="M54" s="65"/>
      <c r="N54" s="50"/>
      <c r="O54" s="50"/>
    </row>
    <row r="55" spans="2:15" x14ac:dyDescent="0.25">
      <c r="B55" s="38"/>
      <c r="C55" s="28" t="s">
        <v>66</v>
      </c>
      <c r="D55" s="27"/>
      <c r="E55" s="27"/>
      <c r="F55" s="27" t="s">
        <v>72</v>
      </c>
      <c r="G55" s="58">
        <v>19</v>
      </c>
      <c r="H55" s="28"/>
      <c r="I55" s="81"/>
      <c r="J55" s="28"/>
      <c r="K55" s="28"/>
      <c r="L55" s="73"/>
      <c r="M55" s="65"/>
      <c r="N55" s="50"/>
      <c r="O55" s="50"/>
    </row>
    <row r="56" spans="2:15" x14ac:dyDescent="0.25">
      <c r="B56" s="38"/>
      <c r="C56" s="28" t="s">
        <v>67</v>
      </c>
      <c r="D56" s="27"/>
      <c r="E56" s="27"/>
      <c r="F56" s="27" t="s">
        <v>72</v>
      </c>
      <c r="G56" s="58">
        <v>8</v>
      </c>
      <c r="H56" s="28"/>
      <c r="I56" s="81"/>
      <c r="J56" s="28"/>
      <c r="K56" s="28"/>
      <c r="L56" s="73"/>
      <c r="M56" s="65"/>
      <c r="N56" s="50"/>
      <c r="O56" s="50"/>
    </row>
    <row r="57" spans="2:15" x14ac:dyDescent="0.25">
      <c r="B57" s="38"/>
      <c r="C57" s="28" t="s">
        <v>68</v>
      </c>
      <c r="D57" s="27"/>
      <c r="E57" s="27"/>
      <c r="F57" s="27" t="s">
        <v>72</v>
      </c>
      <c r="G57" s="58">
        <v>50</v>
      </c>
      <c r="H57" s="28"/>
      <c r="I57" s="81"/>
      <c r="J57" s="28"/>
      <c r="K57" s="28"/>
      <c r="L57" s="73"/>
      <c r="M57" s="65"/>
      <c r="N57" s="50"/>
      <c r="O57" s="50"/>
    </row>
    <row r="58" spans="2:15" x14ac:dyDescent="0.25">
      <c r="B58" s="38"/>
      <c r="C58" s="28" t="s">
        <v>69</v>
      </c>
      <c r="D58" s="27"/>
      <c r="E58" s="27"/>
      <c r="F58" s="27" t="s">
        <v>72</v>
      </c>
      <c r="G58" s="58">
        <v>117</v>
      </c>
      <c r="H58" s="28"/>
      <c r="I58" s="81"/>
      <c r="J58" s="28"/>
      <c r="K58" s="28"/>
      <c r="L58" s="73"/>
      <c r="M58" s="65"/>
      <c r="N58" s="50"/>
      <c r="O58" s="50"/>
    </row>
    <row r="59" spans="2:15" x14ac:dyDescent="0.25">
      <c r="B59" s="38"/>
      <c r="C59" s="40" t="s">
        <v>70</v>
      </c>
      <c r="D59" s="27" t="s">
        <v>71</v>
      </c>
      <c r="E59" s="27"/>
      <c r="F59" s="27"/>
      <c r="G59" s="28"/>
      <c r="H59" s="28"/>
      <c r="I59" s="81"/>
      <c r="J59" s="28"/>
      <c r="K59" s="28"/>
      <c r="L59" s="73"/>
      <c r="M59" s="65"/>
      <c r="N59" s="50"/>
      <c r="O59" s="50"/>
    </row>
    <row r="60" spans="2:15" x14ac:dyDescent="0.25">
      <c r="B60" s="38"/>
      <c r="C60" s="27" t="s">
        <v>73</v>
      </c>
      <c r="D60" s="27"/>
      <c r="E60" s="27"/>
      <c r="F60" s="27" t="s">
        <v>40</v>
      </c>
      <c r="G60" s="59">
        <v>2</v>
      </c>
      <c r="H60" s="28"/>
      <c r="I60" s="81"/>
      <c r="J60" s="28"/>
      <c r="K60" s="28"/>
      <c r="L60" s="73"/>
      <c r="M60" s="65"/>
      <c r="N60" s="50"/>
      <c r="O60" s="50"/>
    </row>
    <row r="61" spans="2:15" x14ac:dyDescent="0.25">
      <c r="B61" s="38"/>
      <c r="C61" s="27" t="s">
        <v>74</v>
      </c>
      <c r="D61" s="27"/>
      <c r="E61" s="27"/>
      <c r="F61" s="27" t="s">
        <v>40</v>
      </c>
      <c r="G61" s="59">
        <v>2</v>
      </c>
      <c r="H61" s="28"/>
      <c r="I61" s="81"/>
      <c r="J61" s="28"/>
      <c r="K61" s="28"/>
      <c r="L61" s="73"/>
      <c r="M61" s="65"/>
      <c r="N61" s="50"/>
      <c r="O61" s="50"/>
    </row>
    <row r="62" spans="2:15" x14ac:dyDescent="0.25">
      <c r="B62" s="38"/>
      <c r="C62" s="27" t="s">
        <v>75</v>
      </c>
      <c r="D62" s="27"/>
      <c r="E62" s="27"/>
      <c r="F62" s="27" t="s">
        <v>40</v>
      </c>
      <c r="G62" s="59">
        <v>2</v>
      </c>
      <c r="H62" s="28"/>
      <c r="I62" s="81"/>
      <c r="J62" s="28"/>
      <c r="K62" s="28"/>
      <c r="L62" s="73"/>
      <c r="M62" s="65"/>
      <c r="N62" s="50"/>
      <c r="O62" s="50"/>
    </row>
    <row r="63" spans="2:15" x14ac:dyDescent="0.25">
      <c r="B63" s="38"/>
      <c r="C63" s="27" t="s">
        <v>76</v>
      </c>
      <c r="D63" s="27"/>
      <c r="E63" s="27"/>
      <c r="F63" s="27" t="s">
        <v>40</v>
      </c>
      <c r="G63" s="59">
        <v>1</v>
      </c>
      <c r="H63" s="28"/>
      <c r="I63" s="81"/>
      <c r="J63" s="28"/>
      <c r="K63" s="28"/>
      <c r="L63" s="73"/>
      <c r="M63" s="65"/>
      <c r="N63" s="50"/>
      <c r="O63" s="50"/>
    </row>
    <row r="64" spans="2:15" x14ac:dyDescent="0.25">
      <c r="B64" s="38"/>
      <c r="C64" s="27" t="s">
        <v>77</v>
      </c>
      <c r="D64" s="27"/>
      <c r="E64" s="27"/>
      <c r="F64" s="27" t="s">
        <v>40</v>
      </c>
      <c r="G64" s="59">
        <v>1</v>
      </c>
      <c r="H64" s="28"/>
      <c r="I64" s="81"/>
      <c r="J64" s="28"/>
      <c r="K64" s="28"/>
      <c r="L64" s="73"/>
      <c r="M64" s="65"/>
      <c r="N64" s="50"/>
      <c r="O64" s="50"/>
    </row>
    <row r="65" spans="2:15" x14ac:dyDescent="0.25">
      <c r="B65" s="38"/>
      <c r="C65" s="27" t="s">
        <v>78</v>
      </c>
      <c r="D65" s="27"/>
      <c r="E65" s="27"/>
      <c r="F65" s="27" t="s">
        <v>40</v>
      </c>
      <c r="G65" s="59">
        <v>2</v>
      </c>
      <c r="H65" s="28"/>
      <c r="I65" s="81"/>
      <c r="J65" s="28"/>
      <c r="K65" s="28"/>
      <c r="L65" s="73"/>
      <c r="M65" s="65"/>
      <c r="N65" s="50"/>
      <c r="O65" s="50"/>
    </row>
    <row r="66" spans="2:15" x14ac:dyDescent="0.25">
      <c r="B66" s="38"/>
      <c r="C66" s="27" t="s">
        <v>79</v>
      </c>
      <c r="D66" s="27"/>
      <c r="E66" s="27"/>
      <c r="F66" s="27" t="s">
        <v>40</v>
      </c>
      <c r="G66" s="59">
        <v>2</v>
      </c>
      <c r="H66" s="28"/>
      <c r="I66" s="81"/>
      <c r="J66" s="28"/>
      <c r="K66" s="28"/>
      <c r="L66" s="73"/>
      <c r="M66" s="65"/>
      <c r="N66" s="50"/>
      <c r="O66" s="50"/>
    </row>
    <row r="67" spans="2:15" x14ac:dyDescent="0.25">
      <c r="B67" s="38"/>
      <c r="C67" s="27" t="s">
        <v>80</v>
      </c>
      <c r="D67" s="27"/>
      <c r="E67" s="27"/>
      <c r="F67" s="27" t="s">
        <v>40</v>
      </c>
      <c r="G67" s="59">
        <v>1</v>
      </c>
      <c r="H67" s="28"/>
      <c r="I67" s="81"/>
      <c r="J67" s="28"/>
      <c r="K67" s="28"/>
      <c r="L67" s="73"/>
      <c r="M67" s="65"/>
      <c r="N67" s="50"/>
      <c r="O67" s="50"/>
    </row>
    <row r="68" spans="2:15" x14ac:dyDescent="0.25">
      <c r="B68" s="38"/>
      <c r="C68" s="27" t="s">
        <v>81</v>
      </c>
      <c r="D68" s="27"/>
      <c r="E68" s="27"/>
      <c r="F68" s="27" t="s">
        <v>40</v>
      </c>
      <c r="G68" s="59">
        <v>3</v>
      </c>
      <c r="H68" s="28"/>
      <c r="I68" s="81"/>
      <c r="J68" s="28"/>
      <c r="K68" s="28"/>
      <c r="L68" s="73"/>
      <c r="M68" s="65"/>
      <c r="N68" s="50"/>
      <c r="O68" s="50"/>
    </row>
    <row r="69" spans="2:15" x14ac:dyDescent="0.25">
      <c r="B69" s="38"/>
      <c r="C69" s="27" t="s">
        <v>82</v>
      </c>
      <c r="D69" s="27"/>
      <c r="E69" s="27"/>
      <c r="F69" s="27" t="s">
        <v>40</v>
      </c>
      <c r="G69" s="59">
        <v>2</v>
      </c>
      <c r="H69" s="28"/>
      <c r="I69" s="81"/>
      <c r="J69" s="28"/>
      <c r="K69" s="28"/>
      <c r="L69" s="73"/>
      <c r="M69" s="65"/>
      <c r="N69" s="50"/>
      <c r="O69" s="50"/>
    </row>
    <row r="70" spans="2:15" x14ac:dyDescent="0.25">
      <c r="B70" s="38"/>
      <c r="C70" s="27" t="s">
        <v>83</v>
      </c>
      <c r="D70" s="27"/>
      <c r="E70" s="27"/>
      <c r="F70" s="27" t="s">
        <v>40</v>
      </c>
      <c r="G70" s="59">
        <v>1</v>
      </c>
      <c r="H70" s="28"/>
      <c r="I70" s="81"/>
      <c r="J70" s="28"/>
      <c r="K70" s="28"/>
      <c r="L70" s="73"/>
      <c r="M70" s="65"/>
      <c r="N70" s="50"/>
      <c r="O70" s="50"/>
    </row>
    <row r="71" spans="2:15" x14ac:dyDescent="0.25">
      <c r="B71" s="38"/>
      <c r="C71" s="27" t="s">
        <v>84</v>
      </c>
      <c r="D71" s="27"/>
      <c r="E71" s="27"/>
      <c r="F71" s="27" t="s">
        <v>40</v>
      </c>
      <c r="G71" s="59">
        <v>8</v>
      </c>
      <c r="H71" s="28"/>
      <c r="I71" s="81"/>
      <c r="J71" s="28"/>
      <c r="K71" s="28"/>
      <c r="L71" s="73"/>
      <c r="M71" s="65"/>
      <c r="N71" s="50"/>
      <c r="O71" s="50"/>
    </row>
    <row r="72" spans="2:15" x14ac:dyDescent="0.25">
      <c r="B72" s="38"/>
      <c r="C72" s="40" t="s">
        <v>87</v>
      </c>
      <c r="D72" s="27"/>
      <c r="E72" s="27"/>
      <c r="F72" s="27"/>
      <c r="G72" s="59"/>
      <c r="H72" s="28"/>
      <c r="I72" s="81"/>
      <c r="J72" s="28"/>
      <c r="K72" s="28"/>
      <c r="L72" s="73"/>
      <c r="M72" s="65"/>
      <c r="N72" s="50"/>
      <c r="O72" s="50"/>
    </row>
    <row r="73" spans="2:15" x14ac:dyDescent="0.25">
      <c r="B73" s="38"/>
      <c r="C73" s="27" t="s">
        <v>88</v>
      </c>
      <c r="D73" s="27"/>
      <c r="E73" s="27"/>
      <c r="F73" s="27" t="s">
        <v>40</v>
      </c>
      <c r="G73" s="59">
        <v>1</v>
      </c>
      <c r="H73" s="28"/>
      <c r="I73" s="81"/>
      <c r="J73" s="28"/>
      <c r="K73" s="28"/>
      <c r="L73" s="73"/>
      <c r="M73" s="65"/>
      <c r="N73" s="50"/>
      <c r="O73" s="50"/>
    </row>
    <row r="74" spans="2:15" x14ac:dyDescent="0.25">
      <c r="B74" s="38"/>
      <c r="C74" s="27" t="s">
        <v>89</v>
      </c>
      <c r="D74" s="27"/>
      <c r="E74" s="27"/>
      <c r="F74" s="27" t="s">
        <v>40</v>
      </c>
      <c r="G74" s="59">
        <v>2</v>
      </c>
      <c r="H74" s="28"/>
      <c r="I74" s="81"/>
      <c r="J74" s="28"/>
      <c r="K74" s="28"/>
      <c r="L74" s="73"/>
      <c r="M74" s="65"/>
      <c r="N74" s="50"/>
      <c r="O74" s="50"/>
    </row>
    <row r="75" spans="2:15" x14ac:dyDescent="0.25">
      <c r="B75" s="38"/>
      <c r="C75" s="27" t="s">
        <v>90</v>
      </c>
      <c r="D75" s="27"/>
      <c r="E75" s="27"/>
      <c r="F75" s="27" t="s">
        <v>40</v>
      </c>
      <c r="G75" s="59">
        <v>2</v>
      </c>
      <c r="H75" s="28"/>
      <c r="I75" s="81"/>
      <c r="J75" s="28"/>
      <c r="K75" s="28"/>
      <c r="L75" s="73"/>
      <c r="M75" s="65"/>
      <c r="N75" s="50"/>
      <c r="O75" s="50"/>
    </row>
    <row r="76" spans="2:15" x14ac:dyDescent="0.25">
      <c r="B76" s="38"/>
      <c r="C76" s="27" t="s">
        <v>91</v>
      </c>
      <c r="D76" s="27"/>
      <c r="E76" s="27"/>
      <c r="F76" s="27" t="s">
        <v>40</v>
      </c>
      <c r="G76" s="59">
        <v>1</v>
      </c>
      <c r="H76" s="28"/>
      <c r="I76" s="81"/>
      <c r="J76" s="28"/>
      <c r="K76" s="28"/>
      <c r="L76" s="73"/>
      <c r="M76" s="65"/>
      <c r="N76" s="50"/>
      <c r="O76" s="50"/>
    </row>
    <row r="77" spans="2:15" x14ac:dyDescent="0.25">
      <c r="B77" s="38"/>
      <c r="C77" s="27" t="s">
        <v>92</v>
      </c>
      <c r="D77" s="27"/>
      <c r="E77" s="27"/>
      <c r="F77" s="27" t="s">
        <v>40</v>
      </c>
      <c r="G77" s="59">
        <v>2</v>
      </c>
      <c r="H77" s="28"/>
      <c r="I77" s="81"/>
      <c r="J77" s="28"/>
      <c r="K77" s="28"/>
      <c r="L77" s="73"/>
      <c r="M77" s="65"/>
      <c r="N77" s="50"/>
      <c r="O77" s="50"/>
    </row>
    <row r="78" spans="2:15" x14ac:dyDescent="0.25">
      <c r="B78" s="38"/>
      <c r="C78" s="27" t="s">
        <v>93</v>
      </c>
      <c r="D78" s="27"/>
      <c r="E78" s="27"/>
      <c r="F78" s="27" t="s">
        <v>40</v>
      </c>
      <c r="G78" s="59">
        <v>7</v>
      </c>
      <c r="H78" s="28"/>
      <c r="I78" s="81"/>
      <c r="J78" s="28"/>
      <c r="K78" s="28"/>
      <c r="L78" s="73"/>
      <c r="M78" s="65"/>
      <c r="N78" s="50"/>
      <c r="O78" s="50"/>
    </row>
    <row r="79" spans="2:15" x14ac:dyDescent="0.25">
      <c r="B79" s="38"/>
      <c r="C79" s="27" t="s">
        <v>94</v>
      </c>
      <c r="D79" s="27"/>
      <c r="E79" s="27"/>
      <c r="F79" s="27" t="s">
        <v>40</v>
      </c>
      <c r="G79" s="59">
        <v>14</v>
      </c>
      <c r="H79" s="28"/>
      <c r="I79" s="81"/>
      <c r="J79" s="28"/>
      <c r="K79" s="28"/>
      <c r="L79" s="73"/>
      <c r="M79" s="65"/>
      <c r="N79" s="50"/>
      <c r="O79" s="50"/>
    </row>
    <row r="80" spans="2:15" x14ac:dyDescent="0.25">
      <c r="B80" s="38"/>
      <c r="C80" s="27" t="s">
        <v>95</v>
      </c>
      <c r="D80" s="27"/>
      <c r="E80" s="27"/>
      <c r="F80" s="27" t="s">
        <v>40</v>
      </c>
      <c r="G80" s="59">
        <v>9</v>
      </c>
      <c r="H80" s="28"/>
      <c r="I80" s="81"/>
      <c r="J80" s="28"/>
      <c r="K80" s="28"/>
      <c r="L80" s="73"/>
      <c r="M80" s="65"/>
      <c r="N80" s="50"/>
      <c r="O80" s="50"/>
    </row>
    <row r="81" spans="2:15" x14ac:dyDescent="0.25">
      <c r="B81" s="38"/>
      <c r="C81" s="27" t="s">
        <v>96</v>
      </c>
      <c r="D81" s="27"/>
      <c r="E81" s="27"/>
      <c r="F81" s="27" t="s">
        <v>40</v>
      </c>
      <c r="G81" s="59">
        <v>4</v>
      </c>
      <c r="H81" s="28"/>
      <c r="I81" s="81"/>
      <c r="J81" s="28"/>
      <c r="K81" s="28"/>
      <c r="L81" s="73"/>
      <c r="M81" s="65"/>
      <c r="N81" s="50"/>
      <c r="O81" s="50"/>
    </row>
    <row r="82" spans="2:15" x14ac:dyDescent="0.25">
      <c r="B82" s="38"/>
      <c r="C82" s="40" t="s">
        <v>97</v>
      </c>
      <c r="D82" s="27"/>
      <c r="E82" s="27"/>
      <c r="F82" s="27"/>
      <c r="G82" s="28"/>
      <c r="H82" s="28"/>
      <c r="I82" s="81"/>
      <c r="J82" s="28"/>
      <c r="K82" s="28"/>
      <c r="L82" s="73"/>
      <c r="M82" s="65"/>
      <c r="N82" s="50"/>
      <c r="O82" s="50"/>
    </row>
    <row r="83" spans="2:15" x14ac:dyDescent="0.25">
      <c r="B83" s="38"/>
      <c r="C83" s="28" t="s">
        <v>98</v>
      </c>
      <c r="D83" s="27"/>
      <c r="E83" s="27"/>
      <c r="F83" s="27" t="s">
        <v>72</v>
      </c>
      <c r="G83" s="49">
        <v>11</v>
      </c>
      <c r="H83" s="28"/>
      <c r="I83" s="81"/>
      <c r="J83" s="28"/>
      <c r="K83" s="28"/>
      <c r="L83" s="73"/>
      <c r="M83" s="65"/>
      <c r="N83" s="50"/>
      <c r="O83" s="50"/>
    </row>
    <row r="84" spans="2:15" x14ac:dyDescent="0.25">
      <c r="B84" s="38"/>
      <c r="C84" s="28" t="s">
        <v>99</v>
      </c>
      <c r="D84" s="27"/>
      <c r="E84" s="27"/>
      <c r="F84" s="27" t="s">
        <v>72</v>
      </c>
      <c r="G84" s="49">
        <v>25</v>
      </c>
      <c r="H84" s="28"/>
      <c r="I84" s="81"/>
      <c r="J84" s="28"/>
      <c r="K84" s="28"/>
      <c r="L84" s="73"/>
      <c r="M84" s="65"/>
      <c r="N84" s="50"/>
      <c r="O84" s="50"/>
    </row>
    <row r="85" spans="2:15" x14ac:dyDescent="0.25">
      <c r="B85" s="39"/>
      <c r="C85" s="57" t="s">
        <v>13</v>
      </c>
      <c r="D85" s="31"/>
      <c r="E85" s="31"/>
      <c r="F85" s="31"/>
      <c r="G85" s="32"/>
      <c r="H85" s="32"/>
      <c r="I85" s="82"/>
      <c r="J85" s="32"/>
      <c r="K85" s="32"/>
      <c r="L85" s="74"/>
      <c r="M85" s="64"/>
      <c r="N85" s="35"/>
      <c r="O85" s="35"/>
    </row>
    <row r="86" spans="2:15" x14ac:dyDescent="0.25">
      <c r="B86" s="39"/>
      <c r="C86" s="32" t="s">
        <v>100</v>
      </c>
      <c r="D86" s="31" t="s">
        <v>101</v>
      </c>
      <c r="E86" s="31" t="s">
        <v>103</v>
      </c>
      <c r="F86" s="31" t="s">
        <v>40</v>
      </c>
      <c r="G86" s="32">
        <v>2</v>
      </c>
      <c r="H86" s="32"/>
      <c r="I86" s="82"/>
      <c r="J86" s="32"/>
      <c r="K86" s="32"/>
      <c r="L86" s="74"/>
      <c r="M86" s="64"/>
      <c r="N86" s="35"/>
      <c r="O86" s="35"/>
    </row>
    <row r="87" spans="2:15" x14ac:dyDescent="0.25">
      <c r="B87" s="39"/>
      <c r="C87" s="32" t="s">
        <v>99</v>
      </c>
      <c r="D87" s="31" t="s">
        <v>102</v>
      </c>
      <c r="E87" s="31" t="s">
        <v>103</v>
      </c>
      <c r="F87" s="31" t="s">
        <v>40</v>
      </c>
      <c r="G87" s="32">
        <v>2</v>
      </c>
      <c r="H87" s="32"/>
      <c r="I87" s="82"/>
      <c r="J87" s="32"/>
      <c r="K87" s="32"/>
      <c r="L87" s="74"/>
      <c r="M87" s="64"/>
      <c r="N87" s="35"/>
      <c r="O87" s="35"/>
    </row>
    <row r="88" spans="2:15" x14ac:dyDescent="0.25">
      <c r="B88" s="38"/>
      <c r="C88" s="41" t="s">
        <v>104</v>
      </c>
      <c r="D88" s="6"/>
      <c r="E88" s="6" t="s">
        <v>103</v>
      </c>
      <c r="F88" s="6" t="s">
        <v>40</v>
      </c>
      <c r="G88" s="20"/>
      <c r="H88" s="20"/>
      <c r="I88" s="80"/>
      <c r="J88" s="20"/>
      <c r="K88" s="20"/>
      <c r="L88" s="68"/>
      <c r="M88" s="63"/>
      <c r="N88" s="33"/>
      <c r="O88" s="33"/>
    </row>
    <row r="89" spans="2:15" x14ac:dyDescent="0.25">
      <c r="B89" s="38"/>
      <c r="C89" s="20" t="s">
        <v>99</v>
      </c>
      <c r="D89" s="6" t="s">
        <v>105</v>
      </c>
      <c r="E89" s="6" t="s">
        <v>103</v>
      </c>
      <c r="F89" s="6" t="s">
        <v>40</v>
      </c>
      <c r="G89" s="20">
        <v>16</v>
      </c>
      <c r="H89" s="20">
        <v>1</v>
      </c>
      <c r="I89" s="80" t="s">
        <v>298</v>
      </c>
      <c r="J89" s="67">
        <v>42263</v>
      </c>
      <c r="K89" s="20" t="s">
        <v>207</v>
      </c>
      <c r="L89" s="68">
        <v>42268</v>
      </c>
      <c r="M89" s="60" t="s">
        <v>212</v>
      </c>
      <c r="N89" s="60">
        <v>42311</v>
      </c>
      <c r="O89" s="60"/>
    </row>
    <row r="90" spans="2:15" x14ac:dyDescent="0.25">
      <c r="B90" s="38"/>
      <c r="C90" s="20" t="s">
        <v>98</v>
      </c>
      <c r="D90" s="6" t="s">
        <v>106</v>
      </c>
      <c r="E90" s="6" t="s">
        <v>103</v>
      </c>
      <c r="F90" s="6" t="s">
        <v>40</v>
      </c>
      <c r="G90" s="20">
        <v>9</v>
      </c>
      <c r="H90" s="20">
        <v>2</v>
      </c>
      <c r="I90" s="80" t="s">
        <v>298</v>
      </c>
      <c r="J90" s="67">
        <v>42263</v>
      </c>
      <c r="K90" s="20" t="s">
        <v>207</v>
      </c>
      <c r="L90" s="68">
        <v>42268</v>
      </c>
      <c r="M90" s="60" t="s">
        <v>212</v>
      </c>
      <c r="N90" s="60">
        <v>42277</v>
      </c>
      <c r="O90" s="60"/>
    </row>
    <row r="91" spans="2:15" x14ac:dyDescent="0.25">
      <c r="B91" s="38"/>
      <c r="C91" s="41" t="s">
        <v>109</v>
      </c>
      <c r="D91" s="6"/>
      <c r="E91" s="6" t="s">
        <v>103</v>
      </c>
      <c r="F91" s="6" t="s">
        <v>40</v>
      </c>
      <c r="G91" s="20"/>
      <c r="H91" s="20"/>
      <c r="I91" s="80"/>
      <c r="J91" s="20"/>
      <c r="K91" s="20"/>
      <c r="L91" s="68"/>
      <c r="M91" s="60"/>
      <c r="N91" s="60"/>
      <c r="O91" s="60"/>
    </row>
    <row r="92" spans="2:15" x14ac:dyDescent="0.25">
      <c r="B92" s="38"/>
      <c r="C92" s="20" t="s">
        <v>99</v>
      </c>
      <c r="D92" s="6" t="s">
        <v>107</v>
      </c>
      <c r="E92" s="6" t="s">
        <v>103</v>
      </c>
      <c r="F92" s="6" t="s">
        <v>40</v>
      </c>
      <c r="G92" s="20">
        <v>16</v>
      </c>
      <c r="H92" s="20">
        <v>3</v>
      </c>
      <c r="I92" s="80" t="s">
        <v>298</v>
      </c>
      <c r="J92" s="67">
        <v>42263</v>
      </c>
      <c r="K92" s="20" t="s">
        <v>207</v>
      </c>
      <c r="L92" s="68">
        <v>42268</v>
      </c>
      <c r="M92" s="60" t="s">
        <v>212</v>
      </c>
      <c r="N92" s="60">
        <v>42277</v>
      </c>
      <c r="O92" s="60"/>
    </row>
    <row r="93" spans="2:15" x14ac:dyDescent="0.25">
      <c r="B93" s="38"/>
      <c r="C93" s="20" t="s">
        <v>98</v>
      </c>
      <c r="D93" s="6" t="s">
        <v>108</v>
      </c>
      <c r="E93" s="6" t="s">
        <v>103</v>
      </c>
      <c r="F93" s="6" t="s">
        <v>40</v>
      </c>
      <c r="G93" s="20">
        <v>13</v>
      </c>
      <c r="H93" s="20">
        <v>4</v>
      </c>
      <c r="I93" s="80" t="s">
        <v>298</v>
      </c>
      <c r="J93" s="67">
        <v>42263</v>
      </c>
      <c r="K93" s="20" t="s">
        <v>207</v>
      </c>
      <c r="L93" s="68">
        <v>42268</v>
      </c>
      <c r="M93" s="60" t="s">
        <v>212</v>
      </c>
      <c r="N93" s="60">
        <v>42277</v>
      </c>
      <c r="O93" s="60"/>
    </row>
    <row r="94" spans="2:15" ht="30" x14ac:dyDescent="0.25">
      <c r="B94" s="39"/>
      <c r="C94" s="57" t="s">
        <v>110</v>
      </c>
      <c r="D94" s="31"/>
      <c r="E94" s="31"/>
      <c r="F94" s="31"/>
      <c r="G94" s="32"/>
      <c r="H94" s="32"/>
      <c r="I94" s="82"/>
      <c r="J94" s="32"/>
      <c r="K94" s="32"/>
      <c r="L94" s="74"/>
      <c r="M94" s="64"/>
      <c r="N94" s="35"/>
      <c r="O94" s="35"/>
    </row>
    <row r="95" spans="2:15" x14ac:dyDescent="0.25">
      <c r="B95" s="39"/>
      <c r="C95" s="32" t="s">
        <v>111</v>
      </c>
      <c r="D95" s="31" t="s">
        <v>121</v>
      </c>
      <c r="E95" s="55" t="s">
        <v>120</v>
      </c>
      <c r="F95" s="31" t="s">
        <v>40</v>
      </c>
      <c r="G95" s="32">
        <v>7</v>
      </c>
      <c r="H95" s="32"/>
      <c r="I95" s="82"/>
      <c r="J95" s="32"/>
      <c r="K95" s="32"/>
      <c r="L95" s="74"/>
      <c r="M95" s="64"/>
      <c r="N95" s="35"/>
      <c r="O95" s="35"/>
    </row>
    <row r="96" spans="2:15" x14ac:dyDescent="0.25">
      <c r="B96" s="39"/>
      <c r="C96" s="32" t="s">
        <v>99</v>
      </c>
      <c r="D96" s="31" t="s">
        <v>122</v>
      </c>
      <c r="E96" s="55" t="s">
        <v>120</v>
      </c>
      <c r="F96" s="31" t="s">
        <v>40</v>
      </c>
      <c r="G96" s="32">
        <v>13</v>
      </c>
      <c r="H96" s="32"/>
      <c r="I96" s="82"/>
      <c r="J96" s="32"/>
      <c r="K96" s="32"/>
      <c r="L96" s="74"/>
      <c r="M96" s="64"/>
      <c r="N96" s="35"/>
      <c r="O96" s="35"/>
    </row>
    <row r="97" spans="2:19" x14ac:dyDescent="0.25">
      <c r="B97" s="39"/>
      <c r="C97" s="32" t="s">
        <v>98</v>
      </c>
      <c r="D97" s="31" t="s">
        <v>123</v>
      </c>
      <c r="E97" s="55" t="s">
        <v>120</v>
      </c>
      <c r="F97" s="31" t="s">
        <v>40</v>
      </c>
      <c r="G97" s="32">
        <v>4</v>
      </c>
      <c r="H97" s="32"/>
      <c r="I97" s="82"/>
      <c r="J97" s="32"/>
      <c r="K97" s="32"/>
      <c r="L97" s="74"/>
      <c r="M97" s="64"/>
      <c r="N97" s="35"/>
      <c r="O97" s="35"/>
    </row>
    <row r="98" spans="2:19" x14ac:dyDescent="0.25">
      <c r="B98" s="39"/>
      <c r="C98" s="32" t="s">
        <v>112</v>
      </c>
      <c r="D98" s="31" t="s">
        <v>124</v>
      </c>
      <c r="E98" s="55" t="s">
        <v>120</v>
      </c>
      <c r="F98" s="31" t="s">
        <v>40</v>
      </c>
      <c r="G98" s="32">
        <v>2</v>
      </c>
      <c r="H98" s="32"/>
      <c r="I98" s="82"/>
      <c r="J98" s="32"/>
      <c r="K98" s="32"/>
      <c r="L98" s="74"/>
      <c r="M98" s="64"/>
      <c r="N98" s="35"/>
      <c r="O98" s="35"/>
    </row>
    <row r="99" spans="2:19" x14ac:dyDescent="0.25">
      <c r="B99" s="39"/>
      <c r="C99" s="32" t="s">
        <v>113</v>
      </c>
      <c r="D99" s="31" t="s">
        <v>125</v>
      </c>
      <c r="E99" s="55" t="s">
        <v>120</v>
      </c>
      <c r="F99" s="31" t="s">
        <v>40</v>
      </c>
      <c r="G99" s="32">
        <v>1</v>
      </c>
      <c r="H99" s="32"/>
      <c r="I99" s="82"/>
      <c r="J99" s="32"/>
      <c r="K99" s="32"/>
      <c r="L99" s="74"/>
      <c r="M99" s="64"/>
      <c r="N99" s="35"/>
      <c r="O99" s="35"/>
    </row>
    <row r="100" spans="2:19" x14ac:dyDescent="0.25">
      <c r="B100" s="39"/>
      <c r="C100" s="32" t="s">
        <v>114</v>
      </c>
      <c r="D100" s="31" t="s">
        <v>126</v>
      </c>
      <c r="E100" s="55" t="s">
        <v>120</v>
      </c>
      <c r="F100" s="31" t="s">
        <v>40</v>
      </c>
      <c r="G100" s="32">
        <v>1</v>
      </c>
      <c r="H100" s="32"/>
      <c r="I100" s="82"/>
      <c r="J100" s="32"/>
      <c r="K100" s="32"/>
      <c r="L100" s="74"/>
      <c r="M100" s="64"/>
      <c r="N100" s="35"/>
      <c r="O100" s="35"/>
    </row>
    <row r="101" spans="2:19" x14ac:dyDescent="0.25">
      <c r="B101" s="39"/>
      <c r="C101" s="32" t="s">
        <v>115</v>
      </c>
      <c r="D101" s="31" t="s">
        <v>127</v>
      </c>
      <c r="E101" s="55" t="s">
        <v>120</v>
      </c>
      <c r="F101" s="31" t="s">
        <v>40</v>
      </c>
      <c r="G101" s="32">
        <v>4</v>
      </c>
      <c r="H101" s="32"/>
      <c r="I101" s="82"/>
      <c r="J101" s="32"/>
      <c r="K101" s="32"/>
      <c r="L101" s="74"/>
      <c r="M101" s="64"/>
      <c r="N101" s="35"/>
      <c r="O101" s="35"/>
    </row>
    <row r="102" spans="2:19" x14ac:dyDescent="0.25">
      <c r="B102" s="39"/>
      <c r="C102" s="57" t="s">
        <v>116</v>
      </c>
      <c r="D102" s="31"/>
      <c r="E102" s="55"/>
      <c r="F102" s="31" t="s">
        <v>40</v>
      </c>
      <c r="G102" s="32"/>
      <c r="H102" s="32"/>
      <c r="I102" s="82"/>
      <c r="J102" s="32"/>
      <c r="K102" s="32"/>
      <c r="L102" s="74"/>
      <c r="M102" s="64"/>
      <c r="N102" s="35"/>
      <c r="O102" s="35"/>
    </row>
    <row r="103" spans="2:19" x14ac:dyDescent="0.25">
      <c r="B103" s="39"/>
      <c r="C103" s="32" t="s">
        <v>117</v>
      </c>
      <c r="D103" s="31" t="s">
        <v>128</v>
      </c>
      <c r="E103" s="55" t="s">
        <v>120</v>
      </c>
      <c r="F103" s="31" t="s">
        <v>40</v>
      </c>
      <c r="G103" s="32">
        <v>2</v>
      </c>
      <c r="H103" s="32"/>
      <c r="I103" s="82"/>
      <c r="J103" s="32"/>
      <c r="K103" s="32"/>
      <c r="L103" s="74"/>
      <c r="M103" s="64"/>
      <c r="N103" s="35"/>
      <c r="O103" s="35"/>
    </row>
    <row r="104" spans="2:19" x14ac:dyDescent="0.25">
      <c r="B104" s="39"/>
      <c r="C104" s="32" t="s">
        <v>118</v>
      </c>
      <c r="D104" s="31" t="s">
        <v>129</v>
      </c>
      <c r="E104" s="31"/>
      <c r="F104" s="31" t="s">
        <v>40</v>
      </c>
      <c r="G104" s="32">
        <v>2</v>
      </c>
      <c r="H104" s="32"/>
      <c r="I104" s="82"/>
      <c r="J104" s="32"/>
      <c r="K104" s="32"/>
      <c r="L104" s="74"/>
      <c r="M104" s="64"/>
      <c r="N104" s="35"/>
      <c r="O104" s="35"/>
    </row>
    <row r="105" spans="2:19" x14ac:dyDescent="0.25">
      <c r="B105" s="39"/>
      <c r="C105" s="32" t="s">
        <v>119</v>
      </c>
      <c r="D105" s="31" t="s">
        <v>130</v>
      </c>
      <c r="E105" s="31"/>
      <c r="F105" s="31" t="s">
        <v>40</v>
      </c>
      <c r="G105" s="32">
        <v>1</v>
      </c>
      <c r="H105" s="32"/>
      <c r="I105" s="82"/>
      <c r="J105" s="32"/>
      <c r="K105" s="32"/>
      <c r="L105" s="74"/>
      <c r="M105" s="64"/>
      <c r="N105" s="35"/>
      <c r="O105" s="35"/>
    </row>
    <row r="106" spans="2:19" x14ac:dyDescent="0.25">
      <c r="B106" s="39"/>
      <c r="C106" s="32" t="s">
        <v>131</v>
      </c>
      <c r="D106" s="31" t="s">
        <v>141</v>
      </c>
      <c r="E106" s="55" t="s">
        <v>120</v>
      </c>
      <c r="F106" s="31" t="s">
        <v>40</v>
      </c>
      <c r="G106" s="32">
        <v>2</v>
      </c>
      <c r="H106" s="32"/>
      <c r="I106" s="82"/>
      <c r="J106" s="32"/>
      <c r="K106" s="32"/>
      <c r="L106" s="74"/>
      <c r="M106" s="64"/>
      <c r="N106" s="35"/>
      <c r="O106" s="35"/>
    </row>
    <row r="107" spans="2:19" x14ac:dyDescent="0.25">
      <c r="B107" s="39"/>
      <c r="C107" s="32" t="s">
        <v>132</v>
      </c>
      <c r="D107" s="31" t="s">
        <v>142</v>
      </c>
      <c r="E107" s="55" t="s">
        <v>120</v>
      </c>
      <c r="F107" s="31" t="s">
        <v>40</v>
      </c>
      <c r="G107" s="32">
        <v>2</v>
      </c>
      <c r="H107" s="32"/>
      <c r="I107" s="82"/>
      <c r="J107" s="32"/>
      <c r="K107" s="32"/>
      <c r="L107" s="74"/>
      <c r="M107" s="64"/>
      <c r="N107" s="35"/>
      <c r="O107" s="35"/>
    </row>
    <row r="108" spans="2:19" x14ac:dyDescent="0.25">
      <c r="B108" s="39"/>
      <c r="C108" s="32" t="s">
        <v>133</v>
      </c>
      <c r="D108" s="31" t="s">
        <v>143</v>
      </c>
      <c r="E108" s="55" t="s">
        <v>120</v>
      </c>
      <c r="F108" s="31" t="s">
        <v>40</v>
      </c>
      <c r="G108" s="32">
        <v>2</v>
      </c>
      <c r="H108" s="32"/>
      <c r="I108" s="82"/>
      <c r="J108" s="32"/>
      <c r="K108" s="32"/>
      <c r="L108" s="74"/>
      <c r="M108" s="64"/>
      <c r="N108" s="35"/>
      <c r="O108" s="35"/>
    </row>
    <row r="109" spans="2:19" x14ac:dyDescent="0.25">
      <c r="B109" s="39"/>
      <c r="C109" s="32" t="s">
        <v>134</v>
      </c>
      <c r="D109" s="31" t="s">
        <v>144</v>
      </c>
      <c r="E109" s="55" t="s">
        <v>120</v>
      </c>
      <c r="F109" s="31" t="s">
        <v>40</v>
      </c>
      <c r="G109" s="32">
        <v>2</v>
      </c>
      <c r="H109" s="32"/>
      <c r="I109" s="82"/>
      <c r="J109" s="32"/>
      <c r="K109" s="32"/>
      <c r="L109" s="74"/>
      <c r="M109" s="64"/>
      <c r="N109" s="35"/>
      <c r="O109" s="35"/>
    </row>
    <row r="110" spans="2:19" x14ac:dyDescent="0.25">
      <c r="B110" s="39"/>
      <c r="C110" s="32" t="s">
        <v>135</v>
      </c>
      <c r="D110" s="31" t="s">
        <v>145</v>
      </c>
      <c r="E110" s="31" t="s">
        <v>103</v>
      </c>
      <c r="F110" s="31" t="s">
        <v>40</v>
      </c>
      <c r="G110" s="32">
        <v>4</v>
      </c>
      <c r="H110" s="32">
        <v>5</v>
      </c>
      <c r="I110" s="82" t="s">
        <v>298</v>
      </c>
      <c r="J110" s="76">
        <v>42263</v>
      </c>
      <c r="K110" s="32" t="s">
        <v>207</v>
      </c>
      <c r="L110" s="74">
        <v>42268</v>
      </c>
      <c r="M110" s="64" t="s">
        <v>212</v>
      </c>
      <c r="N110" s="35">
        <v>42311</v>
      </c>
      <c r="O110" s="35"/>
    </row>
    <row r="111" spans="2:19" ht="30" x14ac:dyDescent="0.25">
      <c r="B111" s="38"/>
      <c r="C111" s="20" t="s">
        <v>136</v>
      </c>
      <c r="D111" s="18" t="s">
        <v>146</v>
      </c>
      <c r="E111" s="11" t="s">
        <v>150</v>
      </c>
      <c r="F111" s="6" t="s">
        <v>40</v>
      </c>
      <c r="G111" s="20">
        <v>2</v>
      </c>
      <c r="H111" s="20">
        <v>1</v>
      </c>
      <c r="I111" s="80" t="s">
        <v>218</v>
      </c>
      <c r="J111" s="67">
        <v>42264</v>
      </c>
      <c r="K111" s="20" t="s">
        <v>207</v>
      </c>
      <c r="L111" s="68">
        <v>42268</v>
      </c>
      <c r="M111" s="63"/>
      <c r="N111" s="33">
        <v>42282</v>
      </c>
      <c r="O111" s="33"/>
      <c r="S111" t="s">
        <v>152</v>
      </c>
    </row>
    <row r="112" spans="2:19" ht="30" x14ac:dyDescent="0.25">
      <c r="B112" s="38"/>
      <c r="C112" s="20" t="s">
        <v>137</v>
      </c>
      <c r="D112" s="6" t="s">
        <v>147</v>
      </c>
      <c r="E112" s="11" t="s">
        <v>150</v>
      </c>
      <c r="F112" s="6" t="s">
        <v>40</v>
      </c>
      <c r="G112" s="20">
        <v>4</v>
      </c>
      <c r="H112" s="20">
        <v>2</v>
      </c>
      <c r="I112" s="80" t="s">
        <v>218</v>
      </c>
      <c r="J112" s="67">
        <v>42264</v>
      </c>
      <c r="K112" s="20" t="s">
        <v>207</v>
      </c>
      <c r="L112" s="68">
        <v>42268</v>
      </c>
      <c r="M112" s="63"/>
      <c r="N112" s="33">
        <v>42282</v>
      </c>
      <c r="O112" s="33"/>
    </row>
    <row r="113" spans="2:15" ht="30" x14ac:dyDescent="0.25">
      <c r="B113" s="38"/>
      <c r="C113" s="20" t="s">
        <v>138</v>
      </c>
      <c r="D113" s="6" t="s">
        <v>148</v>
      </c>
      <c r="E113" s="11" t="s">
        <v>150</v>
      </c>
      <c r="F113" s="6" t="s">
        <v>40</v>
      </c>
      <c r="G113" s="20">
        <v>2</v>
      </c>
      <c r="H113" s="20">
        <v>3</v>
      </c>
      <c r="I113" s="80" t="s">
        <v>218</v>
      </c>
      <c r="J113" s="67">
        <v>42265</v>
      </c>
      <c r="K113" s="20" t="s">
        <v>207</v>
      </c>
      <c r="L113" s="68">
        <v>42268</v>
      </c>
      <c r="M113" s="63"/>
      <c r="N113" s="33">
        <v>42282</v>
      </c>
      <c r="O113" s="33"/>
    </row>
    <row r="114" spans="2:15" x14ac:dyDescent="0.25">
      <c r="B114" s="38"/>
      <c r="C114" s="28" t="s">
        <v>139</v>
      </c>
      <c r="D114" s="27"/>
      <c r="E114" s="27"/>
      <c r="F114" s="56" t="s">
        <v>151</v>
      </c>
      <c r="G114" s="28">
        <v>350</v>
      </c>
      <c r="H114" s="28"/>
      <c r="I114" s="81"/>
      <c r="J114" s="28"/>
      <c r="K114" s="28"/>
      <c r="L114" s="73"/>
      <c r="M114" s="65"/>
      <c r="N114" s="50"/>
      <c r="O114" s="50"/>
    </row>
    <row r="115" spans="2:15" x14ac:dyDescent="0.25">
      <c r="B115" s="38"/>
      <c r="C115" s="28" t="s">
        <v>140</v>
      </c>
      <c r="D115" s="27" t="s">
        <v>149</v>
      </c>
      <c r="E115" s="27"/>
      <c r="F115" s="27" t="s">
        <v>72</v>
      </c>
      <c r="G115" s="49">
        <v>2</v>
      </c>
      <c r="H115" s="28"/>
      <c r="I115" s="81"/>
      <c r="J115" s="28"/>
      <c r="K115" s="28"/>
      <c r="L115" s="73"/>
      <c r="M115" s="65"/>
      <c r="N115" s="50"/>
      <c r="O115" s="50"/>
    </row>
    <row r="116" spans="2:15" x14ac:dyDescent="0.25">
      <c r="B116" s="38"/>
      <c r="C116" s="20"/>
      <c r="D116" s="6"/>
      <c r="E116" s="6"/>
      <c r="F116" s="6"/>
      <c r="G116" s="20"/>
      <c r="H116" s="20"/>
      <c r="I116" s="80"/>
      <c r="J116" s="20"/>
      <c r="K116" s="20"/>
      <c r="L116" s="68"/>
      <c r="M116" s="63"/>
      <c r="N116" s="33"/>
      <c r="O116" s="33"/>
    </row>
    <row r="117" spans="2:15" x14ac:dyDescent="0.25">
      <c r="B117" s="38"/>
      <c r="C117" s="12" t="s">
        <v>153</v>
      </c>
      <c r="D117" s="6"/>
      <c r="E117" s="6"/>
      <c r="F117" s="6"/>
      <c r="G117" s="20"/>
      <c r="H117" s="20"/>
      <c r="I117" s="80"/>
      <c r="J117" s="20"/>
      <c r="K117" s="20"/>
      <c r="L117" s="68"/>
      <c r="M117" s="63"/>
      <c r="N117" s="33"/>
      <c r="O117" s="33"/>
    </row>
    <row r="118" spans="2:15" x14ac:dyDescent="0.25">
      <c r="B118" s="38"/>
      <c r="C118" s="20" t="s">
        <v>154</v>
      </c>
      <c r="D118" s="6"/>
      <c r="E118" s="6" t="s">
        <v>7</v>
      </c>
      <c r="F118" s="6" t="s">
        <v>40</v>
      </c>
      <c r="G118" s="20">
        <v>2</v>
      </c>
      <c r="H118" s="20">
        <v>13</v>
      </c>
      <c r="I118" s="80" t="s">
        <v>213</v>
      </c>
      <c r="J118" s="20"/>
      <c r="K118" s="20" t="s">
        <v>211</v>
      </c>
      <c r="L118" s="68"/>
      <c r="M118" s="63"/>
      <c r="N118" s="33">
        <v>42286</v>
      </c>
      <c r="O118" s="33"/>
    </row>
    <row r="119" spans="2:15" ht="30" x14ac:dyDescent="0.25">
      <c r="B119" s="38"/>
      <c r="C119" s="20" t="s">
        <v>155</v>
      </c>
      <c r="D119" s="6"/>
      <c r="E119" s="6" t="s">
        <v>7</v>
      </c>
      <c r="F119" s="6" t="s">
        <v>40</v>
      </c>
      <c r="G119" s="20">
        <v>1</v>
      </c>
      <c r="H119" s="20">
        <v>14</v>
      </c>
      <c r="I119" s="80" t="s">
        <v>213</v>
      </c>
      <c r="J119" s="20"/>
      <c r="K119" s="20" t="s">
        <v>211</v>
      </c>
      <c r="L119" s="68"/>
      <c r="M119" s="63"/>
      <c r="N119" s="33">
        <v>42286</v>
      </c>
      <c r="O119" s="33"/>
    </row>
    <row r="120" spans="2:15" ht="30" x14ac:dyDescent="0.25">
      <c r="B120" s="38"/>
      <c r="C120" s="20" t="s">
        <v>156</v>
      </c>
      <c r="D120" s="6"/>
      <c r="E120" s="6" t="s">
        <v>7</v>
      </c>
      <c r="F120" s="6" t="s">
        <v>40</v>
      </c>
      <c r="G120" s="20">
        <v>1</v>
      </c>
      <c r="H120" s="20">
        <v>15</v>
      </c>
      <c r="I120" s="80" t="s">
        <v>213</v>
      </c>
      <c r="J120" s="20"/>
      <c r="K120" s="20" t="s">
        <v>211</v>
      </c>
      <c r="L120" s="68"/>
      <c r="M120" s="63"/>
      <c r="N120" s="33">
        <v>42286</v>
      </c>
      <c r="O120" s="33"/>
    </row>
    <row r="121" spans="2:15" ht="30" x14ac:dyDescent="0.25">
      <c r="B121" s="38"/>
      <c r="C121" s="20" t="s">
        <v>157</v>
      </c>
      <c r="D121" s="6"/>
      <c r="E121" s="6" t="s">
        <v>7</v>
      </c>
      <c r="F121" s="6" t="s">
        <v>40</v>
      </c>
      <c r="G121" s="20">
        <v>1</v>
      </c>
      <c r="H121" s="20">
        <v>16</v>
      </c>
      <c r="I121" s="80" t="s">
        <v>213</v>
      </c>
      <c r="J121" s="20"/>
      <c r="K121" s="20" t="s">
        <v>211</v>
      </c>
      <c r="L121" s="68"/>
      <c r="M121" s="63"/>
      <c r="N121" s="33">
        <v>42286</v>
      </c>
      <c r="O121" s="33"/>
    </row>
    <row r="122" spans="2:15" ht="30" x14ac:dyDescent="0.25">
      <c r="B122" s="39"/>
      <c r="C122" s="32" t="s">
        <v>158</v>
      </c>
      <c r="D122" s="31"/>
      <c r="E122" s="31"/>
      <c r="F122" s="31" t="s">
        <v>40</v>
      </c>
      <c r="G122" s="32">
        <v>1</v>
      </c>
      <c r="H122" s="32"/>
      <c r="I122" s="82"/>
      <c r="J122" s="32"/>
      <c r="K122" s="32"/>
      <c r="L122" s="74"/>
      <c r="M122" s="64"/>
      <c r="N122" s="35"/>
      <c r="O122" s="35"/>
    </row>
    <row r="123" spans="2:15" ht="30" x14ac:dyDescent="0.25">
      <c r="B123" s="38"/>
      <c r="C123" s="20" t="s">
        <v>159</v>
      </c>
      <c r="D123" s="6"/>
      <c r="E123" s="6" t="s">
        <v>7</v>
      </c>
      <c r="F123" s="6" t="s">
        <v>40</v>
      </c>
      <c r="G123" s="20">
        <v>1</v>
      </c>
      <c r="H123" s="20">
        <v>17</v>
      </c>
      <c r="I123" s="80" t="s">
        <v>213</v>
      </c>
      <c r="J123" s="20"/>
      <c r="K123" s="20" t="s">
        <v>211</v>
      </c>
      <c r="L123" s="68"/>
      <c r="M123" s="63"/>
      <c r="N123" s="33">
        <v>42286</v>
      </c>
      <c r="O123" s="33"/>
    </row>
    <row r="124" spans="2:15" ht="45" x14ac:dyDescent="0.25">
      <c r="B124" s="38"/>
      <c r="C124" s="20" t="s">
        <v>161</v>
      </c>
      <c r="D124" s="6"/>
      <c r="E124" s="6" t="s">
        <v>7</v>
      </c>
      <c r="F124" s="6" t="s">
        <v>40</v>
      </c>
      <c r="G124" s="20">
        <v>2</v>
      </c>
      <c r="H124" s="20">
        <v>18</v>
      </c>
      <c r="I124" s="80" t="s">
        <v>213</v>
      </c>
      <c r="J124" s="20"/>
      <c r="K124" s="20" t="s">
        <v>211</v>
      </c>
      <c r="L124" s="68"/>
      <c r="M124" s="63"/>
      <c r="N124" s="33">
        <v>42286</v>
      </c>
      <c r="O124" s="33"/>
    </row>
    <row r="125" spans="2:15" ht="45" x14ac:dyDescent="0.25">
      <c r="B125" s="38"/>
      <c r="C125" s="20" t="s">
        <v>162</v>
      </c>
      <c r="D125" s="6"/>
      <c r="E125" s="6" t="s">
        <v>7</v>
      </c>
      <c r="F125" s="6" t="s">
        <v>40</v>
      </c>
      <c r="G125" s="20">
        <v>1</v>
      </c>
      <c r="H125" s="20">
        <v>19</v>
      </c>
      <c r="I125" s="80" t="s">
        <v>213</v>
      </c>
      <c r="J125" s="20"/>
      <c r="K125" s="20" t="s">
        <v>211</v>
      </c>
      <c r="L125" s="68"/>
      <c r="M125" s="63"/>
      <c r="N125" s="33">
        <v>42286</v>
      </c>
      <c r="O125" s="33"/>
    </row>
    <row r="126" spans="2:15" ht="30" x14ac:dyDescent="0.25">
      <c r="B126" s="38"/>
      <c r="C126" s="20" t="s">
        <v>160</v>
      </c>
      <c r="D126" s="6"/>
      <c r="E126" s="6" t="s">
        <v>7</v>
      </c>
      <c r="F126" s="6" t="s">
        <v>40</v>
      </c>
      <c r="G126" s="20">
        <v>2</v>
      </c>
      <c r="H126" s="20">
        <v>20</v>
      </c>
      <c r="I126" s="80" t="s">
        <v>213</v>
      </c>
      <c r="J126" s="20"/>
      <c r="K126" s="20" t="s">
        <v>211</v>
      </c>
      <c r="L126" s="68"/>
      <c r="M126" s="63"/>
      <c r="N126" s="33">
        <v>42286</v>
      </c>
      <c r="O126" s="33"/>
    </row>
    <row r="127" spans="2:15" ht="30" x14ac:dyDescent="0.25">
      <c r="B127" s="38"/>
      <c r="C127" s="20" t="s">
        <v>163</v>
      </c>
      <c r="D127" s="6"/>
      <c r="E127" s="6" t="s">
        <v>7</v>
      </c>
      <c r="F127" s="6" t="s">
        <v>40</v>
      </c>
      <c r="G127" s="20">
        <v>2</v>
      </c>
      <c r="H127" s="20">
        <v>21</v>
      </c>
      <c r="I127" s="80" t="s">
        <v>213</v>
      </c>
      <c r="J127" s="20"/>
      <c r="K127" s="20" t="s">
        <v>211</v>
      </c>
      <c r="L127" s="68"/>
      <c r="M127" s="63"/>
      <c r="N127" s="33">
        <v>42286</v>
      </c>
      <c r="O127" s="33"/>
    </row>
    <row r="128" spans="2:15" ht="30" x14ac:dyDescent="0.25">
      <c r="B128" s="38"/>
      <c r="C128" s="20" t="s">
        <v>164</v>
      </c>
      <c r="D128" s="6"/>
      <c r="E128" s="6" t="s">
        <v>7</v>
      </c>
      <c r="F128" s="6" t="s">
        <v>40</v>
      </c>
      <c r="G128" s="20">
        <v>4</v>
      </c>
      <c r="H128" s="20">
        <v>22</v>
      </c>
      <c r="I128" s="80" t="s">
        <v>213</v>
      </c>
      <c r="J128" s="20"/>
      <c r="K128" s="20" t="s">
        <v>211</v>
      </c>
      <c r="L128" s="68"/>
      <c r="M128" s="63"/>
      <c r="N128" s="33">
        <v>42286</v>
      </c>
      <c r="O128" s="33"/>
    </row>
    <row r="129" spans="2:15" ht="30" x14ac:dyDescent="0.25">
      <c r="B129" s="38"/>
      <c r="C129" s="20" t="s">
        <v>165</v>
      </c>
      <c r="D129" s="6"/>
      <c r="E129" s="6" t="s">
        <v>7</v>
      </c>
      <c r="F129" s="6" t="s">
        <v>40</v>
      </c>
      <c r="G129" s="20">
        <v>1</v>
      </c>
      <c r="H129" s="20">
        <v>23</v>
      </c>
      <c r="I129" s="80" t="s">
        <v>213</v>
      </c>
      <c r="J129" s="20"/>
      <c r="K129" s="20" t="s">
        <v>211</v>
      </c>
      <c r="L129" s="68"/>
      <c r="M129" s="63"/>
      <c r="N129" s="33">
        <v>42286</v>
      </c>
      <c r="O129" s="33"/>
    </row>
    <row r="130" spans="2:15" x14ac:dyDescent="0.25">
      <c r="B130" s="38"/>
      <c r="C130" s="20" t="s">
        <v>166</v>
      </c>
      <c r="D130" s="6"/>
      <c r="E130" s="6" t="s">
        <v>7</v>
      </c>
      <c r="F130" s="6" t="s">
        <v>40</v>
      </c>
      <c r="G130" s="20">
        <v>1</v>
      </c>
      <c r="H130" s="20">
        <v>24</v>
      </c>
      <c r="I130" s="80" t="s">
        <v>213</v>
      </c>
      <c r="J130" s="20"/>
      <c r="K130" s="20" t="s">
        <v>211</v>
      </c>
      <c r="L130" s="68"/>
      <c r="M130" s="63"/>
      <c r="N130" s="33">
        <v>42286</v>
      </c>
      <c r="O130" s="33"/>
    </row>
    <row r="131" spans="2:15" x14ac:dyDescent="0.25">
      <c r="B131" s="38"/>
      <c r="C131" s="20" t="s">
        <v>167</v>
      </c>
      <c r="D131" s="6"/>
      <c r="E131" s="6" t="s">
        <v>7</v>
      </c>
      <c r="F131" s="6" t="s">
        <v>40</v>
      </c>
      <c r="G131" s="20">
        <v>1</v>
      </c>
      <c r="H131" s="20">
        <v>25</v>
      </c>
      <c r="I131" s="80" t="s">
        <v>213</v>
      </c>
      <c r="J131" s="20"/>
      <c r="K131" s="20" t="s">
        <v>211</v>
      </c>
      <c r="L131" s="68"/>
      <c r="M131" s="63"/>
      <c r="N131" s="33">
        <v>42286</v>
      </c>
      <c r="O131" s="33"/>
    </row>
    <row r="132" spans="2:15" x14ac:dyDescent="0.25">
      <c r="B132" s="38"/>
      <c r="C132" s="20" t="s">
        <v>168</v>
      </c>
      <c r="D132" s="6"/>
      <c r="E132" s="6" t="s">
        <v>7</v>
      </c>
      <c r="F132" s="6" t="s">
        <v>40</v>
      </c>
      <c r="G132" s="20">
        <v>1</v>
      </c>
      <c r="H132" s="20">
        <v>26</v>
      </c>
      <c r="I132" s="80" t="s">
        <v>213</v>
      </c>
      <c r="J132" s="20"/>
      <c r="K132" s="20" t="s">
        <v>211</v>
      </c>
      <c r="L132" s="68"/>
      <c r="M132" s="63"/>
      <c r="N132" s="33">
        <v>42286</v>
      </c>
      <c r="O132" s="33"/>
    </row>
    <row r="133" spans="2:15" x14ac:dyDescent="0.25">
      <c r="B133" s="38"/>
      <c r="C133" s="20" t="s">
        <v>169</v>
      </c>
      <c r="D133" s="6"/>
      <c r="E133" s="6" t="s">
        <v>7</v>
      </c>
      <c r="F133" s="6" t="s">
        <v>40</v>
      </c>
      <c r="G133" s="20">
        <v>1</v>
      </c>
      <c r="H133" s="20">
        <v>27</v>
      </c>
      <c r="I133" s="80" t="s">
        <v>213</v>
      </c>
      <c r="J133" s="20"/>
      <c r="K133" s="20" t="s">
        <v>211</v>
      </c>
      <c r="L133" s="68"/>
      <c r="M133" s="63"/>
      <c r="N133" s="33">
        <v>42286</v>
      </c>
      <c r="O133" s="33"/>
    </row>
    <row r="134" spans="2:15" x14ac:dyDescent="0.25">
      <c r="B134" s="38"/>
      <c r="C134" s="20" t="s">
        <v>170</v>
      </c>
      <c r="D134" s="6"/>
      <c r="E134" s="6" t="s">
        <v>7</v>
      </c>
      <c r="F134" s="6" t="s">
        <v>40</v>
      </c>
      <c r="G134" s="20">
        <v>2</v>
      </c>
      <c r="H134" s="20">
        <v>29</v>
      </c>
      <c r="I134" s="80" t="s">
        <v>213</v>
      </c>
      <c r="J134" s="20"/>
      <c r="K134" s="20" t="s">
        <v>211</v>
      </c>
      <c r="L134" s="68"/>
      <c r="M134" s="63"/>
      <c r="N134" s="33">
        <v>42286</v>
      </c>
      <c r="O134" s="33"/>
    </row>
    <row r="135" spans="2:15" ht="30" x14ac:dyDescent="0.25">
      <c r="B135" s="38"/>
      <c r="C135" s="20" t="s">
        <v>171</v>
      </c>
      <c r="D135" s="6"/>
      <c r="E135" s="6" t="s">
        <v>7</v>
      </c>
      <c r="F135" s="6" t="s">
        <v>40</v>
      </c>
      <c r="G135" s="20">
        <v>2</v>
      </c>
      <c r="H135" s="20">
        <v>28</v>
      </c>
      <c r="I135" s="80" t="s">
        <v>213</v>
      </c>
      <c r="J135" s="20"/>
      <c r="K135" s="20" t="s">
        <v>211</v>
      </c>
      <c r="L135" s="68"/>
      <c r="M135" s="63"/>
      <c r="N135" s="33">
        <v>42286</v>
      </c>
      <c r="O135" s="33"/>
    </row>
    <row r="136" spans="2:15" ht="30" x14ac:dyDescent="0.25">
      <c r="B136" s="38"/>
      <c r="C136" s="20" t="s">
        <v>172</v>
      </c>
      <c r="D136" s="6"/>
      <c r="E136" s="6" t="s">
        <v>7</v>
      </c>
      <c r="F136" s="6" t="s">
        <v>40</v>
      </c>
      <c r="G136" s="20">
        <v>4</v>
      </c>
      <c r="H136" s="20">
        <v>30</v>
      </c>
      <c r="I136" s="80" t="s">
        <v>213</v>
      </c>
      <c r="J136" s="20"/>
      <c r="K136" s="20" t="s">
        <v>211</v>
      </c>
      <c r="L136" s="68"/>
      <c r="M136" s="63"/>
      <c r="N136" s="33">
        <v>42286</v>
      </c>
      <c r="O136" s="33"/>
    </row>
    <row r="137" spans="2:15" x14ac:dyDescent="0.25">
      <c r="B137" s="38"/>
      <c r="C137" s="20" t="s">
        <v>173</v>
      </c>
      <c r="D137" s="6"/>
      <c r="E137" s="6" t="s">
        <v>179</v>
      </c>
      <c r="F137" s="6" t="s">
        <v>40</v>
      </c>
      <c r="G137" s="20">
        <v>2</v>
      </c>
      <c r="H137" s="20">
        <v>1</v>
      </c>
      <c r="I137" s="80" t="s">
        <v>220</v>
      </c>
      <c r="J137" s="67">
        <v>42263</v>
      </c>
      <c r="K137" s="20" t="s">
        <v>207</v>
      </c>
      <c r="L137" s="68">
        <v>42268</v>
      </c>
      <c r="M137" s="63"/>
      <c r="N137" s="33">
        <v>42279</v>
      </c>
      <c r="O137" s="33"/>
    </row>
    <row r="138" spans="2:15" x14ac:dyDescent="0.25">
      <c r="B138" s="38"/>
      <c r="C138" s="20" t="s">
        <v>174</v>
      </c>
      <c r="D138" s="6"/>
      <c r="E138" s="6" t="s">
        <v>179</v>
      </c>
      <c r="F138" s="6" t="s">
        <v>40</v>
      </c>
      <c r="G138" s="20">
        <v>2</v>
      </c>
      <c r="H138" s="20">
        <v>2</v>
      </c>
      <c r="I138" s="80" t="s">
        <v>220</v>
      </c>
      <c r="J138" s="67">
        <v>42263</v>
      </c>
      <c r="K138" s="20" t="s">
        <v>207</v>
      </c>
      <c r="L138" s="68">
        <v>42268</v>
      </c>
      <c r="M138" s="63"/>
      <c r="N138" s="33">
        <v>42279</v>
      </c>
      <c r="O138" s="33"/>
    </row>
    <row r="139" spans="2:15" x14ac:dyDescent="0.25">
      <c r="B139" s="38"/>
      <c r="C139" s="20" t="s">
        <v>175</v>
      </c>
      <c r="D139" s="6"/>
      <c r="E139" s="6" t="s">
        <v>179</v>
      </c>
      <c r="F139" s="6" t="s">
        <v>40</v>
      </c>
      <c r="G139" s="20">
        <v>2</v>
      </c>
      <c r="H139" s="20">
        <v>3</v>
      </c>
      <c r="I139" s="80" t="s">
        <v>220</v>
      </c>
      <c r="J139" s="67">
        <v>42263</v>
      </c>
      <c r="K139" s="20" t="s">
        <v>207</v>
      </c>
      <c r="L139" s="68">
        <v>42268</v>
      </c>
      <c r="M139" s="63"/>
      <c r="N139" s="33">
        <v>42279</v>
      </c>
      <c r="O139" s="33"/>
    </row>
    <row r="140" spans="2:15" ht="30" x14ac:dyDescent="0.25">
      <c r="B140" s="38"/>
      <c r="C140" s="20" t="s">
        <v>176</v>
      </c>
      <c r="D140" s="6"/>
      <c r="E140" s="6" t="s">
        <v>179</v>
      </c>
      <c r="F140" s="6" t="s">
        <v>40</v>
      </c>
      <c r="G140" s="20">
        <v>1</v>
      </c>
      <c r="H140" s="20">
        <v>4</v>
      </c>
      <c r="I140" s="80" t="s">
        <v>220</v>
      </c>
      <c r="J140" s="67">
        <v>42263</v>
      </c>
      <c r="K140" s="20" t="s">
        <v>207</v>
      </c>
      <c r="L140" s="68">
        <v>42268</v>
      </c>
      <c r="M140" s="63"/>
      <c r="N140" s="33">
        <v>42279</v>
      </c>
      <c r="O140" s="33"/>
    </row>
    <row r="141" spans="2:15" ht="30" x14ac:dyDescent="0.25">
      <c r="B141" s="38"/>
      <c r="C141" s="28" t="s">
        <v>177</v>
      </c>
      <c r="D141" s="27" t="s">
        <v>71</v>
      </c>
      <c r="E141" s="27"/>
      <c r="F141" s="27" t="s">
        <v>72</v>
      </c>
      <c r="G141" s="49">
        <v>30</v>
      </c>
      <c r="H141" s="28"/>
      <c r="I141" s="81"/>
      <c r="J141" s="28"/>
      <c r="K141" s="28"/>
      <c r="L141" s="73"/>
      <c r="M141" s="65"/>
      <c r="N141" s="50"/>
      <c r="O141" s="50"/>
    </row>
    <row r="142" spans="2:15" ht="30" x14ac:dyDescent="0.25">
      <c r="B142" s="38"/>
      <c r="C142" s="28" t="s">
        <v>178</v>
      </c>
      <c r="D142" s="27" t="s">
        <v>71</v>
      </c>
      <c r="E142" s="27"/>
      <c r="F142" s="27" t="s">
        <v>40</v>
      </c>
      <c r="G142" s="28">
        <v>2</v>
      </c>
      <c r="H142" s="28"/>
      <c r="I142" s="81"/>
      <c r="J142" s="28"/>
      <c r="K142" s="28"/>
      <c r="L142" s="73"/>
      <c r="M142" s="65"/>
      <c r="N142" s="50"/>
      <c r="O142" s="50"/>
    </row>
    <row r="143" spans="2:15" x14ac:dyDescent="0.25">
      <c r="B143" s="39"/>
      <c r="C143" s="32" t="s">
        <v>133</v>
      </c>
      <c r="D143" s="31" t="s">
        <v>143</v>
      </c>
      <c r="E143" s="55" t="s">
        <v>120</v>
      </c>
      <c r="F143" s="31" t="s">
        <v>40</v>
      </c>
      <c r="G143" s="32">
        <v>5</v>
      </c>
      <c r="H143" s="32"/>
      <c r="I143" s="82"/>
      <c r="J143" s="32"/>
      <c r="K143" s="32"/>
      <c r="L143" s="74"/>
      <c r="M143" s="64"/>
      <c r="N143" s="35"/>
      <c r="O143" s="35"/>
    </row>
    <row r="144" spans="2:15" x14ac:dyDescent="0.25">
      <c r="B144" s="39"/>
      <c r="C144" s="32" t="s">
        <v>134</v>
      </c>
      <c r="D144" s="31" t="s">
        <v>144</v>
      </c>
      <c r="E144" s="55" t="s">
        <v>120</v>
      </c>
      <c r="F144" s="31" t="s">
        <v>40</v>
      </c>
      <c r="G144" s="32">
        <v>5</v>
      </c>
      <c r="H144" s="32"/>
      <c r="I144" s="82"/>
      <c r="J144" s="32"/>
      <c r="K144" s="32"/>
      <c r="L144" s="74"/>
      <c r="M144" s="64"/>
      <c r="N144" s="35"/>
      <c r="O144" s="35"/>
    </row>
    <row r="145" spans="2:15" x14ac:dyDescent="0.25">
      <c r="B145" s="39"/>
      <c r="C145" s="32" t="s">
        <v>180</v>
      </c>
      <c r="D145" s="31" t="s">
        <v>145</v>
      </c>
      <c r="E145" s="31" t="s">
        <v>103</v>
      </c>
      <c r="F145" s="31" t="s">
        <v>40</v>
      </c>
      <c r="G145" s="32">
        <v>12</v>
      </c>
      <c r="H145" s="32">
        <v>5</v>
      </c>
      <c r="I145" s="82" t="s">
        <v>298</v>
      </c>
      <c r="J145" s="76">
        <v>42263</v>
      </c>
      <c r="K145" s="32" t="s">
        <v>207</v>
      </c>
      <c r="L145" s="74">
        <v>42268</v>
      </c>
      <c r="M145" s="64"/>
      <c r="N145" s="35"/>
      <c r="O145" s="35"/>
    </row>
    <row r="146" spans="2:15" x14ac:dyDescent="0.25">
      <c r="B146" s="38"/>
      <c r="C146" s="28" t="s">
        <v>192</v>
      </c>
      <c r="D146" s="27"/>
      <c r="E146" s="27" t="s">
        <v>203</v>
      </c>
      <c r="F146" s="27" t="s">
        <v>72</v>
      </c>
      <c r="G146" s="49">
        <v>6</v>
      </c>
      <c r="H146" s="28"/>
      <c r="I146" s="81"/>
      <c r="J146" s="28"/>
      <c r="K146" s="28"/>
      <c r="L146" s="73"/>
      <c r="M146" s="65"/>
      <c r="N146" s="50"/>
      <c r="O146" s="50"/>
    </row>
    <row r="147" spans="2:15" x14ac:dyDescent="0.25">
      <c r="B147" s="38"/>
      <c r="C147" s="28" t="s">
        <v>193</v>
      </c>
      <c r="D147" s="27"/>
      <c r="E147" s="27"/>
      <c r="F147" s="27" t="s">
        <v>72</v>
      </c>
      <c r="G147" s="49">
        <v>15</v>
      </c>
      <c r="H147" s="28"/>
      <c r="I147" s="81"/>
      <c r="J147" s="28"/>
      <c r="K147" s="28"/>
      <c r="L147" s="73"/>
      <c r="M147" s="65"/>
      <c r="N147" s="50"/>
      <c r="O147" s="50"/>
    </row>
    <row r="148" spans="2:15" x14ac:dyDescent="0.25">
      <c r="B148" s="38"/>
      <c r="C148" s="28" t="s">
        <v>194</v>
      </c>
      <c r="D148" s="27"/>
      <c r="E148" s="27"/>
      <c r="F148" s="27" t="s">
        <v>72</v>
      </c>
      <c r="G148" s="49">
        <v>36</v>
      </c>
      <c r="H148" s="28"/>
      <c r="I148" s="81"/>
      <c r="J148" s="28"/>
      <c r="K148" s="28"/>
      <c r="L148" s="73"/>
      <c r="M148" s="65"/>
      <c r="N148" s="50"/>
      <c r="O148" s="50"/>
    </row>
    <row r="149" spans="2:15" x14ac:dyDescent="0.25">
      <c r="B149" s="38"/>
      <c r="C149" s="28" t="s">
        <v>195</v>
      </c>
      <c r="D149" s="27"/>
      <c r="E149" s="27"/>
      <c r="F149" s="27" t="s">
        <v>72</v>
      </c>
      <c r="G149" s="49">
        <v>90</v>
      </c>
      <c r="H149" s="28"/>
      <c r="I149" s="81"/>
      <c r="J149" s="28"/>
      <c r="K149" s="28"/>
      <c r="L149" s="73"/>
      <c r="M149" s="65"/>
      <c r="N149" s="50"/>
      <c r="O149" s="50"/>
    </row>
    <row r="150" spans="2:15" x14ac:dyDescent="0.25">
      <c r="B150" s="38"/>
      <c r="C150" s="28" t="s">
        <v>196</v>
      </c>
      <c r="D150" s="27"/>
      <c r="E150" s="27"/>
      <c r="F150" s="27" t="s">
        <v>72</v>
      </c>
      <c r="G150" s="49">
        <v>100</v>
      </c>
      <c r="H150" s="28"/>
      <c r="I150" s="81"/>
      <c r="J150" s="28"/>
      <c r="K150" s="28"/>
      <c r="L150" s="73"/>
      <c r="M150" s="65"/>
      <c r="N150" s="50"/>
      <c r="O150" s="50"/>
    </row>
    <row r="151" spans="2:15" x14ac:dyDescent="0.25">
      <c r="B151" s="38"/>
      <c r="C151" s="28" t="s">
        <v>197</v>
      </c>
      <c r="D151" s="27"/>
      <c r="E151" s="27"/>
      <c r="F151" s="27" t="s">
        <v>72</v>
      </c>
      <c r="G151" s="49">
        <v>135</v>
      </c>
      <c r="H151" s="28"/>
      <c r="I151" s="81"/>
      <c r="J151" s="28"/>
      <c r="K151" s="28"/>
      <c r="L151" s="73"/>
      <c r="M151" s="65"/>
      <c r="N151" s="50"/>
      <c r="O151" s="50"/>
    </row>
    <row r="152" spans="2:15" x14ac:dyDescent="0.25">
      <c r="B152" s="38"/>
      <c r="C152" s="28" t="s">
        <v>198</v>
      </c>
      <c r="D152" s="27"/>
      <c r="E152" s="27"/>
      <c r="F152" s="27" t="s">
        <v>72</v>
      </c>
      <c r="G152" s="49">
        <v>10</v>
      </c>
      <c r="H152" s="28"/>
      <c r="I152" s="81"/>
      <c r="J152" s="28"/>
      <c r="K152" s="28"/>
      <c r="L152" s="73"/>
      <c r="M152" s="65"/>
      <c r="N152" s="50"/>
      <c r="O152" s="50"/>
    </row>
    <row r="153" spans="2:15" x14ac:dyDescent="0.25">
      <c r="B153" s="38"/>
      <c r="C153" s="28" t="s">
        <v>181</v>
      </c>
      <c r="D153" s="27" t="s">
        <v>200</v>
      </c>
      <c r="E153" s="27"/>
      <c r="F153" s="27" t="s">
        <v>72</v>
      </c>
      <c r="G153" s="49">
        <v>10</v>
      </c>
      <c r="H153" s="28"/>
      <c r="I153" s="81"/>
      <c r="J153" s="28"/>
      <c r="K153" s="28"/>
      <c r="L153" s="73"/>
      <c r="M153" s="65"/>
      <c r="N153" s="50"/>
      <c r="O153" s="50"/>
    </row>
    <row r="154" spans="2:15" x14ac:dyDescent="0.25">
      <c r="B154" s="38"/>
      <c r="C154" s="28" t="s">
        <v>182</v>
      </c>
      <c r="D154" s="27" t="s">
        <v>200</v>
      </c>
      <c r="E154" s="27"/>
      <c r="F154" s="27" t="s">
        <v>72</v>
      </c>
      <c r="G154" s="49">
        <v>6</v>
      </c>
      <c r="H154" s="28"/>
      <c r="I154" s="81"/>
      <c r="J154" s="28"/>
      <c r="K154" s="28"/>
      <c r="L154" s="73"/>
      <c r="M154" s="65"/>
      <c r="N154" s="50"/>
      <c r="O154" s="50"/>
    </row>
    <row r="155" spans="2:15" x14ac:dyDescent="0.25">
      <c r="B155" s="38"/>
      <c r="C155" s="28" t="s">
        <v>183</v>
      </c>
      <c r="D155" s="27" t="s">
        <v>200</v>
      </c>
      <c r="E155" s="27"/>
      <c r="F155" s="27" t="s">
        <v>72</v>
      </c>
      <c r="G155" s="49">
        <v>15</v>
      </c>
      <c r="H155" s="28"/>
      <c r="I155" s="81"/>
      <c r="J155" s="28"/>
      <c r="K155" s="28"/>
      <c r="L155" s="73"/>
      <c r="M155" s="65"/>
      <c r="N155" s="50"/>
      <c r="O155" s="50"/>
    </row>
    <row r="156" spans="2:15" x14ac:dyDescent="0.25">
      <c r="B156" s="38"/>
      <c r="C156" s="28" t="s">
        <v>184</v>
      </c>
      <c r="D156" s="27" t="s">
        <v>200</v>
      </c>
      <c r="E156" s="27"/>
      <c r="F156" s="27" t="s">
        <v>72</v>
      </c>
      <c r="G156" s="49">
        <v>36</v>
      </c>
      <c r="H156" s="28"/>
      <c r="I156" s="81"/>
      <c r="J156" s="28"/>
      <c r="K156" s="28"/>
      <c r="L156" s="73"/>
      <c r="M156" s="65"/>
      <c r="N156" s="50"/>
      <c r="O156" s="50"/>
    </row>
    <row r="157" spans="2:15" x14ac:dyDescent="0.25">
      <c r="B157" s="38"/>
      <c r="C157" s="28" t="s">
        <v>185</v>
      </c>
      <c r="D157" s="27" t="s">
        <v>200</v>
      </c>
      <c r="E157" s="27"/>
      <c r="F157" s="27" t="s">
        <v>72</v>
      </c>
      <c r="G157" s="49">
        <v>90</v>
      </c>
      <c r="H157" s="28"/>
      <c r="I157" s="81"/>
      <c r="J157" s="28"/>
      <c r="K157" s="28"/>
      <c r="L157" s="73"/>
      <c r="M157" s="65"/>
      <c r="N157" s="50"/>
      <c r="O157" s="50"/>
    </row>
    <row r="158" spans="2:15" x14ac:dyDescent="0.25">
      <c r="B158" s="38"/>
      <c r="C158" s="28" t="s">
        <v>186</v>
      </c>
      <c r="D158" s="27" t="s">
        <v>200</v>
      </c>
      <c r="E158" s="27"/>
      <c r="F158" s="27" t="s">
        <v>72</v>
      </c>
      <c r="G158" s="49">
        <v>100</v>
      </c>
      <c r="H158" s="28"/>
      <c r="I158" s="81"/>
      <c r="J158" s="28"/>
      <c r="K158" s="28"/>
      <c r="L158" s="73"/>
      <c r="M158" s="65"/>
      <c r="N158" s="50"/>
      <c r="O158" s="50"/>
    </row>
    <row r="159" spans="2:15" x14ac:dyDescent="0.25">
      <c r="B159" s="38"/>
      <c r="C159" s="28" t="s">
        <v>187</v>
      </c>
      <c r="D159" s="27" t="s">
        <v>200</v>
      </c>
      <c r="E159" s="27"/>
      <c r="F159" s="27" t="s">
        <v>72</v>
      </c>
      <c r="G159" s="49">
        <v>135</v>
      </c>
      <c r="H159" s="28"/>
      <c r="I159" s="81"/>
      <c r="J159" s="28"/>
      <c r="K159" s="28"/>
      <c r="L159" s="73"/>
      <c r="M159" s="65"/>
      <c r="N159" s="50"/>
      <c r="O159" s="50"/>
    </row>
    <row r="160" spans="2:15" x14ac:dyDescent="0.25">
      <c r="B160" s="38"/>
      <c r="C160" s="28" t="s">
        <v>188</v>
      </c>
      <c r="D160" s="27" t="s">
        <v>201</v>
      </c>
      <c r="E160" s="27"/>
      <c r="F160" s="27" t="s">
        <v>72</v>
      </c>
      <c r="G160" s="49">
        <v>6</v>
      </c>
      <c r="H160" s="28"/>
      <c r="I160" s="81"/>
      <c r="J160" s="28"/>
      <c r="K160" s="28"/>
      <c r="L160" s="73"/>
      <c r="M160" s="65"/>
      <c r="N160" s="50"/>
      <c r="O160" s="50"/>
    </row>
    <row r="161" spans="2:15" x14ac:dyDescent="0.25">
      <c r="B161" s="38"/>
      <c r="C161" s="28"/>
      <c r="D161" s="27"/>
      <c r="E161" s="27"/>
      <c r="F161" s="27"/>
      <c r="G161" s="49"/>
      <c r="H161" s="28"/>
      <c r="I161" s="81"/>
      <c r="J161" s="28"/>
      <c r="K161" s="28"/>
      <c r="L161" s="73"/>
      <c r="M161" s="65"/>
      <c r="N161" s="50"/>
      <c r="O161" s="50"/>
    </row>
    <row r="162" spans="2:15" x14ac:dyDescent="0.25">
      <c r="B162" s="38"/>
      <c r="C162" s="10" t="s">
        <v>189</v>
      </c>
      <c r="D162" s="6"/>
      <c r="E162" s="6"/>
      <c r="F162" s="6"/>
      <c r="G162" s="42"/>
      <c r="H162" s="20"/>
      <c r="I162" s="80"/>
      <c r="J162" s="20"/>
      <c r="K162" s="20"/>
      <c r="L162" s="68"/>
      <c r="M162" s="63"/>
      <c r="N162" s="33"/>
      <c r="O162" s="33"/>
    </row>
    <row r="163" spans="2:15" x14ac:dyDescent="0.25">
      <c r="B163" s="38"/>
      <c r="C163" s="28" t="s">
        <v>190</v>
      </c>
      <c r="D163" s="27"/>
      <c r="E163" s="27"/>
      <c r="F163" s="27" t="s">
        <v>72</v>
      </c>
      <c r="G163" s="49">
        <v>60</v>
      </c>
      <c r="H163" s="28"/>
      <c r="I163" s="81"/>
      <c r="J163" s="28"/>
      <c r="K163" s="28"/>
      <c r="L163" s="73"/>
      <c r="M163" s="65"/>
      <c r="N163" s="50"/>
      <c r="O163" s="50"/>
    </row>
    <row r="164" spans="2:15" x14ac:dyDescent="0.25">
      <c r="B164" s="38"/>
      <c r="C164" s="28" t="s">
        <v>191</v>
      </c>
      <c r="D164" s="27"/>
      <c r="E164" s="27"/>
      <c r="F164" s="27" t="s">
        <v>72</v>
      </c>
      <c r="G164" s="49">
        <v>25</v>
      </c>
      <c r="H164" s="28"/>
      <c r="I164" s="81"/>
      <c r="J164" s="28"/>
      <c r="K164" s="28"/>
      <c r="L164" s="73"/>
      <c r="M164" s="65"/>
      <c r="N164" s="50"/>
      <c r="O164" s="50"/>
    </row>
    <row r="165" spans="2:15" ht="45" x14ac:dyDescent="0.25">
      <c r="B165" s="43"/>
      <c r="C165" s="26" t="s">
        <v>199</v>
      </c>
      <c r="D165" s="25" t="s">
        <v>202</v>
      </c>
      <c r="E165" s="25" t="s">
        <v>204</v>
      </c>
      <c r="F165" s="25" t="s">
        <v>40</v>
      </c>
      <c r="G165" s="44">
        <v>1</v>
      </c>
      <c r="H165" s="26">
        <v>31</v>
      </c>
      <c r="I165" s="80" t="s">
        <v>213</v>
      </c>
      <c r="J165" s="20"/>
      <c r="K165" s="20" t="s">
        <v>211</v>
      </c>
      <c r="L165" s="68"/>
      <c r="M165" s="63"/>
      <c r="N165" s="33">
        <v>42286</v>
      </c>
      <c r="O165" s="33"/>
    </row>
    <row r="166" spans="2:15" x14ac:dyDescent="0.25">
      <c r="B166" s="30"/>
      <c r="C166" s="30" t="s">
        <v>216</v>
      </c>
      <c r="D166" s="29" t="s">
        <v>217</v>
      </c>
      <c r="E166" s="29" t="s">
        <v>7</v>
      </c>
      <c r="F166" s="29"/>
      <c r="G166" s="30">
        <v>1</v>
      </c>
      <c r="H166" s="30">
        <v>32</v>
      </c>
      <c r="I166" s="83" t="s">
        <v>213</v>
      </c>
      <c r="J166" s="75"/>
      <c r="K166" s="30"/>
      <c r="L166" s="72"/>
      <c r="M166" s="66"/>
      <c r="N166" s="34">
        <v>42286</v>
      </c>
      <c r="O166" s="34"/>
    </row>
    <row r="167" spans="2:15" ht="30" x14ac:dyDescent="0.25">
      <c r="B167" s="30"/>
      <c r="C167" s="30" t="s">
        <v>296</v>
      </c>
      <c r="D167" s="29" t="s">
        <v>217</v>
      </c>
      <c r="E167" s="29" t="s">
        <v>219</v>
      </c>
      <c r="F167" s="29"/>
      <c r="G167" s="30">
        <v>1</v>
      </c>
      <c r="H167" s="30">
        <v>5</v>
      </c>
      <c r="I167" s="83" t="s">
        <v>220</v>
      </c>
      <c r="J167" s="75">
        <v>42263</v>
      </c>
      <c r="K167" s="30" t="s">
        <v>207</v>
      </c>
      <c r="L167" s="72">
        <v>42268</v>
      </c>
      <c r="M167" s="66"/>
      <c r="N167" s="34">
        <v>42279</v>
      </c>
      <c r="O167" s="34"/>
    </row>
    <row r="168" spans="2:15" ht="30" x14ac:dyDescent="0.25">
      <c r="B168" s="30"/>
      <c r="C168" s="30" t="s">
        <v>297</v>
      </c>
      <c r="D168" s="29" t="s">
        <v>217</v>
      </c>
      <c r="E168" s="29" t="s">
        <v>219</v>
      </c>
      <c r="F168" s="29"/>
      <c r="G168" s="30">
        <v>2</v>
      </c>
      <c r="H168" s="30">
        <v>6</v>
      </c>
      <c r="I168" s="83" t="s">
        <v>220</v>
      </c>
      <c r="J168" s="75">
        <v>42263</v>
      </c>
      <c r="K168" s="30" t="s">
        <v>207</v>
      </c>
      <c r="L168" s="72">
        <v>42268</v>
      </c>
      <c r="M168" s="66"/>
      <c r="N168" s="34">
        <v>42279</v>
      </c>
      <c r="O168" s="34"/>
    </row>
    <row r="169" spans="2:15" x14ac:dyDescent="0.25">
      <c r="B169" s="20"/>
      <c r="C169" s="20"/>
      <c r="D169" s="6"/>
      <c r="E169" s="6"/>
      <c r="F169" s="6"/>
      <c r="G169" s="20"/>
      <c r="H169" s="20"/>
      <c r="I169" s="80"/>
      <c r="J169" s="20"/>
      <c r="K169" s="20"/>
      <c r="L169" s="68"/>
      <c r="M169" s="20"/>
      <c r="N169" s="45"/>
      <c r="O169" s="45"/>
    </row>
    <row r="170" spans="2:15" x14ac:dyDescent="0.25">
      <c r="B170" s="20"/>
      <c r="C170" s="20"/>
      <c r="D170" s="6"/>
      <c r="E170" s="6"/>
      <c r="F170" s="6"/>
      <c r="G170" s="20"/>
      <c r="H170" s="20"/>
      <c r="I170" s="80"/>
      <c r="J170" s="20"/>
      <c r="K170" s="20"/>
      <c r="L170" s="68"/>
      <c r="M170" s="20"/>
      <c r="N170" s="45"/>
      <c r="O170" s="45"/>
    </row>
    <row r="171" spans="2:15" x14ac:dyDescent="0.25">
      <c r="B171" s="20"/>
      <c r="C171" s="20"/>
      <c r="D171" s="6"/>
      <c r="E171" s="6"/>
      <c r="F171" s="6"/>
      <c r="G171" s="20"/>
      <c r="H171" s="20"/>
      <c r="I171" s="80"/>
      <c r="J171" s="20"/>
      <c r="K171" s="20"/>
      <c r="L171" s="68"/>
      <c r="M171" s="20"/>
      <c r="N171" s="45"/>
      <c r="O171" s="45"/>
    </row>
    <row r="172" spans="2:15" x14ac:dyDescent="0.25">
      <c r="B172" s="20"/>
      <c r="C172" s="20"/>
      <c r="D172" s="6"/>
      <c r="E172" s="6"/>
      <c r="F172" s="6"/>
      <c r="G172" s="20"/>
      <c r="H172" s="20"/>
      <c r="I172" s="80"/>
      <c r="J172" s="20"/>
      <c r="K172" s="20"/>
      <c r="L172" s="68"/>
      <c r="M172" s="20"/>
      <c r="N172" s="45"/>
      <c r="O172" s="45"/>
    </row>
    <row r="173" spans="2:15" x14ac:dyDescent="0.25">
      <c r="B173" s="20"/>
      <c r="C173" s="20"/>
      <c r="D173" s="6"/>
      <c r="E173" s="6"/>
      <c r="F173" s="6"/>
      <c r="G173" s="20"/>
      <c r="H173" s="20"/>
      <c r="I173" s="80"/>
      <c r="J173" s="20"/>
      <c r="K173" s="20"/>
      <c r="L173" s="68"/>
      <c r="M173" s="20"/>
      <c r="N173" s="45"/>
      <c r="O173" s="45"/>
    </row>
    <row r="174" spans="2:15" x14ac:dyDescent="0.25">
      <c r="B174" s="20"/>
      <c r="C174" s="20"/>
      <c r="D174" s="6"/>
      <c r="E174" s="6"/>
      <c r="F174" s="6"/>
      <c r="G174" s="20"/>
      <c r="H174" s="20"/>
      <c r="I174" s="80"/>
      <c r="J174" s="20"/>
      <c r="K174" s="20"/>
      <c r="L174" s="68"/>
      <c r="M174" s="20"/>
      <c r="N174" s="45"/>
      <c r="O174" s="45"/>
    </row>
    <row r="175" spans="2:15" x14ac:dyDescent="0.25">
      <c r="B175" s="20"/>
      <c r="C175" s="6" t="s">
        <v>221</v>
      </c>
      <c r="D175" s="6"/>
      <c r="E175" s="6"/>
      <c r="F175" s="6"/>
      <c r="G175" s="6"/>
      <c r="H175" s="6"/>
      <c r="I175" s="80"/>
      <c r="J175" s="6"/>
      <c r="K175" s="6"/>
      <c r="L175" s="68"/>
      <c r="M175" s="6"/>
      <c r="N175" s="46"/>
      <c r="O175" s="46"/>
    </row>
    <row r="176" spans="2:15" ht="30" x14ac:dyDescent="0.25">
      <c r="B176" s="20"/>
      <c r="C176" s="27" t="s">
        <v>222</v>
      </c>
      <c r="D176" s="27" t="s">
        <v>239</v>
      </c>
      <c r="E176" s="27"/>
      <c r="F176" s="27" t="s">
        <v>244</v>
      </c>
      <c r="G176" s="27">
        <v>28</v>
      </c>
      <c r="H176" s="27"/>
      <c r="I176" s="81"/>
      <c r="J176" s="27"/>
      <c r="K176" s="27"/>
      <c r="L176" s="73"/>
      <c r="M176" s="27"/>
      <c r="N176" s="48"/>
      <c r="O176" s="48"/>
    </row>
    <row r="177" spans="2:15" ht="30" x14ac:dyDescent="0.25">
      <c r="B177" s="20"/>
      <c r="C177" s="27" t="s">
        <v>223</v>
      </c>
      <c r="D177" s="27" t="s">
        <v>239</v>
      </c>
      <c r="E177" s="27"/>
      <c r="F177" s="27" t="s">
        <v>244</v>
      </c>
      <c r="G177" s="27">
        <v>9</v>
      </c>
      <c r="H177" s="27"/>
      <c r="I177" s="81"/>
      <c r="J177" s="27"/>
      <c r="K177" s="27"/>
      <c r="L177" s="73"/>
      <c r="M177" s="27"/>
      <c r="N177" s="48"/>
      <c r="O177" s="48"/>
    </row>
    <row r="178" spans="2:15" x14ac:dyDescent="0.25">
      <c r="B178" s="20"/>
      <c r="C178" s="27" t="s">
        <v>224</v>
      </c>
      <c r="D178" s="27" t="s">
        <v>239</v>
      </c>
      <c r="E178" s="27"/>
      <c r="F178" s="27" t="s">
        <v>244</v>
      </c>
      <c r="G178" s="27">
        <v>17</v>
      </c>
      <c r="H178" s="27"/>
      <c r="I178" s="81"/>
      <c r="J178" s="27"/>
      <c r="K178" s="27"/>
      <c r="L178" s="73"/>
      <c r="M178" s="27"/>
      <c r="N178" s="48"/>
      <c r="O178" s="48"/>
    </row>
    <row r="179" spans="2:15" x14ac:dyDescent="0.25">
      <c r="B179" s="20"/>
      <c r="C179" s="27" t="s">
        <v>225</v>
      </c>
      <c r="D179" s="27" t="s">
        <v>239</v>
      </c>
      <c r="E179" s="27"/>
      <c r="F179" s="27" t="s">
        <v>245</v>
      </c>
      <c r="G179" s="27">
        <v>4</v>
      </c>
      <c r="H179" s="27"/>
      <c r="I179" s="81"/>
      <c r="J179" s="27"/>
      <c r="K179" s="27"/>
      <c r="L179" s="73"/>
      <c r="M179" s="27"/>
      <c r="N179" s="48"/>
      <c r="O179" s="48"/>
    </row>
    <row r="180" spans="2:15" x14ac:dyDescent="0.25">
      <c r="B180" s="20"/>
      <c r="C180" s="27" t="s">
        <v>226</v>
      </c>
      <c r="D180" s="27" t="s">
        <v>239</v>
      </c>
      <c r="E180" s="27"/>
      <c r="F180" s="27" t="s">
        <v>245</v>
      </c>
      <c r="G180" s="27">
        <v>3</v>
      </c>
      <c r="H180" s="27"/>
      <c r="I180" s="81"/>
      <c r="J180" s="27"/>
      <c r="K180" s="27"/>
      <c r="L180" s="73"/>
      <c r="M180" s="27"/>
      <c r="N180" s="48"/>
      <c r="O180" s="48"/>
    </row>
    <row r="181" spans="2:15" x14ac:dyDescent="0.25">
      <c r="B181" s="20"/>
      <c r="C181" s="27" t="s">
        <v>227</v>
      </c>
      <c r="D181" s="27" t="s">
        <v>239</v>
      </c>
      <c r="E181" s="27"/>
      <c r="F181" s="27" t="s">
        <v>245</v>
      </c>
      <c r="G181" s="27">
        <v>1</v>
      </c>
      <c r="H181" s="27"/>
      <c r="I181" s="81"/>
      <c r="J181" s="27"/>
      <c r="K181" s="27"/>
      <c r="L181" s="73"/>
      <c r="M181" s="27"/>
      <c r="N181" s="48"/>
      <c r="O181" s="48"/>
    </row>
    <row r="182" spans="2:15" x14ac:dyDescent="0.25">
      <c r="B182" s="20"/>
      <c r="C182" s="27" t="s">
        <v>228</v>
      </c>
      <c r="D182" s="27" t="s">
        <v>239</v>
      </c>
      <c r="E182" s="27"/>
      <c r="F182" s="27" t="s">
        <v>245</v>
      </c>
      <c r="G182" s="27">
        <v>1</v>
      </c>
      <c r="H182" s="27"/>
      <c r="I182" s="81"/>
      <c r="J182" s="27"/>
      <c r="K182" s="27"/>
      <c r="L182" s="73"/>
      <c r="M182" s="27"/>
      <c r="N182" s="48"/>
      <c r="O182" s="48"/>
    </row>
    <row r="183" spans="2:15" ht="30" x14ac:dyDescent="0.25">
      <c r="B183" s="20"/>
      <c r="C183" s="6" t="s">
        <v>229</v>
      </c>
      <c r="D183" s="6" t="s">
        <v>240</v>
      </c>
      <c r="E183" s="6" t="s">
        <v>246</v>
      </c>
      <c r="F183" s="6" t="s">
        <v>245</v>
      </c>
      <c r="G183" s="6">
        <v>2</v>
      </c>
      <c r="H183" s="6">
        <v>9</v>
      </c>
      <c r="I183" s="80">
        <v>207401</v>
      </c>
      <c r="J183" s="78">
        <v>42263</v>
      </c>
      <c r="K183" s="6" t="s">
        <v>207</v>
      </c>
      <c r="L183" s="68">
        <v>42268</v>
      </c>
      <c r="M183" s="6" t="s">
        <v>303</v>
      </c>
      <c r="N183" s="51">
        <v>42305</v>
      </c>
      <c r="O183" s="51"/>
    </row>
    <row r="184" spans="2:15" x14ac:dyDescent="0.25">
      <c r="B184" s="20"/>
      <c r="C184" s="31" t="s">
        <v>230</v>
      </c>
      <c r="D184" s="31"/>
      <c r="E184" s="31" t="s">
        <v>246</v>
      </c>
      <c r="F184" s="31" t="s">
        <v>245</v>
      </c>
      <c r="G184" s="31">
        <v>2</v>
      </c>
      <c r="H184" s="31"/>
      <c r="I184" s="82"/>
      <c r="J184" s="31"/>
      <c r="K184" s="31"/>
      <c r="L184" s="74"/>
      <c r="M184" s="31"/>
      <c r="N184" s="52"/>
      <c r="O184" s="52"/>
    </row>
    <row r="185" spans="2:15" x14ac:dyDescent="0.25">
      <c r="B185" s="20"/>
      <c r="C185" s="31" t="s">
        <v>231</v>
      </c>
      <c r="D185" s="31" t="s">
        <v>241</v>
      </c>
      <c r="E185" s="31"/>
      <c r="F185" s="31" t="s">
        <v>245</v>
      </c>
      <c r="G185" s="31">
        <v>1</v>
      </c>
      <c r="H185" s="31"/>
      <c r="I185" s="82"/>
      <c r="J185" s="31"/>
      <c r="K185" s="31"/>
      <c r="L185" s="74"/>
      <c r="M185" s="31"/>
      <c r="N185" s="52"/>
      <c r="O185" s="52"/>
    </row>
    <row r="186" spans="2:15" ht="30" x14ac:dyDescent="0.25">
      <c r="B186" s="20"/>
      <c r="C186" s="6" t="s">
        <v>232</v>
      </c>
      <c r="D186" s="6" t="s">
        <v>242</v>
      </c>
      <c r="E186" s="6" t="s">
        <v>247</v>
      </c>
      <c r="F186" s="6" t="s">
        <v>245</v>
      </c>
      <c r="G186" s="6">
        <v>1</v>
      </c>
      <c r="H186" s="6">
        <v>1</v>
      </c>
      <c r="I186" s="80">
        <v>207401</v>
      </c>
      <c r="J186" s="6"/>
      <c r="K186" s="6" t="s">
        <v>207</v>
      </c>
      <c r="L186" s="68">
        <v>42268</v>
      </c>
      <c r="M186" s="6" t="s">
        <v>303</v>
      </c>
      <c r="N186" s="51">
        <v>42305</v>
      </c>
      <c r="O186" s="51"/>
    </row>
    <row r="187" spans="2:15" x14ac:dyDescent="0.25">
      <c r="B187" s="20"/>
      <c r="C187" s="6" t="s">
        <v>233</v>
      </c>
      <c r="D187" s="6" t="s">
        <v>242</v>
      </c>
      <c r="E187" s="6" t="s">
        <v>247</v>
      </c>
      <c r="F187" s="6" t="s">
        <v>245</v>
      </c>
      <c r="G187" s="6">
        <v>1</v>
      </c>
      <c r="H187" s="6">
        <v>2</v>
      </c>
      <c r="I187" s="80">
        <v>207401</v>
      </c>
      <c r="J187" s="6"/>
      <c r="K187" s="6" t="s">
        <v>207</v>
      </c>
      <c r="L187" s="68">
        <v>42268</v>
      </c>
      <c r="M187" s="6" t="s">
        <v>303</v>
      </c>
      <c r="N187" s="51">
        <v>42305</v>
      </c>
      <c r="O187" s="51"/>
    </row>
    <row r="188" spans="2:15" x14ac:dyDescent="0.25">
      <c r="B188" s="20"/>
      <c r="C188" s="6" t="s">
        <v>234</v>
      </c>
      <c r="D188" s="6" t="s">
        <v>243</v>
      </c>
      <c r="E188" s="6" t="s">
        <v>247</v>
      </c>
      <c r="F188" s="6" t="s">
        <v>245</v>
      </c>
      <c r="G188" s="6">
        <v>1</v>
      </c>
      <c r="H188" s="6">
        <v>4</v>
      </c>
      <c r="I188" s="80">
        <v>207401</v>
      </c>
      <c r="J188" s="6"/>
      <c r="K188" s="6" t="s">
        <v>207</v>
      </c>
      <c r="L188" s="68">
        <v>42268</v>
      </c>
      <c r="M188" s="6" t="s">
        <v>303</v>
      </c>
      <c r="N188" s="51">
        <v>42305</v>
      </c>
      <c r="O188" s="51"/>
    </row>
    <row r="189" spans="2:15" x14ac:dyDescent="0.25">
      <c r="B189" s="20"/>
      <c r="C189" s="6"/>
      <c r="D189" s="6"/>
      <c r="E189" s="6"/>
      <c r="F189" s="6"/>
      <c r="G189" s="6"/>
      <c r="H189" s="6"/>
      <c r="I189" s="80"/>
      <c r="J189" s="6"/>
      <c r="K189" s="6"/>
      <c r="L189" s="68"/>
      <c r="M189" s="6"/>
      <c r="N189" s="46"/>
      <c r="O189" s="46"/>
    </row>
    <row r="190" spans="2:15" x14ac:dyDescent="0.25">
      <c r="B190" s="20"/>
      <c r="C190" s="6" t="s">
        <v>235</v>
      </c>
      <c r="D190" s="6"/>
      <c r="E190" s="6"/>
      <c r="F190" s="6"/>
      <c r="G190" s="6"/>
      <c r="H190" s="6"/>
      <c r="I190" s="80"/>
      <c r="J190" s="6"/>
      <c r="K190" s="6"/>
      <c r="L190" s="68"/>
      <c r="M190" s="6"/>
      <c r="N190" s="46"/>
      <c r="O190" s="46"/>
    </row>
    <row r="191" spans="2:15" ht="30" x14ac:dyDescent="0.25">
      <c r="B191" s="20"/>
      <c r="C191" s="27" t="s">
        <v>222</v>
      </c>
      <c r="D191" s="27" t="s">
        <v>239</v>
      </c>
      <c r="E191" s="27"/>
      <c r="F191" s="27" t="s">
        <v>244</v>
      </c>
      <c r="G191" s="27">
        <v>12</v>
      </c>
      <c r="H191" s="27"/>
      <c r="I191" s="81"/>
      <c r="J191" s="27"/>
      <c r="K191" s="27"/>
      <c r="L191" s="73"/>
      <c r="M191" s="27"/>
      <c r="N191" s="48"/>
      <c r="O191" s="48"/>
    </row>
    <row r="192" spans="2:15" ht="30" x14ac:dyDescent="0.25">
      <c r="B192" s="20"/>
      <c r="C192" s="27" t="s">
        <v>223</v>
      </c>
      <c r="D192" s="27" t="s">
        <v>239</v>
      </c>
      <c r="E192" s="27"/>
      <c r="F192" s="27" t="s">
        <v>244</v>
      </c>
      <c r="G192" s="27">
        <v>9</v>
      </c>
      <c r="H192" s="27"/>
      <c r="I192" s="81"/>
      <c r="J192" s="27"/>
      <c r="K192" s="27"/>
      <c r="L192" s="73"/>
      <c r="M192" s="27"/>
      <c r="N192" s="48"/>
      <c r="O192" s="48"/>
    </row>
    <row r="193" spans="2:15" x14ac:dyDescent="0.25">
      <c r="B193" s="20"/>
      <c r="C193" s="27" t="s">
        <v>236</v>
      </c>
      <c r="D193" s="27" t="s">
        <v>239</v>
      </c>
      <c r="E193" s="27"/>
      <c r="F193" s="27" t="s">
        <v>245</v>
      </c>
      <c r="G193" s="27">
        <v>2</v>
      </c>
      <c r="H193" s="27"/>
      <c r="I193" s="81"/>
      <c r="J193" s="27"/>
      <c r="K193" s="27"/>
      <c r="L193" s="73"/>
      <c r="M193" s="27"/>
      <c r="N193" s="48"/>
      <c r="O193" s="48"/>
    </row>
    <row r="194" spans="2:15" x14ac:dyDescent="0.25">
      <c r="B194" s="20"/>
      <c r="C194" s="27" t="s">
        <v>237</v>
      </c>
      <c r="D194" s="27" t="s">
        <v>239</v>
      </c>
      <c r="E194" s="27"/>
      <c r="F194" s="27" t="s">
        <v>245</v>
      </c>
      <c r="G194" s="27">
        <v>4</v>
      </c>
      <c r="H194" s="27"/>
      <c r="I194" s="81"/>
      <c r="J194" s="27"/>
      <c r="K194" s="27"/>
      <c r="L194" s="73"/>
      <c r="M194" s="27"/>
      <c r="N194" s="48"/>
      <c r="O194" s="48"/>
    </row>
    <row r="195" spans="2:15" x14ac:dyDescent="0.25">
      <c r="B195" s="20"/>
      <c r="C195" s="27" t="s">
        <v>238</v>
      </c>
      <c r="D195" s="27" t="s">
        <v>239</v>
      </c>
      <c r="E195" s="27"/>
      <c r="F195" s="27" t="s">
        <v>245</v>
      </c>
      <c r="G195" s="27">
        <v>1</v>
      </c>
      <c r="H195" s="27"/>
      <c r="I195" s="81"/>
      <c r="J195" s="27"/>
      <c r="K195" s="27"/>
      <c r="L195" s="73"/>
      <c r="M195" s="27"/>
      <c r="N195" s="48"/>
      <c r="O195" s="48"/>
    </row>
    <row r="196" spans="2:15" x14ac:dyDescent="0.25">
      <c r="B196" s="4"/>
      <c r="C196" s="27" t="s">
        <v>248</v>
      </c>
      <c r="D196" s="27" t="s">
        <v>239</v>
      </c>
      <c r="E196" s="27"/>
      <c r="F196" s="27" t="s">
        <v>245</v>
      </c>
      <c r="G196" s="27">
        <v>1</v>
      </c>
      <c r="H196" s="27"/>
      <c r="I196" s="81"/>
      <c r="J196" s="27"/>
      <c r="K196" s="27"/>
      <c r="L196" s="73"/>
      <c r="M196" s="27"/>
      <c r="N196" s="48"/>
      <c r="O196" s="48"/>
    </row>
    <row r="197" spans="2:15" ht="30" x14ac:dyDescent="0.25">
      <c r="B197" s="4"/>
      <c r="C197" s="6" t="s">
        <v>249</v>
      </c>
      <c r="D197" s="6" t="s">
        <v>240</v>
      </c>
      <c r="E197" s="6" t="s">
        <v>246</v>
      </c>
      <c r="F197" s="6" t="s">
        <v>245</v>
      </c>
      <c r="G197" s="6">
        <v>1</v>
      </c>
      <c r="H197" s="6">
        <v>9</v>
      </c>
      <c r="I197" s="80">
        <v>207401</v>
      </c>
      <c r="J197" s="78">
        <v>42263</v>
      </c>
      <c r="K197" s="6" t="s">
        <v>207</v>
      </c>
      <c r="L197" s="68">
        <v>42268</v>
      </c>
      <c r="M197" s="6" t="s">
        <v>303</v>
      </c>
      <c r="N197" s="51">
        <v>42305</v>
      </c>
      <c r="O197" s="51"/>
    </row>
    <row r="198" spans="2:15" x14ac:dyDescent="0.25">
      <c r="B198" s="4"/>
      <c r="C198" s="31" t="s">
        <v>250</v>
      </c>
      <c r="D198" s="31"/>
      <c r="E198" s="31" t="s">
        <v>246</v>
      </c>
      <c r="F198" s="31" t="s">
        <v>245</v>
      </c>
      <c r="G198" s="31">
        <v>1</v>
      </c>
      <c r="H198" s="31"/>
      <c r="I198" s="82"/>
      <c r="J198" s="31"/>
      <c r="K198" s="31"/>
      <c r="L198" s="74"/>
      <c r="M198" s="31"/>
      <c r="N198" s="52"/>
      <c r="O198" s="52"/>
    </row>
    <row r="199" spans="2:15" x14ac:dyDescent="0.25">
      <c r="B199" s="4"/>
      <c r="C199" s="31" t="s">
        <v>251</v>
      </c>
      <c r="D199" s="31" t="s">
        <v>279</v>
      </c>
      <c r="E199" s="31" t="s">
        <v>280</v>
      </c>
      <c r="F199" s="31" t="s">
        <v>245</v>
      </c>
      <c r="G199" s="31">
        <v>1</v>
      </c>
      <c r="H199" s="31"/>
      <c r="I199" s="82"/>
      <c r="J199" s="31"/>
      <c r="K199" s="31"/>
      <c r="L199" s="74"/>
      <c r="M199" s="31"/>
      <c r="N199" s="52"/>
      <c r="O199" s="52"/>
    </row>
    <row r="200" spans="2:15" x14ac:dyDescent="0.25">
      <c r="B200" s="4"/>
      <c r="C200" s="31" t="s">
        <v>252</v>
      </c>
      <c r="D200" s="31" t="s">
        <v>278</v>
      </c>
      <c r="E200" s="31"/>
      <c r="F200" s="31" t="s">
        <v>245</v>
      </c>
      <c r="G200" s="31">
        <v>1</v>
      </c>
      <c r="H200" s="31"/>
      <c r="I200" s="82"/>
      <c r="J200" s="31"/>
      <c r="K200" s="31"/>
      <c r="L200" s="74"/>
      <c r="M200" s="31"/>
      <c r="N200" s="52"/>
      <c r="O200" s="52"/>
    </row>
    <row r="201" spans="2:15" x14ac:dyDescent="0.25">
      <c r="B201" s="4"/>
      <c r="C201" s="6" t="s">
        <v>254</v>
      </c>
      <c r="D201" s="6" t="s">
        <v>242</v>
      </c>
      <c r="E201" s="6" t="s">
        <v>247</v>
      </c>
      <c r="F201" s="6" t="s">
        <v>245</v>
      </c>
      <c r="G201" s="6">
        <v>1</v>
      </c>
      <c r="H201" s="6">
        <v>6</v>
      </c>
      <c r="I201" s="80">
        <v>207401</v>
      </c>
      <c r="J201" s="78">
        <v>42263</v>
      </c>
      <c r="K201" s="6" t="s">
        <v>207</v>
      </c>
      <c r="L201" s="68"/>
      <c r="M201" s="6" t="s">
        <v>303</v>
      </c>
      <c r="N201" s="51">
        <v>42305</v>
      </c>
      <c r="O201" s="51"/>
    </row>
    <row r="202" spans="2:15" x14ac:dyDescent="0.25">
      <c r="B202" s="4"/>
      <c r="C202" s="6" t="s">
        <v>253</v>
      </c>
      <c r="D202" s="6" t="s">
        <v>242</v>
      </c>
      <c r="E202" s="6" t="s">
        <v>247</v>
      </c>
      <c r="F202" s="6" t="s">
        <v>245</v>
      </c>
      <c r="G202" s="6">
        <v>1</v>
      </c>
      <c r="H202" s="6">
        <v>7</v>
      </c>
      <c r="I202" s="80">
        <v>207401</v>
      </c>
      <c r="J202" s="78">
        <v>42263</v>
      </c>
      <c r="K202" s="6" t="s">
        <v>207</v>
      </c>
      <c r="L202" s="68"/>
      <c r="M202" s="6" t="s">
        <v>303</v>
      </c>
      <c r="N202" s="51">
        <v>42305</v>
      </c>
      <c r="O202" s="51"/>
    </row>
    <row r="203" spans="2:15" x14ac:dyDescent="0.25">
      <c r="B203" s="4"/>
      <c r="C203" s="6" t="s">
        <v>255</v>
      </c>
      <c r="D203" s="6" t="s">
        <v>277</v>
      </c>
      <c r="E203" s="6" t="s">
        <v>247</v>
      </c>
      <c r="F203" s="6" t="s">
        <v>245</v>
      </c>
      <c r="G203" s="6">
        <v>1</v>
      </c>
      <c r="H203" s="6">
        <v>8</v>
      </c>
      <c r="I203" s="80">
        <v>207401</v>
      </c>
      <c r="J203" s="78">
        <v>42263</v>
      </c>
      <c r="K203" s="6" t="s">
        <v>207</v>
      </c>
      <c r="L203" s="68"/>
      <c r="M203" s="6" t="s">
        <v>303</v>
      </c>
      <c r="N203" s="51">
        <v>42305</v>
      </c>
      <c r="O203" s="51"/>
    </row>
    <row r="204" spans="2:15" x14ac:dyDescent="0.25">
      <c r="B204" s="4"/>
      <c r="C204" s="6"/>
      <c r="D204" s="6"/>
      <c r="E204" s="6"/>
      <c r="F204" s="6"/>
      <c r="G204" s="6"/>
      <c r="H204" s="6"/>
      <c r="I204" s="80"/>
      <c r="J204" s="6"/>
      <c r="K204" s="6"/>
      <c r="L204" s="68"/>
      <c r="M204" s="6"/>
      <c r="N204" s="46"/>
      <c r="O204" s="46"/>
    </row>
    <row r="205" spans="2:15" x14ac:dyDescent="0.25">
      <c r="B205" s="4"/>
      <c r="C205" s="6" t="s">
        <v>256</v>
      </c>
      <c r="D205" s="6"/>
      <c r="E205" s="6"/>
      <c r="F205" s="6"/>
      <c r="G205" s="6"/>
      <c r="H205" s="6"/>
      <c r="I205" s="80"/>
      <c r="J205" s="6"/>
      <c r="K205" s="6"/>
      <c r="L205" s="68"/>
      <c r="M205" s="6"/>
      <c r="N205" s="46"/>
      <c r="O205" s="46"/>
    </row>
    <row r="206" spans="2:15" x14ac:dyDescent="0.25">
      <c r="B206" s="19"/>
      <c r="C206" s="27" t="s">
        <v>257</v>
      </c>
      <c r="D206" s="27" t="s">
        <v>239</v>
      </c>
      <c r="E206" s="27"/>
      <c r="F206" s="27" t="s">
        <v>244</v>
      </c>
      <c r="G206" s="27">
        <v>5</v>
      </c>
      <c r="H206" s="27"/>
      <c r="I206" s="81"/>
      <c r="J206" s="27"/>
      <c r="K206" s="27"/>
      <c r="L206" s="73"/>
      <c r="M206" s="27"/>
      <c r="N206" s="48"/>
      <c r="O206" s="48"/>
    </row>
    <row r="207" spans="2:15" x14ac:dyDescent="0.25">
      <c r="B207" s="19"/>
      <c r="C207" s="27" t="s">
        <v>258</v>
      </c>
      <c r="D207" s="27" t="s">
        <v>239</v>
      </c>
      <c r="E207" s="27"/>
      <c r="F207" s="27" t="s">
        <v>245</v>
      </c>
      <c r="G207" s="27">
        <v>1</v>
      </c>
      <c r="H207" s="27"/>
      <c r="I207" s="81"/>
      <c r="J207" s="27"/>
      <c r="K207" s="27"/>
      <c r="L207" s="73"/>
      <c r="M207" s="27"/>
      <c r="N207" s="48"/>
      <c r="O207" s="48"/>
    </row>
    <row r="208" spans="2:15" ht="30" x14ac:dyDescent="0.25">
      <c r="B208" s="4"/>
      <c r="C208" s="6" t="s">
        <v>259</v>
      </c>
      <c r="D208" s="6" t="s">
        <v>272</v>
      </c>
      <c r="E208" s="6" t="s">
        <v>246</v>
      </c>
      <c r="F208" s="6" t="s">
        <v>245</v>
      </c>
      <c r="G208" s="6">
        <v>1</v>
      </c>
      <c r="H208" s="6">
        <v>10</v>
      </c>
      <c r="I208" s="80">
        <v>207401</v>
      </c>
      <c r="J208" s="78">
        <v>42263</v>
      </c>
      <c r="K208" s="6" t="s">
        <v>207</v>
      </c>
      <c r="L208" s="68">
        <v>42268</v>
      </c>
      <c r="M208" s="6" t="s">
        <v>303</v>
      </c>
      <c r="N208" s="51">
        <v>42305</v>
      </c>
      <c r="O208" s="51"/>
    </row>
    <row r="209" spans="2:15" x14ac:dyDescent="0.25">
      <c r="B209" s="4"/>
      <c r="C209" s="31" t="s">
        <v>260</v>
      </c>
      <c r="D209" s="31" t="s">
        <v>276</v>
      </c>
      <c r="E209" s="31" t="s">
        <v>280</v>
      </c>
      <c r="F209" s="31" t="s">
        <v>245</v>
      </c>
      <c r="G209" s="31">
        <v>1</v>
      </c>
      <c r="H209" s="31"/>
      <c r="I209" s="82"/>
      <c r="J209" s="31"/>
      <c r="K209" s="31"/>
      <c r="L209" s="74"/>
      <c r="M209" s="31"/>
      <c r="N209" s="52"/>
      <c r="O209" s="52"/>
    </row>
    <row r="210" spans="2:15" x14ac:dyDescent="0.25">
      <c r="B210" s="4"/>
      <c r="C210" s="31" t="s">
        <v>261</v>
      </c>
      <c r="D210" s="31" t="s">
        <v>275</v>
      </c>
      <c r="E210" s="31" t="s">
        <v>280</v>
      </c>
      <c r="F210" s="31" t="s">
        <v>245</v>
      </c>
      <c r="G210" s="31">
        <v>1</v>
      </c>
      <c r="H210" s="31"/>
      <c r="I210" s="82"/>
      <c r="J210" s="31"/>
      <c r="K210" s="31"/>
      <c r="L210" s="74"/>
      <c r="M210" s="31"/>
      <c r="N210" s="52"/>
      <c r="O210" s="52"/>
    </row>
    <row r="211" spans="2:15" x14ac:dyDescent="0.25">
      <c r="B211" s="4"/>
      <c r="C211" s="6" t="s">
        <v>262</v>
      </c>
      <c r="D211" s="6" t="s">
        <v>274</v>
      </c>
      <c r="E211" s="6" t="s">
        <v>281</v>
      </c>
      <c r="F211" s="6" t="s">
        <v>245</v>
      </c>
      <c r="G211" s="6">
        <v>1</v>
      </c>
      <c r="H211" s="6">
        <v>11</v>
      </c>
      <c r="I211" s="80">
        <v>207401</v>
      </c>
      <c r="J211" s="68">
        <v>42263</v>
      </c>
      <c r="K211" s="6" t="s">
        <v>207</v>
      </c>
      <c r="L211" s="68">
        <v>42268</v>
      </c>
      <c r="M211" s="6" t="s">
        <v>303</v>
      </c>
      <c r="N211" s="51">
        <v>42305</v>
      </c>
      <c r="O211" s="46"/>
    </row>
    <row r="212" spans="2:15" ht="30" x14ac:dyDescent="0.25">
      <c r="B212" s="4"/>
      <c r="C212" s="6" t="s">
        <v>263</v>
      </c>
      <c r="D212" s="6" t="s">
        <v>273</v>
      </c>
      <c r="E212" s="6"/>
      <c r="F212" s="6" t="s">
        <v>245</v>
      </c>
      <c r="G212" s="6">
        <v>1</v>
      </c>
      <c r="H212" s="6">
        <v>12</v>
      </c>
      <c r="I212" s="80">
        <v>207401</v>
      </c>
      <c r="J212" s="68">
        <v>42263</v>
      </c>
      <c r="K212" s="6" t="s">
        <v>207</v>
      </c>
      <c r="L212" s="68">
        <v>42268</v>
      </c>
      <c r="M212" s="6" t="s">
        <v>303</v>
      </c>
      <c r="N212" s="51">
        <v>42305</v>
      </c>
      <c r="O212" s="46"/>
    </row>
    <row r="213" spans="2:15" x14ac:dyDescent="0.25">
      <c r="B213" s="4"/>
      <c r="C213" s="6"/>
      <c r="D213" s="6"/>
      <c r="E213" s="6"/>
      <c r="F213" s="6"/>
      <c r="G213" s="6"/>
      <c r="H213" s="6"/>
      <c r="I213" s="80"/>
      <c r="J213" s="6"/>
      <c r="K213" s="6"/>
      <c r="L213" s="68"/>
      <c r="M213" s="6"/>
      <c r="N213" s="46"/>
      <c r="O213" s="46"/>
    </row>
    <row r="214" spans="2:15" x14ac:dyDescent="0.25">
      <c r="B214" s="4"/>
      <c r="C214" s="6" t="s">
        <v>264</v>
      </c>
      <c r="D214" s="6"/>
      <c r="E214" s="6"/>
      <c r="F214" s="6"/>
      <c r="G214" s="6"/>
      <c r="H214" s="6"/>
      <c r="I214" s="80"/>
      <c r="J214" s="6"/>
      <c r="K214" s="6"/>
      <c r="L214" s="68"/>
      <c r="M214" s="6"/>
      <c r="N214" s="46"/>
      <c r="O214" s="46"/>
    </row>
    <row r="215" spans="2:15" x14ac:dyDescent="0.25">
      <c r="B215" s="19"/>
      <c r="C215" s="27" t="s">
        <v>265</v>
      </c>
      <c r="D215" s="27" t="s">
        <v>239</v>
      </c>
      <c r="E215" s="27"/>
      <c r="F215" s="27" t="s">
        <v>244</v>
      </c>
      <c r="G215" s="27">
        <v>5</v>
      </c>
      <c r="H215" s="27"/>
      <c r="I215" s="81"/>
      <c r="J215" s="27"/>
      <c r="K215" s="27"/>
      <c r="L215" s="73"/>
      <c r="M215" s="27"/>
      <c r="N215" s="48"/>
      <c r="O215" s="48"/>
    </row>
    <row r="216" spans="2:15" x14ac:dyDescent="0.25">
      <c r="B216" s="19"/>
      <c r="C216" s="27" t="s">
        <v>266</v>
      </c>
      <c r="D216" s="27" t="s">
        <v>239</v>
      </c>
      <c r="E216" s="27"/>
      <c r="F216" s="27" t="s">
        <v>245</v>
      </c>
      <c r="G216" s="27">
        <v>1</v>
      </c>
      <c r="H216" s="27"/>
      <c r="I216" s="81"/>
      <c r="J216" s="27"/>
      <c r="K216" s="27"/>
      <c r="L216" s="73"/>
      <c r="M216" s="27"/>
      <c r="N216" s="48"/>
      <c r="O216" s="48"/>
    </row>
    <row r="217" spans="2:15" ht="30" x14ac:dyDescent="0.25">
      <c r="B217" s="4"/>
      <c r="C217" s="6" t="s">
        <v>267</v>
      </c>
      <c r="D217" s="6" t="s">
        <v>272</v>
      </c>
      <c r="E217" s="6" t="s">
        <v>246</v>
      </c>
      <c r="F217" s="6" t="s">
        <v>245</v>
      </c>
      <c r="G217" s="6">
        <v>1</v>
      </c>
      <c r="H217" s="6">
        <v>10</v>
      </c>
      <c r="I217" s="80">
        <v>207401</v>
      </c>
      <c r="J217" s="68">
        <v>42263</v>
      </c>
      <c r="K217" s="6" t="s">
        <v>207</v>
      </c>
      <c r="L217" s="68">
        <v>42268</v>
      </c>
      <c r="M217" s="6" t="s">
        <v>303</v>
      </c>
      <c r="N217" s="51">
        <v>42305</v>
      </c>
      <c r="O217" s="51"/>
    </row>
    <row r="218" spans="2:15" x14ac:dyDescent="0.25">
      <c r="B218" s="4"/>
      <c r="C218" s="31" t="s">
        <v>268</v>
      </c>
      <c r="D218" s="31" t="s">
        <v>276</v>
      </c>
      <c r="E218" s="31" t="s">
        <v>280</v>
      </c>
      <c r="F218" s="31" t="s">
        <v>245</v>
      </c>
      <c r="G218" s="31">
        <v>1</v>
      </c>
      <c r="H218" s="31"/>
      <c r="I218" s="82"/>
      <c r="J218" s="31"/>
      <c r="K218" s="31"/>
      <c r="L218" s="74"/>
      <c r="M218" s="31"/>
      <c r="N218" s="52"/>
      <c r="O218" s="52"/>
    </row>
    <row r="219" spans="2:15" x14ac:dyDescent="0.25">
      <c r="B219" s="4"/>
      <c r="C219" s="31" t="s">
        <v>269</v>
      </c>
      <c r="D219" s="31" t="s">
        <v>275</v>
      </c>
      <c r="E219" s="31" t="s">
        <v>280</v>
      </c>
      <c r="F219" s="31" t="s">
        <v>245</v>
      </c>
      <c r="G219" s="31">
        <v>1</v>
      </c>
      <c r="H219" s="31"/>
      <c r="I219" s="82"/>
      <c r="J219" s="31"/>
      <c r="K219" s="31"/>
      <c r="L219" s="74"/>
      <c r="M219" s="31"/>
      <c r="N219" s="52"/>
      <c r="O219" s="52"/>
    </row>
    <row r="220" spans="2:15" x14ac:dyDescent="0.25">
      <c r="B220" s="4"/>
      <c r="C220" s="6" t="s">
        <v>270</v>
      </c>
      <c r="D220" s="6" t="s">
        <v>274</v>
      </c>
      <c r="E220" s="6" t="s">
        <v>281</v>
      </c>
      <c r="F220" s="6" t="s">
        <v>245</v>
      </c>
      <c r="G220" s="6">
        <v>1</v>
      </c>
      <c r="H220" s="6">
        <v>11</v>
      </c>
      <c r="I220" s="80">
        <v>207401</v>
      </c>
      <c r="J220" s="68">
        <v>42263</v>
      </c>
      <c r="K220" s="6" t="s">
        <v>207</v>
      </c>
      <c r="L220" s="68">
        <v>42268</v>
      </c>
      <c r="M220" s="6" t="s">
        <v>303</v>
      </c>
      <c r="N220" s="51">
        <v>42305</v>
      </c>
      <c r="O220" s="51"/>
    </row>
    <row r="221" spans="2:15" ht="30" x14ac:dyDescent="0.25">
      <c r="B221" s="4"/>
      <c r="C221" s="6" t="s">
        <v>271</v>
      </c>
      <c r="D221" s="6" t="s">
        <v>273</v>
      </c>
      <c r="E221" s="6"/>
      <c r="F221" s="6" t="s">
        <v>245</v>
      </c>
      <c r="G221" s="6">
        <v>1</v>
      </c>
      <c r="H221" s="6">
        <v>12</v>
      </c>
      <c r="I221" s="80">
        <v>207401</v>
      </c>
      <c r="J221" s="68">
        <v>42263</v>
      </c>
      <c r="K221" s="6" t="s">
        <v>207</v>
      </c>
      <c r="L221" s="68">
        <v>42268</v>
      </c>
      <c r="M221" s="6" t="s">
        <v>303</v>
      </c>
      <c r="N221" s="51">
        <v>42305</v>
      </c>
      <c r="O221" s="51"/>
    </row>
    <row r="222" spans="2:15" x14ac:dyDescent="0.25">
      <c r="B222" s="4"/>
      <c r="C222" s="29" t="s">
        <v>289</v>
      </c>
      <c r="D222" s="29" t="s">
        <v>217</v>
      </c>
      <c r="E222" s="29"/>
      <c r="F222" s="29" t="s">
        <v>245</v>
      </c>
      <c r="G222" s="29">
        <v>1</v>
      </c>
      <c r="H222" s="29">
        <v>5</v>
      </c>
      <c r="I222" s="83">
        <v>207401</v>
      </c>
      <c r="J222" s="72">
        <v>42263</v>
      </c>
      <c r="K222" s="29" t="s">
        <v>207</v>
      </c>
      <c r="L222" s="72">
        <v>42268</v>
      </c>
      <c r="M222" s="29" t="s">
        <v>303</v>
      </c>
      <c r="N222" s="53">
        <v>42305</v>
      </c>
      <c r="O222" s="53"/>
    </row>
    <row r="223" spans="2:15" ht="15.75" x14ac:dyDescent="0.25">
      <c r="B223" s="4"/>
      <c r="C223" s="47" t="s">
        <v>282</v>
      </c>
      <c r="D223" s="6"/>
      <c r="E223" s="6"/>
      <c r="F223" s="6"/>
      <c r="G223" s="6"/>
      <c r="H223" s="6"/>
      <c r="I223" s="80"/>
      <c r="J223" s="6"/>
      <c r="K223" s="6"/>
      <c r="L223" s="68"/>
      <c r="M223" s="6"/>
      <c r="N223" s="46"/>
      <c r="O223" s="46"/>
    </row>
    <row r="224" spans="2:15" x14ac:dyDescent="0.25">
      <c r="B224" s="4"/>
      <c r="C224" s="29" t="s">
        <v>283</v>
      </c>
      <c r="D224" s="29" t="s">
        <v>217</v>
      </c>
      <c r="E224" s="29"/>
      <c r="F224" s="29" t="s">
        <v>245</v>
      </c>
      <c r="G224" s="29">
        <v>1</v>
      </c>
      <c r="H224" s="29">
        <v>1</v>
      </c>
      <c r="I224" s="83" t="s">
        <v>290</v>
      </c>
      <c r="J224" s="77">
        <v>42262</v>
      </c>
      <c r="K224" s="29" t="s">
        <v>207</v>
      </c>
      <c r="L224" s="72">
        <v>42268</v>
      </c>
      <c r="M224" s="29"/>
      <c r="N224" s="53">
        <v>42286</v>
      </c>
      <c r="O224" s="53"/>
    </row>
    <row r="225" spans="2:15" x14ac:dyDescent="0.25">
      <c r="B225" s="4"/>
      <c r="C225" s="29" t="s">
        <v>284</v>
      </c>
      <c r="D225" s="29" t="s">
        <v>217</v>
      </c>
      <c r="E225" s="29"/>
      <c r="F225" s="29" t="s">
        <v>245</v>
      </c>
      <c r="G225" s="29">
        <v>1</v>
      </c>
      <c r="H225" s="29">
        <v>2</v>
      </c>
      <c r="I225" s="83" t="s">
        <v>290</v>
      </c>
      <c r="J225" s="77">
        <v>42262</v>
      </c>
      <c r="K225" s="29" t="s">
        <v>207</v>
      </c>
      <c r="L225" s="72">
        <v>42268</v>
      </c>
      <c r="M225" s="29"/>
      <c r="N225" s="53">
        <v>42286</v>
      </c>
      <c r="O225" s="53"/>
    </row>
    <row r="226" spans="2:15" x14ac:dyDescent="0.25">
      <c r="B226" s="4"/>
      <c r="C226" s="29" t="s">
        <v>285</v>
      </c>
      <c r="D226" s="29" t="s">
        <v>217</v>
      </c>
      <c r="E226" s="29"/>
      <c r="F226" s="29" t="s">
        <v>245</v>
      </c>
      <c r="G226" s="29">
        <v>1</v>
      </c>
      <c r="H226" s="29">
        <v>3</v>
      </c>
      <c r="I226" s="83" t="s">
        <v>290</v>
      </c>
      <c r="J226" s="77">
        <v>42262</v>
      </c>
      <c r="K226" s="29" t="s">
        <v>207</v>
      </c>
      <c r="L226" s="72">
        <v>42268</v>
      </c>
      <c r="M226" s="29"/>
      <c r="N226" s="53">
        <v>42286</v>
      </c>
      <c r="O226" s="53"/>
    </row>
    <row r="227" spans="2:15" x14ac:dyDescent="0.25">
      <c r="B227" s="4"/>
      <c r="C227" s="29" t="s">
        <v>286</v>
      </c>
      <c r="D227" s="29" t="s">
        <v>217</v>
      </c>
      <c r="E227" s="29"/>
      <c r="F227" s="29" t="s">
        <v>245</v>
      </c>
      <c r="G227" s="29">
        <v>1</v>
      </c>
      <c r="H227" s="29">
        <v>4</v>
      </c>
      <c r="I227" s="83" t="s">
        <v>290</v>
      </c>
      <c r="J227" s="77">
        <v>42262</v>
      </c>
      <c r="K227" s="29" t="s">
        <v>207</v>
      </c>
      <c r="L227" s="72">
        <v>42268</v>
      </c>
      <c r="M227" s="29"/>
      <c r="N227" s="53">
        <v>42286</v>
      </c>
      <c r="O227" s="53"/>
    </row>
    <row r="228" spans="2:15" x14ac:dyDescent="0.25">
      <c r="B228" s="4"/>
      <c r="C228" s="29" t="s">
        <v>287</v>
      </c>
      <c r="D228" s="29" t="s">
        <v>217</v>
      </c>
      <c r="E228" s="29"/>
      <c r="F228" s="29" t="s">
        <v>245</v>
      </c>
      <c r="G228" s="29">
        <v>1</v>
      </c>
      <c r="H228" s="29">
        <v>5</v>
      </c>
      <c r="I228" s="83" t="s">
        <v>290</v>
      </c>
      <c r="J228" s="77">
        <v>42262</v>
      </c>
      <c r="K228" s="29" t="s">
        <v>207</v>
      </c>
      <c r="L228" s="72">
        <v>42268</v>
      </c>
      <c r="M228" s="29"/>
      <c r="N228" s="53">
        <v>42286</v>
      </c>
      <c r="O228" s="53"/>
    </row>
    <row r="229" spans="2:15" x14ac:dyDescent="0.25">
      <c r="B229" s="4"/>
      <c r="C229" s="29" t="s">
        <v>299</v>
      </c>
      <c r="D229" s="29" t="s">
        <v>217</v>
      </c>
      <c r="E229" s="29"/>
      <c r="F229" s="29" t="s">
        <v>245</v>
      </c>
      <c r="G229" s="29">
        <v>1</v>
      </c>
      <c r="H229" s="29">
        <v>6</v>
      </c>
      <c r="I229" s="83" t="s">
        <v>290</v>
      </c>
      <c r="J229" s="77">
        <v>42262</v>
      </c>
      <c r="K229" s="29" t="s">
        <v>207</v>
      </c>
      <c r="L229" s="72">
        <v>42268</v>
      </c>
      <c r="M229" s="29"/>
      <c r="N229" s="53">
        <v>42286</v>
      </c>
      <c r="O229" s="53"/>
    </row>
    <row r="230" spans="2:15" ht="30" x14ac:dyDescent="0.25">
      <c r="B230" s="4"/>
      <c r="C230" s="29" t="s">
        <v>300</v>
      </c>
      <c r="D230" s="29" t="s">
        <v>217</v>
      </c>
      <c r="E230" s="29"/>
      <c r="F230" s="29" t="s">
        <v>245</v>
      </c>
      <c r="G230" s="29">
        <v>1</v>
      </c>
      <c r="H230" s="29">
        <v>7</v>
      </c>
      <c r="I230" s="83" t="s">
        <v>290</v>
      </c>
      <c r="J230" s="77">
        <v>42262</v>
      </c>
      <c r="K230" s="29" t="s">
        <v>207</v>
      </c>
      <c r="L230" s="72">
        <v>42268</v>
      </c>
      <c r="M230" s="29"/>
      <c r="N230" s="53">
        <v>42286</v>
      </c>
      <c r="O230" s="53"/>
    </row>
    <row r="231" spans="2:15" x14ac:dyDescent="0.25">
      <c r="B231" s="4"/>
      <c r="C231" s="29" t="s">
        <v>301</v>
      </c>
      <c r="D231" s="29" t="s">
        <v>217</v>
      </c>
      <c r="E231" s="29"/>
      <c r="F231" s="29" t="s">
        <v>245</v>
      </c>
      <c r="G231" s="29">
        <v>2</v>
      </c>
      <c r="H231" s="29">
        <v>8</v>
      </c>
      <c r="I231" s="83" t="s">
        <v>290</v>
      </c>
      <c r="J231" s="77">
        <v>42262</v>
      </c>
      <c r="K231" s="29" t="s">
        <v>207</v>
      </c>
      <c r="L231" s="72">
        <v>42268</v>
      </c>
      <c r="M231" s="29"/>
      <c r="N231" s="53">
        <v>42286</v>
      </c>
      <c r="O231" s="53"/>
    </row>
    <row r="232" spans="2:15" x14ac:dyDescent="0.25">
      <c r="B232" s="4"/>
      <c r="C232" s="29" t="s">
        <v>302</v>
      </c>
      <c r="D232" s="29" t="s">
        <v>217</v>
      </c>
      <c r="E232" s="29"/>
      <c r="F232" s="29" t="s">
        <v>245</v>
      </c>
      <c r="G232" s="29">
        <v>1</v>
      </c>
      <c r="H232" s="29">
        <v>9</v>
      </c>
      <c r="I232" s="83" t="s">
        <v>290</v>
      </c>
      <c r="J232" s="77">
        <v>42262</v>
      </c>
      <c r="K232" s="29" t="s">
        <v>207</v>
      </c>
      <c r="L232" s="72">
        <v>42268</v>
      </c>
      <c r="M232" s="29"/>
      <c r="N232" s="53">
        <v>42286</v>
      </c>
      <c r="O232" s="53"/>
    </row>
    <row r="233" spans="2:15" x14ac:dyDescent="0.25">
      <c r="B233" s="4"/>
      <c r="C233" s="29" t="s">
        <v>288</v>
      </c>
      <c r="D233" s="29" t="s">
        <v>217</v>
      </c>
      <c r="E233" s="29"/>
      <c r="F233" s="29" t="s">
        <v>245</v>
      </c>
      <c r="G233" s="29">
        <v>1</v>
      </c>
      <c r="H233" s="29">
        <v>10</v>
      </c>
      <c r="I233" s="83" t="s">
        <v>290</v>
      </c>
      <c r="J233" s="77">
        <v>42262</v>
      </c>
      <c r="K233" s="29" t="s">
        <v>207</v>
      </c>
      <c r="L233" s="72">
        <v>42268</v>
      </c>
      <c r="M233" s="29"/>
      <c r="N233" s="53">
        <v>42286</v>
      </c>
      <c r="O233" s="53"/>
    </row>
    <row r="234" spans="2:15" x14ac:dyDescent="0.25">
      <c r="B234" s="4"/>
      <c r="C234" s="6"/>
      <c r="D234" s="6"/>
      <c r="E234" s="6"/>
      <c r="F234" s="6"/>
      <c r="G234" s="6"/>
      <c r="H234" s="6"/>
      <c r="I234" s="84"/>
      <c r="J234" s="54"/>
      <c r="K234" s="6"/>
      <c r="L234" s="68"/>
      <c r="M234" s="6"/>
      <c r="N234" s="46"/>
      <c r="O234" s="46"/>
    </row>
    <row r="235" spans="2:15" x14ac:dyDescent="0.25">
      <c r="B235" s="4"/>
      <c r="C235" s="6"/>
      <c r="D235" s="6"/>
      <c r="E235" s="6"/>
      <c r="F235" s="6"/>
      <c r="G235" s="6"/>
      <c r="H235" s="6"/>
      <c r="I235" s="80"/>
      <c r="J235" s="6"/>
      <c r="K235" s="6"/>
      <c r="L235" s="68"/>
      <c r="M235" s="6"/>
      <c r="N235" s="46"/>
      <c r="O235" s="46"/>
    </row>
    <row r="236" spans="2:15" x14ac:dyDescent="0.25">
      <c r="B236" s="4"/>
      <c r="C236" s="6"/>
      <c r="D236" s="6"/>
      <c r="E236" s="6"/>
      <c r="F236" s="6"/>
      <c r="G236" s="6"/>
      <c r="H236" s="6"/>
      <c r="I236" s="80"/>
      <c r="J236" s="6"/>
      <c r="K236" s="6"/>
      <c r="L236" s="68"/>
      <c r="M236" s="6"/>
      <c r="N236" s="46"/>
      <c r="O236" s="46"/>
    </row>
    <row r="237" spans="2:15" x14ac:dyDescent="0.25">
      <c r="B237" s="4"/>
      <c r="C237" s="6"/>
      <c r="D237" s="6"/>
      <c r="E237" s="6"/>
      <c r="F237" s="6"/>
      <c r="G237" s="6"/>
      <c r="H237" s="6"/>
      <c r="I237" s="80"/>
      <c r="J237" s="6"/>
      <c r="K237" s="6"/>
      <c r="L237" s="68"/>
      <c r="M237" s="6"/>
      <c r="N237" s="46"/>
      <c r="O237" s="46"/>
    </row>
    <row r="238" spans="2:15" x14ac:dyDescent="0.25">
      <c r="B238" s="4"/>
      <c r="C238" s="6"/>
      <c r="D238" s="6"/>
      <c r="E238" s="6"/>
      <c r="F238" s="6"/>
      <c r="G238" s="6"/>
      <c r="H238" s="6"/>
      <c r="I238" s="80"/>
      <c r="J238" s="6"/>
      <c r="K238" s="6"/>
      <c r="L238" s="68"/>
      <c r="M238" s="6"/>
      <c r="N238" s="46"/>
      <c r="O238" s="46"/>
    </row>
    <row r="239" spans="2:15" x14ac:dyDescent="0.25">
      <c r="B239" s="4"/>
      <c r="C239" s="6"/>
      <c r="D239" s="6"/>
      <c r="E239" s="6"/>
      <c r="F239" s="6"/>
      <c r="G239" s="6"/>
      <c r="H239" s="6"/>
      <c r="I239" s="80"/>
      <c r="J239" s="6"/>
      <c r="K239" s="6"/>
      <c r="L239" s="68"/>
      <c r="M239" s="6"/>
      <c r="N239" s="46"/>
      <c r="O239" s="46"/>
    </row>
    <row r="240" spans="2:15" x14ac:dyDescent="0.25">
      <c r="B240" s="4"/>
      <c r="C240" s="6"/>
      <c r="D240" s="6"/>
      <c r="E240" s="6"/>
      <c r="F240" s="6"/>
      <c r="G240" s="6"/>
      <c r="H240" s="6"/>
      <c r="I240" s="80"/>
      <c r="J240" s="6"/>
      <c r="K240" s="6"/>
      <c r="L240" s="68"/>
      <c r="M240" s="6"/>
      <c r="N240" s="46"/>
      <c r="O240" s="46"/>
    </row>
    <row r="241" spans="2:15" x14ac:dyDescent="0.25">
      <c r="B241" s="4"/>
      <c r="C241" s="6"/>
      <c r="D241" s="6"/>
      <c r="E241" s="6"/>
      <c r="F241" s="6"/>
      <c r="G241" s="6"/>
      <c r="H241" s="6"/>
      <c r="I241" s="80"/>
      <c r="J241" s="6"/>
      <c r="K241" s="6"/>
      <c r="L241" s="68"/>
      <c r="M241" s="6"/>
      <c r="N241" s="46"/>
      <c r="O241" s="46"/>
    </row>
    <row r="242" spans="2:15" x14ac:dyDescent="0.25">
      <c r="B242" s="4"/>
      <c r="C242" s="6"/>
      <c r="D242" s="6"/>
      <c r="E242" s="6"/>
      <c r="F242" s="6"/>
      <c r="G242" s="6"/>
      <c r="H242" s="6"/>
      <c r="I242" s="80"/>
      <c r="J242" s="6"/>
      <c r="K242" s="6"/>
      <c r="L242" s="68"/>
      <c r="M242" s="6"/>
      <c r="N242" s="46"/>
      <c r="O242" s="46"/>
    </row>
    <row r="243" spans="2:15" x14ac:dyDescent="0.25">
      <c r="B243" s="4"/>
      <c r="C243" s="6"/>
      <c r="D243" s="6"/>
      <c r="E243" s="6"/>
      <c r="F243" s="6"/>
      <c r="G243" s="6"/>
      <c r="H243" s="6"/>
      <c r="I243" s="80"/>
      <c r="J243" s="6"/>
      <c r="K243" s="6"/>
      <c r="L243" s="68"/>
      <c r="M243" s="6"/>
      <c r="N243" s="46"/>
      <c r="O243" s="46"/>
    </row>
    <row r="244" spans="2:15" x14ac:dyDescent="0.25">
      <c r="B244" s="4"/>
      <c r="C244" s="6"/>
      <c r="D244" s="6"/>
      <c r="E244" s="6"/>
      <c r="F244" s="6"/>
      <c r="G244" s="6"/>
      <c r="H244" s="6"/>
      <c r="I244" s="80"/>
      <c r="J244" s="6"/>
      <c r="K244" s="6"/>
      <c r="L244" s="68"/>
      <c r="M244" s="6"/>
      <c r="N244" s="46"/>
      <c r="O244" s="46"/>
    </row>
    <row r="245" spans="2:15" x14ac:dyDescent="0.25">
      <c r="B245" s="4"/>
      <c r="C245" s="6"/>
      <c r="D245" s="6"/>
      <c r="E245" s="6"/>
      <c r="F245" s="6"/>
      <c r="G245" s="6"/>
      <c r="H245" s="6"/>
      <c r="I245" s="80"/>
      <c r="J245" s="6"/>
      <c r="K245" s="6"/>
      <c r="L245" s="68"/>
      <c r="M245" s="6"/>
      <c r="N245" s="46"/>
      <c r="O245" s="46"/>
    </row>
    <row r="246" spans="2:15" x14ac:dyDescent="0.25">
      <c r="B246" s="4"/>
      <c r="C246" s="6"/>
      <c r="D246" s="6"/>
      <c r="E246" s="6"/>
      <c r="F246" s="6"/>
      <c r="G246" s="6"/>
      <c r="H246" s="6"/>
      <c r="I246" s="80"/>
      <c r="J246" s="6"/>
      <c r="K246" s="6"/>
      <c r="L246" s="68"/>
      <c r="M246" s="6"/>
      <c r="N246" s="46"/>
      <c r="O246" s="46"/>
    </row>
    <row r="247" spans="2:15" x14ac:dyDescent="0.25">
      <c r="B247" s="4"/>
      <c r="C247" s="6"/>
      <c r="D247" s="6"/>
      <c r="E247" s="6"/>
      <c r="F247" s="6"/>
      <c r="G247" s="6"/>
      <c r="H247" s="6"/>
      <c r="I247" s="80"/>
      <c r="J247" s="6"/>
      <c r="K247" s="6"/>
      <c r="L247" s="68"/>
      <c r="M247" s="6"/>
      <c r="N247" s="46"/>
      <c r="O247" s="46"/>
    </row>
    <row r="248" spans="2:15" x14ac:dyDescent="0.25">
      <c r="B248" s="4"/>
      <c r="C248" s="6"/>
      <c r="D248" s="6"/>
      <c r="E248" s="6"/>
      <c r="F248" s="6"/>
      <c r="G248" s="6"/>
      <c r="H248" s="6"/>
      <c r="I248" s="80"/>
      <c r="J248" s="6"/>
      <c r="K248" s="6"/>
      <c r="L248" s="68"/>
      <c r="M248" s="6"/>
      <c r="N248" s="46"/>
      <c r="O248" s="46"/>
    </row>
    <row r="249" spans="2:15" x14ac:dyDescent="0.25">
      <c r="B249" s="4"/>
      <c r="C249" s="6"/>
      <c r="D249" s="6"/>
      <c r="E249" s="6"/>
      <c r="F249" s="6"/>
      <c r="G249" s="6"/>
      <c r="H249" s="6"/>
      <c r="I249" s="80"/>
      <c r="J249" s="6"/>
      <c r="K249" s="6"/>
      <c r="L249" s="68"/>
      <c r="M249" s="6"/>
      <c r="N249" s="46"/>
      <c r="O249" s="46"/>
    </row>
    <row r="250" spans="2:15" x14ac:dyDescent="0.25">
      <c r="B250" s="4"/>
      <c r="C250" s="6"/>
      <c r="D250" s="6"/>
      <c r="E250" s="6"/>
      <c r="F250" s="6"/>
      <c r="G250" s="6"/>
      <c r="H250" s="6"/>
      <c r="I250" s="80"/>
      <c r="J250" s="6"/>
      <c r="K250" s="6"/>
      <c r="L250" s="68"/>
      <c r="M250" s="6"/>
      <c r="N250" s="46"/>
      <c r="O250" s="46"/>
    </row>
    <row r="251" spans="2:15" x14ac:dyDescent="0.25">
      <c r="B251" s="4"/>
      <c r="C251" s="6"/>
      <c r="D251" s="6"/>
      <c r="E251" s="6"/>
      <c r="F251" s="6"/>
      <c r="G251" s="6"/>
      <c r="H251" s="6"/>
      <c r="I251" s="80"/>
      <c r="J251" s="6"/>
      <c r="K251" s="6"/>
      <c r="L251" s="68"/>
      <c r="M251" s="6"/>
      <c r="N251" s="46"/>
      <c r="O251" s="46"/>
    </row>
    <row r="252" spans="2:15" x14ac:dyDescent="0.25">
      <c r="B252" s="4"/>
      <c r="C252" s="6"/>
      <c r="D252" s="6"/>
      <c r="E252" s="6"/>
      <c r="F252" s="6"/>
      <c r="G252" s="6"/>
      <c r="H252" s="6"/>
      <c r="I252" s="80"/>
      <c r="J252" s="6"/>
      <c r="K252" s="6"/>
      <c r="L252" s="68"/>
      <c r="M252" s="6"/>
      <c r="N252" s="46"/>
      <c r="O252" s="46"/>
    </row>
    <row r="253" spans="2:15" x14ac:dyDescent="0.25">
      <c r="B253" s="4"/>
      <c r="C253" s="6"/>
      <c r="D253" s="6"/>
      <c r="E253" s="6"/>
      <c r="F253" s="6"/>
      <c r="G253" s="6"/>
      <c r="H253" s="6"/>
      <c r="I253" s="80"/>
      <c r="J253" s="6"/>
      <c r="K253" s="6"/>
      <c r="L253" s="68"/>
      <c r="M253" s="6"/>
      <c r="N253" s="46"/>
      <c r="O253" s="46"/>
    </row>
    <row r="254" spans="2:15" x14ac:dyDescent="0.25">
      <c r="B254" s="4"/>
      <c r="C254" s="6"/>
      <c r="D254" s="6"/>
      <c r="E254" s="6"/>
      <c r="F254" s="6"/>
      <c r="G254" s="6"/>
      <c r="H254" s="6"/>
      <c r="I254" s="80"/>
      <c r="J254" s="6"/>
      <c r="K254" s="6"/>
      <c r="L254" s="68"/>
      <c r="M254" s="6"/>
      <c r="N254" s="46"/>
      <c r="O254" s="46"/>
    </row>
    <row r="255" spans="2:15" x14ac:dyDescent="0.25">
      <c r="B255" s="4"/>
      <c r="C255" s="6"/>
      <c r="D255" s="6"/>
      <c r="E255" s="6"/>
      <c r="F255" s="6"/>
      <c r="G255" s="6"/>
      <c r="H255" s="6"/>
      <c r="I255" s="80"/>
      <c r="J255" s="6"/>
      <c r="K255" s="6"/>
      <c r="L255" s="68"/>
      <c r="M255" s="6"/>
      <c r="N255" s="46"/>
      <c r="O255" s="46"/>
    </row>
    <row r="256" spans="2:15" x14ac:dyDescent="0.25">
      <c r="B256" s="4"/>
      <c r="C256" s="6"/>
      <c r="D256" s="6"/>
      <c r="E256" s="6"/>
      <c r="F256" s="6"/>
      <c r="G256" s="6"/>
      <c r="H256" s="6"/>
      <c r="I256" s="80"/>
      <c r="J256" s="6"/>
      <c r="K256" s="6"/>
      <c r="L256" s="68"/>
      <c r="M256" s="6"/>
      <c r="N256" s="46"/>
      <c r="O256" s="46"/>
    </row>
  </sheetData>
  <dataValidations count="11">
    <dataValidation type="list" allowBlank="1" showInputMessage="1" showErrorMessage="1" sqref="K186:K188">
      <formula1>$C$3:$C$9</formula1>
    </dataValidation>
    <dataValidation type="list" allowBlank="1" showInputMessage="1" showErrorMessage="1" sqref="K201:K203">
      <formula1>$C$3:$C$9</formula1>
    </dataValidation>
    <dataValidation type="list" allowBlank="1" showInputMessage="1" showErrorMessage="1" sqref="K211:K212">
      <formula1>$C$3:$C$9</formula1>
    </dataValidation>
    <dataValidation type="list" allowBlank="1" showInputMessage="1" showErrorMessage="1" sqref="K217">
      <formula1>$C$3:$C$9</formula1>
    </dataValidation>
    <dataValidation type="list" allowBlank="1" showInputMessage="1" showErrorMessage="1" sqref="K220:K221">
      <formula1>$C$3:$C$9</formula1>
    </dataValidation>
    <dataValidation type="list" allowBlank="1" showInputMessage="1" showErrorMessage="1" sqref="M8:M88">
      <formula1>$C$3:$C$8</formula1>
    </dataValidation>
    <dataValidation type="list" allowBlank="1" showInputMessage="1" showErrorMessage="1" sqref="M94:M109">
      <formula1>$C$3:$C$8</formula1>
    </dataValidation>
    <dataValidation type="list" allowBlank="1" showInputMessage="1" showErrorMessage="1" sqref="K222">
      <formula1>$C$3:$C$8</formula1>
    </dataValidation>
    <dataValidation type="list" allowBlank="1" showInputMessage="1" showErrorMessage="1" sqref="K208">
      <formula1>$C$3:$C$8</formula1>
    </dataValidation>
    <dataValidation type="list" allowBlank="1" showInputMessage="1" showErrorMessage="1" sqref="M111:M165">
      <formula1>$C$3:$C$8</formula1>
    </dataValidation>
    <dataValidation type="list" allowBlank="1" showInputMessage="1" showErrorMessage="1" sqref="K8:K168">
      <formula1>$C$3:$C$8</formula1>
    </dataValidation>
  </dataValidations>
  <pageMargins left="0.7" right="0.7" top="0.75" bottom="0.75" header="0.3" footer="0.3"/>
  <customProperties>
    <customPr name="LastActive" r:id="rId1"/>
  </customPropertie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Лист3!$C$3:$C$10</xm:f>
          </x14:formula1>
          <xm:sqref>K197</xm:sqref>
        </x14:dataValidation>
        <x14:dataValidation type="list" allowBlank="1" showInputMessage="1" showErrorMessage="1">
          <x14:formula1>
            <xm:f>Лист3!$C$3:$C$9</xm:f>
          </x14:formula1>
          <xm:sqref>K183</xm:sqref>
        </x14:dataValidation>
        <x14:dataValidation type="list" allowBlank="1" showInputMessage="1" showErrorMessage="1">
          <x14:formula1>
            <xm:f>Лист3!$C$3:$C$8</xm:f>
          </x14:formula1>
          <xm:sqref>K224:K233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8"/>
  <sheetViews>
    <sheetView workbookViewId="0">
      <selection activeCell="E13" sqref="E13"/>
    </sheetView>
  </sheetViews>
  <sheetFormatPr defaultRowHeight="15" x14ac:dyDescent="0.25"/>
  <sheetData>
    <row r="3" spans="3:3" x14ac:dyDescent="0.25">
      <c r="C3" t="s">
        <v>207</v>
      </c>
    </row>
    <row r="4" spans="3:3" x14ac:dyDescent="0.25">
      <c r="C4" t="s">
        <v>209</v>
      </c>
    </row>
    <row r="5" spans="3:3" x14ac:dyDescent="0.25">
      <c r="C5" t="s">
        <v>304</v>
      </c>
    </row>
    <row r="6" spans="3:3" x14ac:dyDescent="0.25">
      <c r="C6" t="s">
        <v>210</v>
      </c>
    </row>
    <row r="7" spans="3:3" x14ac:dyDescent="0.25">
      <c r="C7" t="s">
        <v>306</v>
      </c>
    </row>
    <row r="8" spans="3:3" x14ac:dyDescent="0.25">
      <c r="C8" t="s">
        <v>305</v>
      </c>
    </row>
  </sheetData>
  <pageMargins left="0.7" right="0.7" top="0.75" bottom="0.75" header="0.3" footer="0.3"/>
  <customProperties>
    <customPr name="LastActive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2"/>
  <sheetViews>
    <sheetView zoomScaleNormal="100" workbookViewId="0">
      <pane ySplit="2" topLeftCell="A3" activePane="bottomLeft" state="frozen"/>
      <selection pane="bottomLeft" activeCell="K28" sqref="I3:K28"/>
    </sheetView>
  </sheetViews>
  <sheetFormatPr defaultRowHeight="15" x14ac:dyDescent="0.25"/>
  <cols>
    <col min="1" max="1" width="4" style="93" customWidth="1"/>
    <col min="2" max="2" width="5.28515625" style="93" customWidth="1"/>
    <col min="3" max="3" width="64.7109375" style="93" customWidth="1"/>
    <col min="4" max="4" width="8" style="94" customWidth="1"/>
    <col min="5" max="5" width="7.140625" style="94" customWidth="1"/>
    <col min="6" max="6" width="11.85546875" customWidth="1"/>
    <col min="7" max="7" width="13.42578125" customWidth="1"/>
    <col min="8" max="8" width="15.42578125" style="95" customWidth="1"/>
    <col min="9" max="9" width="15.7109375" style="95" customWidth="1"/>
    <col min="10" max="10" width="0.28515625" style="95" customWidth="1"/>
    <col min="11" max="11" width="27.28515625" style="96" customWidth="1"/>
    <col min="12" max="12" width="10.140625" style="96" customWidth="1"/>
    <col min="13" max="13" width="13.28515625" style="96" customWidth="1"/>
    <col min="14" max="14" width="10.140625" style="97" customWidth="1"/>
    <col min="15" max="15" width="7.7109375" style="96" customWidth="1"/>
    <col min="16" max="17" width="10.140625" style="96" customWidth="1"/>
    <col min="18" max="18" width="32" style="98" customWidth="1"/>
    <col min="19" max="19" width="19.140625" style="92" customWidth="1"/>
    <col min="20" max="20" width="19" style="92" customWidth="1"/>
    <col min="21" max="16384" width="9.140625" style="92"/>
  </cols>
  <sheetData>
    <row r="1" spans="1:24" s="88" customFormat="1" ht="63.95" customHeight="1" thickBot="1" x14ac:dyDescent="0.3">
      <c r="A1" s="111" t="s">
        <v>349</v>
      </c>
      <c r="B1" s="111" t="s">
        <v>350</v>
      </c>
      <c r="C1" s="111" t="s">
        <v>315</v>
      </c>
      <c r="D1" s="111" t="s">
        <v>323</v>
      </c>
      <c r="E1" s="111" t="s">
        <v>352</v>
      </c>
      <c r="F1" s="112" t="s">
        <v>313</v>
      </c>
      <c r="G1" s="112" t="s">
        <v>314</v>
      </c>
      <c r="H1" s="203" t="s">
        <v>346</v>
      </c>
      <c r="I1" s="111" t="s">
        <v>208</v>
      </c>
      <c r="J1" s="111" t="s">
        <v>331</v>
      </c>
      <c r="K1" s="111" t="s">
        <v>324</v>
      </c>
      <c r="L1" s="111" t="s">
        <v>292</v>
      </c>
      <c r="M1" s="111" t="s">
        <v>5</v>
      </c>
      <c r="N1" s="111" t="s">
        <v>291</v>
      </c>
      <c r="O1" s="111" t="s">
        <v>351</v>
      </c>
      <c r="P1" s="113" t="s">
        <v>309</v>
      </c>
      <c r="Q1" s="113" t="s">
        <v>310</v>
      </c>
      <c r="R1" s="113" t="s">
        <v>307</v>
      </c>
      <c r="S1" s="144"/>
      <c r="T1" s="144"/>
      <c r="U1" s="144"/>
      <c r="V1" s="144"/>
      <c r="W1" s="144"/>
      <c r="X1" s="144"/>
    </row>
    <row r="2" spans="1:24" s="100" customFormat="1" ht="20.100000000000001" customHeight="1" thickBot="1" x14ac:dyDescent="0.3">
      <c r="A2" s="222"/>
      <c r="B2" s="227"/>
      <c r="C2" s="223"/>
      <c r="D2" s="223"/>
      <c r="E2" s="223"/>
      <c r="F2" s="224"/>
      <c r="G2" s="248"/>
      <c r="H2" s="249">
        <f t="shared" ref="H2" si="0">SUM(H3:H350)</f>
        <v>91216.510000000009</v>
      </c>
      <c r="I2" s="232"/>
      <c r="J2" s="232"/>
      <c r="K2" s="225"/>
      <c r="L2" s="227"/>
      <c r="M2" s="227"/>
      <c r="N2" s="228"/>
      <c r="O2" s="229"/>
      <c r="P2" s="230"/>
      <c r="Q2" s="230"/>
      <c r="R2" s="226"/>
      <c r="S2" s="145"/>
      <c r="T2" s="145"/>
      <c r="U2" s="145"/>
      <c r="V2" s="145"/>
      <c r="W2" s="145"/>
      <c r="X2" s="145"/>
    </row>
    <row r="3" spans="1:24" x14ac:dyDescent="0.25">
      <c r="A3" s="163">
        <v>1</v>
      </c>
      <c r="B3" s="163">
        <v>1</v>
      </c>
      <c r="C3" s="174" t="s">
        <v>786</v>
      </c>
      <c r="D3" s="163">
        <v>2</v>
      </c>
      <c r="E3" s="163" t="s">
        <v>245</v>
      </c>
      <c r="F3" s="164">
        <v>12265</v>
      </c>
      <c r="G3" s="164">
        <v>24530</v>
      </c>
      <c r="H3" s="253">
        <v>24530</v>
      </c>
      <c r="I3" s="165"/>
      <c r="J3" s="165"/>
      <c r="K3" s="165"/>
      <c r="L3" s="167">
        <v>43740</v>
      </c>
      <c r="M3" s="255" t="s">
        <v>210</v>
      </c>
      <c r="N3" s="167">
        <v>43754</v>
      </c>
      <c r="O3" s="166"/>
      <c r="P3" s="167">
        <v>43755</v>
      </c>
      <c r="Q3" s="167"/>
      <c r="R3" s="163" t="s">
        <v>362</v>
      </c>
      <c r="S3" s="143"/>
      <c r="T3" s="143"/>
      <c r="U3" s="143"/>
      <c r="V3" s="143"/>
      <c r="W3" s="143"/>
      <c r="X3" s="143"/>
    </row>
    <row r="4" spans="1:24" x14ac:dyDescent="0.25">
      <c r="A4" s="163">
        <v>2</v>
      </c>
      <c r="B4" s="163">
        <v>1</v>
      </c>
      <c r="C4" s="174" t="s">
        <v>787</v>
      </c>
      <c r="D4" s="163">
        <v>2</v>
      </c>
      <c r="E4" s="163" t="s">
        <v>245</v>
      </c>
      <c r="F4" s="164">
        <v>386.7</v>
      </c>
      <c r="G4" s="164">
        <v>773.4</v>
      </c>
      <c r="H4" s="164"/>
      <c r="I4" s="165"/>
      <c r="J4" s="165"/>
      <c r="K4" s="165"/>
      <c r="L4" s="167">
        <v>43756</v>
      </c>
      <c r="M4" s="255" t="s">
        <v>210</v>
      </c>
      <c r="N4" s="167">
        <v>43756</v>
      </c>
      <c r="O4" s="166">
        <v>2</v>
      </c>
      <c r="P4" s="167">
        <v>43759</v>
      </c>
      <c r="Q4" s="167">
        <v>43759</v>
      </c>
      <c r="R4" s="163" t="s">
        <v>362</v>
      </c>
      <c r="S4" s="143"/>
      <c r="T4" s="143"/>
      <c r="U4" s="143"/>
      <c r="V4" s="143"/>
      <c r="W4" s="143"/>
      <c r="X4" s="143"/>
    </row>
    <row r="5" spans="1:24" x14ac:dyDescent="0.25">
      <c r="A5" s="131">
        <v>3</v>
      </c>
      <c r="B5" s="117">
        <v>2</v>
      </c>
      <c r="C5" s="121" t="s">
        <v>788</v>
      </c>
      <c r="D5" s="117">
        <v>2</v>
      </c>
      <c r="E5" s="117" t="s">
        <v>245</v>
      </c>
      <c r="F5" s="118">
        <v>827.9</v>
      </c>
      <c r="G5" s="118">
        <v>1655.8</v>
      </c>
      <c r="H5" s="164"/>
      <c r="I5" s="119"/>
      <c r="J5" s="119"/>
      <c r="K5" s="119"/>
      <c r="L5" s="149">
        <v>43756</v>
      </c>
      <c r="M5" s="255" t="s">
        <v>210</v>
      </c>
      <c r="N5" s="149">
        <v>43756</v>
      </c>
      <c r="O5" s="120">
        <v>2</v>
      </c>
      <c r="P5" s="116">
        <v>43759</v>
      </c>
      <c r="Q5" s="149">
        <v>43759</v>
      </c>
      <c r="R5" s="117" t="s">
        <v>362</v>
      </c>
      <c r="S5" s="143"/>
      <c r="T5" s="143"/>
      <c r="U5" s="143"/>
      <c r="V5" s="143"/>
      <c r="W5" s="143"/>
      <c r="X5" s="143"/>
    </row>
    <row r="6" spans="1:24" x14ac:dyDescent="0.25">
      <c r="A6" s="163">
        <v>4</v>
      </c>
      <c r="B6" s="163">
        <v>3</v>
      </c>
      <c r="C6" s="174" t="s">
        <v>789</v>
      </c>
      <c r="D6" s="163">
        <v>46</v>
      </c>
      <c r="E6" s="163" t="s">
        <v>72</v>
      </c>
      <c r="F6" s="164">
        <v>42.8</v>
      </c>
      <c r="G6" s="164">
        <v>1968.8</v>
      </c>
      <c r="H6" s="164"/>
      <c r="I6" s="165"/>
      <c r="J6" s="165"/>
      <c r="K6" s="165"/>
      <c r="L6" s="167">
        <v>43756</v>
      </c>
      <c r="M6" s="255" t="s">
        <v>210</v>
      </c>
      <c r="N6" s="167">
        <v>43756</v>
      </c>
      <c r="O6" s="166">
        <v>2</v>
      </c>
      <c r="P6" s="167">
        <v>43759</v>
      </c>
      <c r="Q6" s="167">
        <v>43759</v>
      </c>
      <c r="R6" s="163" t="s">
        <v>362</v>
      </c>
      <c r="S6" s="143"/>
      <c r="T6" s="143"/>
      <c r="U6" s="143"/>
      <c r="V6" s="143"/>
      <c r="W6" s="143"/>
      <c r="X6" s="143"/>
    </row>
    <row r="7" spans="1:24" x14ac:dyDescent="0.25">
      <c r="A7" s="163">
        <v>5</v>
      </c>
      <c r="B7" s="163">
        <v>4</v>
      </c>
      <c r="C7" s="174" t="s">
        <v>790</v>
      </c>
      <c r="D7" s="163">
        <v>16</v>
      </c>
      <c r="E7" s="163" t="s">
        <v>72</v>
      </c>
      <c r="F7" s="164">
        <v>51.4</v>
      </c>
      <c r="G7" s="164">
        <v>822.4</v>
      </c>
      <c r="H7" s="164"/>
      <c r="I7" s="165"/>
      <c r="J7" s="165"/>
      <c r="K7" s="165"/>
      <c r="L7" s="167">
        <v>43756</v>
      </c>
      <c r="M7" s="255" t="s">
        <v>210</v>
      </c>
      <c r="N7" s="167">
        <v>43756</v>
      </c>
      <c r="O7" s="166">
        <v>2</v>
      </c>
      <c r="P7" s="167">
        <v>43759</v>
      </c>
      <c r="Q7" s="167">
        <v>43759</v>
      </c>
      <c r="R7" s="163" t="s">
        <v>362</v>
      </c>
      <c r="S7" s="143"/>
      <c r="T7" s="143"/>
      <c r="U7" s="143"/>
      <c r="V7" s="143"/>
      <c r="W7" s="143"/>
      <c r="X7" s="143"/>
    </row>
    <row r="8" spans="1:24" x14ac:dyDescent="0.25">
      <c r="A8" s="163">
        <v>6</v>
      </c>
      <c r="B8" s="163">
        <v>5</v>
      </c>
      <c r="C8" s="174" t="s">
        <v>791</v>
      </c>
      <c r="D8" s="163">
        <v>6</v>
      </c>
      <c r="E8" s="163" t="s">
        <v>72</v>
      </c>
      <c r="F8" s="164">
        <v>48</v>
      </c>
      <c r="G8" s="164">
        <v>288</v>
      </c>
      <c r="H8" s="164"/>
      <c r="I8" s="165"/>
      <c r="J8" s="165"/>
      <c r="K8" s="165"/>
      <c r="L8" s="167">
        <v>43756</v>
      </c>
      <c r="M8" s="255" t="s">
        <v>210</v>
      </c>
      <c r="N8" s="167">
        <v>43756</v>
      </c>
      <c r="O8" s="166">
        <v>2</v>
      </c>
      <c r="P8" s="167">
        <v>43759</v>
      </c>
      <c r="Q8" s="167">
        <v>43759</v>
      </c>
      <c r="R8" s="163" t="s">
        <v>362</v>
      </c>
      <c r="S8" s="143"/>
      <c r="T8" s="143"/>
      <c r="U8" s="143"/>
      <c r="V8" s="143"/>
      <c r="W8" s="143"/>
      <c r="X8" s="143"/>
    </row>
    <row r="9" spans="1:24" x14ac:dyDescent="0.25">
      <c r="A9" s="163">
        <v>7</v>
      </c>
      <c r="B9" s="163">
        <v>6</v>
      </c>
      <c r="C9" s="174" t="s">
        <v>792</v>
      </c>
      <c r="D9" s="163">
        <v>2</v>
      </c>
      <c r="E9" s="163" t="s">
        <v>245</v>
      </c>
      <c r="F9" s="164">
        <v>10.9</v>
      </c>
      <c r="G9" s="164">
        <v>21.8</v>
      </c>
      <c r="H9" s="164"/>
      <c r="I9" s="165"/>
      <c r="J9" s="165"/>
      <c r="K9" s="165"/>
      <c r="L9" s="167">
        <v>43756</v>
      </c>
      <c r="M9" s="255" t="s">
        <v>210</v>
      </c>
      <c r="N9" s="167">
        <v>43756</v>
      </c>
      <c r="O9" s="166">
        <v>2</v>
      </c>
      <c r="P9" s="167">
        <v>43759</v>
      </c>
      <c r="Q9" s="167">
        <v>43759</v>
      </c>
      <c r="R9" s="163" t="s">
        <v>362</v>
      </c>
      <c r="S9" s="143"/>
      <c r="T9" s="143"/>
      <c r="U9" s="143"/>
      <c r="V9" s="143"/>
      <c r="W9" s="143"/>
      <c r="X9" s="143"/>
    </row>
    <row r="10" spans="1:24" x14ac:dyDescent="0.25">
      <c r="A10" s="131">
        <v>8</v>
      </c>
      <c r="B10" s="163">
        <v>7</v>
      </c>
      <c r="C10" s="174" t="s">
        <v>793</v>
      </c>
      <c r="D10" s="163">
        <v>2</v>
      </c>
      <c r="E10" s="163" t="s">
        <v>245</v>
      </c>
      <c r="F10" s="164">
        <v>12.8</v>
      </c>
      <c r="G10" s="164">
        <v>25.6</v>
      </c>
      <c r="H10" s="164"/>
      <c r="I10" s="165"/>
      <c r="J10" s="165"/>
      <c r="K10" s="165"/>
      <c r="L10" s="167">
        <v>43756</v>
      </c>
      <c r="M10" s="255" t="s">
        <v>210</v>
      </c>
      <c r="N10" s="167">
        <v>43756</v>
      </c>
      <c r="O10" s="166">
        <v>2</v>
      </c>
      <c r="P10" s="167">
        <v>43759</v>
      </c>
      <c r="Q10" s="167">
        <v>43759</v>
      </c>
      <c r="R10" s="163" t="s">
        <v>362</v>
      </c>
      <c r="S10" s="143"/>
      <c r="T10" s="143"/>
      <c r="U10" s="143"/>
      <c r="V10" s="143"/>
      <c r="W10" s="143"/>
      <c r="X10" s="143"/>
    </row>
    <row r="11" spans="1:24" x14ac:dyDescent="0.25">
      <c r="A11" s="163">
        <v>9</v>
      </c>
      <c r="B11" s="163">
        <v>8</v>
      </c>
      <c r="C11" s="174" t="s">
        <v>794</v>
      </c>
      <c r="D11" s="163">
        <v>6</v>
      </c>
      <c r="E11" s="163" t="s">
        <v>245</v>
      </c>
      <c r="F11" s="164">
        <v>34.9</v>
      </c>
      <c r="G11" s="164">
        <v>209.39999999999998</v>
      </c>
      <c r="H11" s="164"/>
      <c r="I11" s="165"/>
      <c r="J11" s="165"/>
      <c r="K11" s="165"/>
      <c r="L11" s="167">
        <v>43756</v>
      </c>
      <c r="M11" s="255" t="s">
        <v>210</v>
      </c>
      <c r="N11" s="167">
        <v>43756</v>
      </c>
      <c r="O11" s="166">
        <v>2</v>
      </c>
      <c r="P11" s="167">
        <v>43759</v>
      </c>
      <c r="Q11" s="167">
        <v>43759</v>
      </c>
      <c r="R11" s="163" t="s">
        <v>362</v>
      </c>
      <c r="S11" s="143"/>
      <c r="T11" s="143"/>
      <c r="U11" s="143"/>
      <c r="V11" s="143"/>
      <c r="W11" s="143"/>
      <c r="X11" s="143"/>
    </row>
    <row r="12" spans="1:24" x14ac:dyDescent="0.25">
      <c r="A12" s="163">
        <v>10</v>
      </c>
      <c r="B12" s="117">
        <v>9</v>
      </c>
      <c r="C12" s="121" t="s">
        <v>795</v>
      </c>
      <c r="D12" s="117">
        <v>8</v>
      </c>
      <c r="E12" s="117" t="s">
        <v>245</v>
      </c>
      <c r="F12" s="118">
        <v>25.8</v>
      </c>
      <c r="G12" s="118">
        <v>206.4</v>
      </c>
      <c r="H12" s="164"/>
      <c r="I12" s="119"/>
      <c r="J12" s="119"/>
      <c r="K12" s="119"/>
      <c r="L12" s="149">
        <v>43756</v>
      </c>
      <c r="M12" s="255" t="s">
        <v>210</v>
      </c>
      <c r="N12" s="149">
        <v>43756</v>
      </c>
      <c r="O12" s="120">
        <v>2</v>
      </c>
      <c r="P12" s="116">
        <v>43759</v>
      </c>
      <c r="Q12" s="149">
        <v>43759</v>
      </c>
      <c r="R12" s="117" t="s">
        <v>362</v>
      </c>
      <c r="S12" s="143"/>
      <c r="T12" s="143"/>
      <c r="U12" s="143"/>
      <c r="V12" s="143"/>
      <c r="W12" s="143"/>
      <c r="X12" s="143"/>
    </row>
    <row r="13" spans="1:24" x14ac:dyDescent="0.25">
      <c r="A13" s="163">
        <v>11</v>
      </c>
      <c r="B13" s="163">
        <v>10</v>
      </c>
      <c r="C13" s="174" t="s">
        <v>796</v>
      </c>
      <c r="D13" s="163">
        <v>45</v>
      </c>
      <c r="E13" s="163" t="s">
        <v>72</v>
      </c>
      <c r="F13" s="164">
        <v>65.3</v>
      </c>
      <c r="G13" s="164">
        <v>2938.5</v>
      </c>
      <c r="H13" s="164"/>
      <c r="I13" s="165"/>
      <c r="J13" s="165"/>
      <c r="K13" s="165"/>
      <c r="L13" s="167">
        <v>43756</v>
      </c>
      <c r="M13" s="255" t="s">
        <v>210</v>
      </c>
      <c r="N13" s="167">
        <v>43756</v>
      </c>
      <c r="O13" s="166">
        <v>2</v>
      </c>
      <c r="P13" s="167">
        <v>43759</v>
      </c>
      <c r="Q13" s="167">
        <v>43759</v>
      </c>
      <c r="R13" s="163" t="s">
        <v>362</v>
      </c>
      <c r="S13" s="143"/>
      <c r="T13" s="143"/>
      <c r="U13" s="143"/>
      <c r="V13" s="143"/>
      <c r="W13" s="143"/>
      <c r="X13" s="143"/>
    </row>
    <row r="14" spans="1:24" x14ac:dyDescent="0.25">
      <c r="A14" s="163">
        <v>12</v>
      </c>
      <c r="B14" s="163">
        <v>11</v>
      </c>
      <c r="C14" s="174" t="s">
        <v>797</v>
      </c>
      <c r="D14" s="163">
        <v>15</v>
      </c>
      <c r="E14" s="163" t="s">
        <v>72</v>
      </c>
      <c r="F14" s="164">
        <v>80.599999999999994</v>
      </c>
      <c r="G14" s="164">
        <v>1209</v>
      </c>
      <c r="H14" s="164"/>
      <c r="I14" s="165"/>
      <c r="J14" s="165"/>
      <c r="K14" s="165"/>
      <c r="L14" s="167">
        <v>43756</v>
      </c>
      <c r="M14" s="255" t="s">
        <v>210</v>
      </c>
      <c r="N14" s="167">
        <v>43756</v>
      </c>
      <c r="O14" s="166">
        <v>2</v>
      </c>
      <c r="P14" s="167">
        <v>43759</v>
      </c>
      <c r="Q14" s="167">
        <v>43759</v>
      </c>
      <c r="R14" s="163" t="s">
        <v>362</v>
      </c>
      <c r="S14" s="143"/>
      <c r="T14" s="143"/>
      <c r="U14" s="143"/>
      <c r="V14" s="143"/>
      <c r="W14" s="143"/>
      <c r="X14" s="143"/>
    </row>
    <row r="15" spans="1:24" x14ac:dyDescent="0.25">
      <c r="A15" s="131">
        <v>13</v>
      </c>
      <c r="B15" s="163">
        <v>12</v>
      </c>
      <c r="C15" s="174" t="s">
        <v>798</v>
      </c>
      <c r="D15" s="163">
        <v>5</v>
      </c>
      <c r="E15" s="163" t="s">
        <v>72</v>
      </c>
      <c r="F15" s="164">
        <v>114.7</v>
      </c>
      <c r="G15" s="164">
        <v>573.5</v>
      </c>
      <c r="H15" s="164"/>
      <c r="I15" s="165"/>
      <c r="J15" s="165"/>
      <c r="K15" s="165"/>
      <c r="L15" s="167">
        <v>43756</v>
      </c>
      <c r="M15" s="255" t="s">
        <v>210</v>
      </c>
      <c r="N15" s="167">
        <v>43756</v>
      </c>
      <c r="O15" s="166">
        <v>2</v>
      </c>
      <c r="P15" s="167">
        <v>43759</v>
      </c>
      <c r="Q15" s="167">
        <v>43759</v>
      </c>
      <c r="R15" s="163" t="s">
        <v>362</v>
      </c>
      <c r="S15" s="143"/>
      <c r="T15" s="143"/>
      <c r="U15" s="143"/>
      <c r="V15" s="143"/>
      <c r="W15" s="143"/>
      <c r="X15" s="143"/>
    </row>
    <row r="16" spans="1:24" x14ac:dyDescent="0.25">
      <c r="A16" s="163">
        <v>14</v>
      </c>
      <c r="B16" s="163">
        <v>13</v>
      </c>
      <c r="C16" s="174" t="s">
        <v>664</v>
      </c>
      <c r="D16" s="163">
        <v>1</v>
      </c>
      <c r="E16" s="163" t="s">
        <v>245</v>
      </c>
      <c r="F16" s="164">
        <v>2000</v>
      </c>
      <c r="G16" s="164">
        <v>2000</v>
      </c>
      <c r="H16" s="253">
        <v>15231.12</v>
      </c>
      <c r="I16" s="165"/>
      <c r="J16" s="165"/>
      <c r="K16" s="165"/>
      <c r="L16" s="167">
        <v>43756</v>
      </c>
      <c r="M16" s="255" t="s">
        <v>210</v>
      </c>
      <c r="N16" s="167">
        <v>43756</v>
      </c>
      <c r="O16" s="166">
        <v>2</v>
      </c>
      <c r="P16" s="167">
        <v>43759</v>
      </c>
      <c r="Q16" s="167">
        <v>43759</v>
      </c>
      <c r="R16" s="163" t="s">
        <v>362</v>
      </c>
      <c r="S16" s="143"/>
      <c r="T16" s="143"/>
      <c r="U16" s="143"/>
      <c r="V16" s="143"/>
      <c r="W16" s="143"/>
      <c r="X16" s="143"/>
    </row>
    <row r="17" spans="1:24" x14ac:dyDescent="0.25">
      <c r="A17" s="163">
        <v>15</v>
      </c>
      <c r="B17" s="163" t="s">
        <v>536</v>
      </c>
      <c r="C17" s="174" t="s">
        <v>799</v>
      </c>
      <c r="D17" s="163">
        <v>1</v>
      </c>
      <c r="E17" s="163" t="s">
        <v>245</v>
      </c>
      <c r="F17" s="164">
        <v>6011.27</v>
      </c>
      <c r="G17" s="164">
        <v>6011.27</v>
      </c>
      <c r="H17" s="164"/>
      <c r="I17" s="165"/>
      <c r="J17" s="165"/>
      <c r="K17" s="165"/>
      <c r="L17" s="167">
        <v>43756</v>
      </c>
      <c r="M17" s="255" t="s">
        <v>210</v>
      </c>
      <c r="N17" s="167">
        <v>43756</v>
      </c>
      <c r="O17" s="166"/>
      <c r="P17" s="167">
        <v>43757</v>
      </c>
      <c r="Q17" s="167">
        <v>43760</v>
      </c>
      <c r="R17" s="163" t="s">
        <v>362</v>
      </c>
      <c r="S17" s="143"/>
      <c r="T17" s="143"/>
      <c r="U17" s="143"/>
      <c r="V17" s="143"/>
      <c r="W17" s="143"/>
      <c r="X17" s="143"/>
    </row>
    <row r="18" spans="1:24" x14ac:dyDescent="0.25">
      <c r="A18" s="163">
        <v>16</v>
      </c>
      <c r="B18" s="163" t="s">
        <v>538</v>
      </c>
      <c r="C18" s="174" t="s">
        <v>800</v>
      </c>
      <c r="D18" s="163">
        <v>1</v>
      </c>
      <c r="E18" s="163" t="s">
        <v>245</v>
      </c>
      <c r="F18" s="164">
        <v>6987.95</v>
      </c>
      <c r="G18" s="164">
        <v>6987.95</v>
      </c>
      <c r="H18" s="164"/>
      <c r="I18" s="165"/>
      <c r="J18" s="165"/>
      <c r="K18" s="165"/>
      <c r="L18" s="167">
        <v>43756</v>
      </c>
      <c r="M18" s="255" t="s">
        <v>210</v>
      </c>
      <c r="N18" s="167">
        <v>43756</v>
      </c>
      <c r="O18" s="166"/>
      <c r="P18" s="167">
        <v>43757</v>
      </c>
      <c r="Q18" s="167">
        <v>43760</v>
      </c>
      <c r="R18" s="163" t="s">
        <v>362</v>
      </c>
      <c r="S18" s="143"/>
      <c r="T18" s="143"/>
      <c r="U18" s="143"/>
      <c r="V18" s="143"/>
      <c r="W18" s="143"/>
      <c r="X18" s="143"/>
    </row>
    <row r="19" spans="1:24" x14ac:dyDescent="0.25">
      <c r="A19" s="163">
        <v>17</v>
      </c>
      <c r="B19" s="117" t="s">
        <v>540</v>
      </c>
      <c r="C19" s="121" t="s">
        <v>801</v>
      </c>
      <c r="D19" s="117">
        <v>1</v>
      </c>
      <c r="E19" s="117" t="s">
        <v>245</v>
      </c>
      <c r="F19" s="118">
        <v>12372.56</v>
      </c>
      <c r="G19" s="164">
        <v>12372.56</v>
      </c>
      <c r="H19" s="164"/>
      <c r="I19" s="119"/>
      <c r="J19" s="119"/>
      <c r="K19" s="119"/>
      <c r="L19" s="149">
        <v>43756</v>
      </c>
      <c r="M19" s="255" t="s">
        <v>210</v>
      </c>
      <c r="N19" s="149">
        <v>43756</v>
      </c>
      <c r="O19" s="120"/>
      <c r="P19" s="116">
        <v>43757</v>
      </c>
      <c r="Q19" s="149">
        <v>43760</v>
      </c>
      <c r="R19" s="117" t="s">
        <v>362</v>
      </c>
      <c r="S19" s="143"/>
      <c r="T19" s="143"/>
      <c r="U19" s="143"/>
      <c r="V19" s="143"/>
      <c r="W19" s="143"/>
      <c r="X19" s="143"/>
    </row>
    <row r="20" spans="1:24" x14ac:dyDescent="0.25">
      <c r="A20" s="131">
        <v>18</v>
      </c>
      <c r="B20" s="163" t="s">
        <v>542</v>
      </c>
      <c r="C20" s="174" t="s">
        <v>802</v>
      </c>
      <c r="D20" s="163">
        <v>3</v>
      </c>
      <c r="E20" s="163" t="s">
        <v>245</v>
      </c>
      <c r="F20" s="164">
        <v>732.85</v>
      </c>
      <c r="G20" s="164">
        <v>2198.5500000000002</v>
      </c>
      <c r="H20" s="164"/>
      <c r="I20" s="165"/>
      <c r="J20" s="165"/>
      <c r="K20" s="165"/>
      <c r="L20" s="167">
        <v>43756</v>
      </c>
      <c r="M20" s="255" t="s">
        <v>210</v>
      </c>
      <c r="N20" s="167">
        <v>43756</v>
      </c>
      <c r="O20" s="166"/>
      <c r="P20" s="167">
        <v>43757</v>
      </c>
      <c r="Q20" s="167">
        <v>43760</v>
      </c>
      <c r="R20" s="163" t="s">
        <v>362</v>
      </c>
      <c r="S20" s="143"/>
      <c r="T20" s="143"/>
      <c r="U20" s="143"/>
      <c r="V20" s="143"/>
      <c r="W20" s="143"/>
      <c r="X20" s="143"/>
    </row>
    <row r="21" spans="1:24" x14ac:dyDescent="0.25">
      <c r="A21" s="163">
        <v>19</v>
      </c>
      <c r="B21" s="163" t="s">
        <v>611</v>
      </c>
      <c r="C21" s="174" t="s">
        <v>803</v>
      </c>
      <c r="D21" s="163">
        <v>3</v>
      </c>
      <c r="E21" s="163" t="s">
        <v>245</v>
      </c>
      <c r="F21" s="164">
        <v>620.45000000000005</v>
      </c>
      <c r="G21" s="118">
        <v>1861.3500000000001</v>
      </c>
      <c r="H21" s="253">
        <v>29431.68</v>
      </c>
      <c r="I21" s="165"/>
      <c r="J21" s="165"/>
      <c r="K21" s="165"/>
      <c r="L21" s="167">
        <v>43756</v>
      </c>
      <c r="M21" s="255" t="s">
        <v>210</v>
      </c>
      <c r="N21" s="167">
        <v>43756</v>
      </c>
      <c r="O21" s="166"/>
      <c r="P21" s="167">
        <v>43757</v>
      </c>
      <c r="Q21" s="167">
        <v>43760</v>
      </c>
      <c r="R21" s="163" t="s">
        <v>362</v>
      </c>
      <c r="S21" s="143"/>
      <c r="T21" s="143"/>
      <c r="U21" s="143"/>
      <c r="V21" s="143"/>
      <c r="W21" s="143"/>
      <c r="X21" s="143"/>
    </row>
    <row r="22" spans="1:24" x14ac:dyDescent="0.25">
      <c r="A22" s="163">
        <v>20</v>
      </c>
      <c r="B22" s="163">
        <v>1</v>
      </c>
      <c r="C22" s="174" t="s">
        <v>804</v>
      </c>
      <c r="D22" s="163">
        <v>7</v>
      </c>
      <c r="E22" s="163" t="s">
        <v>245</v>
      </c>
      <c r="F22" s="164">
        <v>945.09</v>
      </c>
      <c r="G22" s="164">
        <v>6615.63</v>
      </c>
      <c r="H22" s="253">
        <v>6615.63</v>
      </c>
      <c r="I22" s="165"/>
      <c r="J22" s="165"/>
      <c r="K22" s="165"/>
      <c r="L22" s="167">
        <v>43756</v>
      </c>
      <c r="M22" s="255" t="s">
        <v>210</v>
      </c>
      <c r="N22" s="167">
        <v>43756</v>
      </c>
      <c r="O22" s="166"/>
      <c r="P22" s="167">
        <v>43757</v>
      </c>
      <c r="Q22" s="167">
        <v>43760</v>
      </c>
      <c r="R22" s="163" t="s">
        <v>362</v>
      </c>
      <c r="S22" s="143"/>
      <c r="T22" s="143"/>
      <c r="U22" s="143"/>
      <c r="V22" s="143"/>
      <c r="W22" s="143"/>
      <c r="X22" s="143"/>
    </row>
    <row r="23" spans="1:24" x14ac:dyDescent="0.25">
      <c r="A23" s="163">
        <v>21</v>
      </c>
      <c r="B23" s="163">
        <v>1</v>
      </c>
      <c r="C23" s="174" t="s">
        <v>805</v>
      </c>
      <c r="D23" s="163">
        <v>1</v>
      </c>
      <c r="E23" s="163" t="s">
        <v>245</v>
      </c>
      <c r="F23" s="164">
        <v>3700</v>
      </c>
      <c r="G23" s="164">
        <v>3700</v>
      </c>
      <c r="H23" s="164"/>
      <c r="I23" s="165"/>
      <c r="J23" s="165"/>
      <c r="K23" s="165"/>
      <c r="L23" s="167">
        <v>43756</v>
      </c>
      <c r="M23" s="255" t="s">
        <v>210</v>
      </c>
      <c r="N23" s="167">
        <v>43756</v>
      </c>
      <c r="O23" s="166"/>
      <c r="P23" s="167">
        <v>43757</v>
      </c>
      <c r="Q23" s="167">
        <v>43760</v>
      </c>
      <c r="R23" s="163" t="s">
        <v>362</v>
      </c>
      <c r="S23" s="143"/>
      <c r="T23" s="143"/>
      <c r="U23" s="143"/>
      <c r="V23" s="143"/>
      <c r="W23" s="143"/>
      <c r="X23" s="143"/>
    </row>
    <row r="24" spans="1:24" x14ac:dyDescent="0.25">
      <c r="A24" s="163">
        <v>22</v>
      </c>
      <c r="B24" s="163">
        <v>2</v>
      </c>
      <c r="C24" s="174" t="s">
        <v>806</v>
      </c>
      <c r="D24" s="163">
        <v>1</v>
      </c>
      <c r="E24" s="163" t="s">
        <v>245</v>
      </c>
      <c r="F24" s="164">
        <v>290</v>
      </c>
      <c r="G24" s="164">
        <v>290</v>
      </c>
      <c r="H24" s="253">
        <v>3990</v>
      </c>
      <c r="I24" s="165"/>
      <c r="J24" s="165"/>
      <c r="K24" s="165"/>
      <c r="L24" s="167">
        <v>43756</v>
      </c>
      <c r="M24" s="255" t="s">
        <v>210</v>
      </c>
      <c r="N24" s="167">
        <v>43756</v>
      </c>
      <c r="O24" s="166"/>
      <c r="P24" s="167">
        <v>43757</v>
      </c>
      <c r="Q24" s="167">
        <v>43760</v>
      </c>
      <c r="R24" s="163" t="s">
        <v>362</v>
      </c>
      <c r="S24" s="143"/>
      <c r="T24" s="143"/>
      <c r="U24" s="143"/>
      <c r="V24" s="143"/>
      <c r="W24" s="143"/>
      <c r="X24" s="143"/>
    </row>
    <row r="25" spans="1:24" x14ac:dyDescent="0.25">
      <c r="A25" s="131">
        <v>23</v>
      </c>
      <c r="B25" s="163" t="s">
        <v>536</v>
      </c>
      <c r="C25" s="174" t="s">
        <v>807</v>
      </c>
      <c r="D25" s="163">
        <v>1</v>
      </c>
      <c r="E25" s="163" t="s">
        <v>245</v>
      </c>
      <c r="F25" s="164">
        <v>10918.08</v>
      </c>
      <c r="G25" s="164">
        <v>10918.08</v>
      </c>
      <c r="H25" s="164"/>
      <c r="I25" s="165"/>
      <c r="J25" s="165"/>
      <c r="K25" s="165"/>
      <c r="L25" s="167">
        <v>43762</v>
      </c>
      <c r="M25" s="255" t="s">
        <v>210</v>
      </c>
      <c r="N25" s="167">
        <v>43763</v>
      </c>
      <c r="O25" s="166"/>
      <c r="P25" s="167">
        <v>43764</v>
      </c>
      <c r="Q25" s="167">
        <v>43768</v>
      </c>
      <c r="R25" s="163" t="s">
        <v>362</v>
      </c>
      <c r="S25" s="143"/>
      <c r="T25" s="143"/>
      <c r="U25" s="143"/>
      <c r="V25" s="143"/>
      <c r="W25" s="143"/>
      <c r="X25" s="143"/>
    </row>
    <row r="26" spans="1:24" x14ac:dyDescent="0.25">
      <c r="A26" s="163">
        <v>24</v>
      </c>
      <c r="B26" s="117" t="s">
        <v>538</v>
      </c>
      <c r="C26" s="121" t="s">
        <v>808</v>
      </c>
      <c r="D26" s="117">
        <v>1</v>
      </c>
      <c r="E26" s="117" t="s">
        <v>809</v>
      </c>
      <c r="F26" s="118">
        <v>500</v>
      </c>
      <c r="G26" s="164">
        <v>500</v>
      </c>
      <c r="H26" s="253">
        <v>11418.08</v>
      </c>
      <c r="I26" s="119"/>
      <c r="J26" s="119"/>
      <c r="K26" s="119"/>
      <c r="L26" s="149">
        <v>43762</v>
      </c>
      <c r="M26" s="255" t="s">
        <v>210</v>
      </c>
      <c r="N26" s="149">
        <v>43763</v>
      </c>
      <c r="O26" s="120"/>
      <c r="P26" s="116">
        <v>43764</v>
      </c>
      <c r="Q26" s="149">
        <v>43768</v>
      </c>
      <c r="R26" s="117" t="s">
        <v>362</v>
      </c>
      <c r="S26" s="143"/>
      <c r="T26" s="143"/>
      <c r="U26" s="143"/>
      <c r="V26" s="143"/>
      <c r="W26" s="143"/>
      <c r="X26" s="143"/>
    </row>
    <row r="27" spans="1:24" x14ac:dyDescent="0.25">
      <c r="A27" s="163">
        <v>25</v>
      </c>
      <c r="B27" s="117"/>
      <c r="C27" s="121"/>
      <c r="D27" s="117"/>
      <c r="E27" s="117"/>
      <c r="F27" s="118"/>
      <c r="G27" s="164">
        <f>Таблица1345691318[Кол-во по Счету]*Таблица1345691318[Цена за единицу]</f>
        <v>0</v>
      </c>
      <c r="H27" s="164"/>
      <c r="I27" s="119"/>
      <c r="J27" s="119"/>
      <c r="K27" s="119"/>
      <c r="L27" s="149"/>
      <c r="M27" s="117"/>
      <c r="N27" s="149"/>
      <c r="O27" s="120"/>
      <c r="P27" s="116">
        <f>Таблица1345691318[Дата оплаты]+Таблица1345691318[Срок поставки дней]+1</f>
        <v>1</v>
      </c>
      <c r="Q27" s="149"/>
      <c r="R27" s="117"/>
      <c r="S27" s="143"/>
      <c r="T27" s="143"/>
      <c r="U27" s="143"/>
      <c r="V27" s="143"/>
      <c r="W27" s="143"/>
      <c r="X27" s="143"/>
    </row>
    <row r="28" spans="1:24" x14ac:dyDescent="0.25">
      <c r="A28" s="163">
        <v>26</v>
      </c>
      <c r="B28" s="117"/>
      <c r="C28" s="121"/>
      <c r="D28" s="117"/>
      <c r="E28" s="117"/>
      <c r="F28" s="118"/>
      <c r="G28" s="118">
        <f>Таблица1345691318[Кол-во по Счету]*Таблица1345691318[Цена за единицу]</f>
        <v>0</v>
      </c>
      <c r="H28" s="118"/>
      <c r="I28" s="119"/>
      <c r="J28" s="119"/>
      <c r="K28" s="119"/>
      <c r="L28" s="149"/>
      <c r="M28" s="117"/>
      <c r="N28" s="149"/>
      <c r="O28" s="120"/>
      <c r="P28" s="116">
        <f>Таблица1345691318[Дата оплаты]+Таблица1345691318[Срок поставки дней]+1</f>
        <v>1</v>
      </c>
      <c r="Q28" s="149"/>
      <c r="R28" s="117"/>
      <c r="S28" s="143"/>
      <c r="T28" s="143"/>
      <c r="U28" s="143"/>
      <c r="V28" s="143"/>
      <c r="W28" s="143"/>
      <c r="X28" s="143"/>
    </row>
    <row r="29" spans="1:24" x14ac:dyDescent="0.25">
      <c r="A29" s="163">
        <v>27</v>
      </c>
      <c r="B29" s="117"/>
      <c r="C29" s="121"/>
      <c r="D29" s="117"/>
      <c r="E29" s="117"/>
      <c r="F29" s="118"/>
      <c r="G29" s="164">
        <f>Таблица1345691318[Кол-во по Счету]*Таблица1345691318[Цена за единицу]</f>
        <v>0</v>
      </c>
      <c r="H29" s="164"/>
      <c r="I29" s="119"/>
      <c r="J29" s="119"/>
      <c r="K29" s="119"/>
      <c r="L29" s="149"/>
      <c r="M29" s="117"/>
      <c r="N29" s="149"/>
      <c r="O29" s="120"/>
      <c r="P29" s="116">
        <f>Таблица1345691318[Дата оплаты]+Таблица1345691318[Срок поставки дней]+1</f>
        <v>1</v>
      </c>
      <c r="Q29" s="149"/>
      <c r="R29" s="117"/>
      <c r="S29" s="143"/>
      <c r="T29" s="143"/>
      <c r="U29" s="143"/>
      <c r="V29" s="143"/>
      <c r="W29" s="143"/>
      <c r="X29" s="143"/>
    </row>
    <row r="30" spans="1:24" x14ac:dyDescent="0.25">
      <c r="A30" s="131">
        <v>28</v>
      </c>
      <c r="B30" s="117"/>
      <c r="C30" s="121"/>
      <c r="D30" s="117"/>
      <c r="E30" s="117"/>
      <c r="F30" s="118"/>
      <c r="G30" s="164">
        <f>Таблица1345691318[Кол-во по Счету]*Таблица1345691318[Цена за единицу]</f>
        <v>0</v>
      </c>
      <c r="H30" s="164"/>
      <c r="I30" s="119"/>
      <c r="J30" s="119"/>
      <c r="K30" s="119"/>
      <c r="L30" s="149"/>
      <c r="M30" s="117"/>
      <c r="N30" s="149"/>
      <c r="O30" s="120"/>
      <c r="P30" s="116">
        <f>Таблица1345691318[Дата оплаты]+Таблица1345691318[Срок поставки дней]+1</f>
        <v>1</v>
      </c>
      <c r="Q30" s="149"/>
      <c r="R30" s="117"/>
      <c r="S30" s="143"/>
      <c r="T30" s="143"/>
      <c r="U30" s="143"/>
      <c r="V30" s="143"/>
      <c r="W30" s="143"/>
      <c r="X30" s="143"/>
    </row>
    <row r="31" spans="1:24" x14ac:dyDescent="0.25">
      <c r="A31" s="163">
        <v>29</v>
      </c>
      <c r="B31" s="117"/>
      <c r="C31" s="121"/>
      <c r="D31" s="117"/>
      <c r="E31" s="117"/>
      <c r="F31" s="118"/>
      <c r="G31" s="164">
        <f>Таблица1345691318[Кол-во по Счету]*Таблица1345691318[Цена за единицу]</f>
        <v>0</v>
      </c>
      <c r="H31" s="164"/>
      <c r="I31" s="119"/>
      <c r="J31" s="119"/>
      <c r="K31" s="119"/>
      <c r="L31" s="149"/>
      <c r="M31" s="117"/>
      <c r="N31" s="149"/>
      <c r="O31" s="120"/>
      <c r="P31" s="116">
        <f>Таблица1345691318[Дата оплаты]+Таблица1345691318[Срок поставки дней]+1</f>
        <v>1</v>
      </c>
      <c r="Q31" s="149"/>
      <c r="R31" s="117"/>
      <c r="S31" s="143"/>
      <c r="T31" s="143"/>
      <c r="U31" s="143"/>
      <c r="V31" s="143"/>
      <c r="W31" s="143"/>
      <c r="X31" s="143"/>
    </row>
    <row r="32" spans="1:24" x14ac:dyDescent="0.25">
      <c r="A32" s="163">
        <v>30</v>
      </c>
      <c r="B32" s="117"/>
      <c r="C32" s="121"/>
      <c r="D32" s="117"/>
      <c r="E32" s="117"/>
      <c r="F32" s="118"/>
      <c r="G32" s="164">
        <f>Таблица1345691318[Кол-во по Счету]*Таблица1345691318[Цена за единицу]</f>
        <v>0</v>
      </c>
      <c r="H32" s="164"/>
      <c r="I32" s="119"/>
      <c r="J32" s="119"/>
      <c r="K32" s="119"/>
      <c r="L32" s="149"/>
      <c r="M32" s="117"/>
      <c r="N32" s="149"/>
      <c r="O32" s="120"/>
      <c r="P32" s="116">
        <f>Таблица1345691318[Дата оплаты]+Таблица1345691318[Срок поставки дней]+1</f>
        <v>1</v>
      </c>
      <c r="Q32" s="149"/>
      <c r="R32" s="117"/>
      <c r="S32" s="143"/>
      <c r="T32" s="143"/>
      <c r="U32" s="143"/>
      <c r="V32" s="143"/>
      <c r="W32" s="143"/>
      <c r="X32" s="143"/>
    </row>
    <row r="33" spans="1:24" x14ac:dyDescent="0.25">
      <c r="A33" s="163">
        <v>31</v>
      </c>
      <c r="B33" s="117"/>
      <c r="C33" s="121"/>
      <c r="D33" s="117"/>
      <c r="E33" s="117"/>
      <c r="F33" s="118"/>
      <c r="G33" s="164">
        <f>Таблица1345691318[Кол-во по Счету]*Таблица1345691318[Цена за единицу]</f>
        <v>0</v>
      </c>
      <c r="H33" s="164"/>
      <c r="I33" s="119"/>
      <c r="J33" s="119"/>
      <c r="K33" s="119"/>
      <c r="L33" s="149"/>
      <c r="M33" s="117"/>
      <c r="N33" s="149"/>
      <c r="O33" s="120"/>
      <c r="P33" s="116">
        <f>Таблица1345691318[Дата оплаты]+Таблица1345691318[Срок поставки дней]+1</f>
        <v>1</v>
      </c>
      <c r="Q33" s="149"/>
      <c r="R33" s="117"/>
      <c r="S33" s="143"/>
      <c r="T33" s="143"/>
      <c r="U33" s="143"/>
      <c r="V33" s="143"/>
      <c r="W33" s="143"/>
      <c r="X33" s="143"/>
    </row>
    <row r="34" spans="1:24" x14ac:dyDescent="0.25">
      <c r="A34" s="163">
        <v>32</v>
      </c>
      <c r="B34" s="117"/>
      <c r="C34" s="121"/>
      <c r="D34" s="117"/>
      <c r="E34" s="117"/>
      <c r="F34" s="118"/>
      <c r="G34" s="164">
        <f>Таблица1345691318[Кол-во по Счету]*Таблица1345691318[Цена за единицу]</f>
        <v>0</v>
      </c>
      <c r="H34" s="164"/>
      <c r="I34" s="119"/>
      <c r="J34" s="119"/>
      <c r="K34" s="119"/>
      <c r="L34" s="149"/>
      <c r="M34" s="117"/>
      <c r="N34" s="149"/>
      <c r="O34" s="120"/>
      <c r="P34" s="116">
        <f>Таблица1345691318[Дата оплаты]+Таблица1345691318[Срок поставки дней]+1</f>
        <v>1</v>
      </c>
      <c r="Q34" s="149"/>
      <c r="R34" s="117"/>
      <c r="S34" s="143"/>
      <c r="T34" s="143"/>
      <c r="U34" s="143"/>
      <c r="V34" s="143"/>
      <c r="W34" s="143"/>
      <c r="X34" s="143"/>
    </row>
    <row r="35" spans="1:24" x14ac:dyDescent="0.25">
      <c r="A35" s="131">
        <v>33</v>
      </c>
      <c r="B35" s="117"/>
      <c r="C35" s="121"/>
      <c r="D35" s="117"/>
      <c r="E35" s="117"/>
      <c r="F35" s="118"/>
      <c r="G35" s="164">
        <f>Таблица1345691318[Кол-во по Счету]*Таблица1345691318[Цена за единицу]</f>
        <v>0</v>
      </c>
      <c r="H35" s="164"/>
      <c r="I35" s="119"/>
      <c r="J35" s="119"/>
      <c r="K35" s="119"/>
      <c r="L35" s="149"/>
      <c r="M35" s="117"/>
      <c r="N35" s="149"/>
      <c r="O35" s="120"/>
      <c r="P35" s="116">
        <f>Таблица1345691318[Дата оплаты]+Таблица1345691318[Срок поставки дней]+1</f>
        <v>1</v>
      </c>
      <c r="Q35" s="149"/>
      <c r="R35" s="117"/>
      <c r="S35" s="143"/>
      <c r="T35" s="143"/>
      <c r="U35" s="143"/>
      <c r="V35" s="143"/>
      <c r="W35" s="143"/>
      <c r="X35" s="143"/>
    </row>
    <row r="36" spans="1:24" x14ac:dyDescent="0.25">
      <c r="A36" s="163">
        <v>34</v>
      </c>
      <c r="B36" s="117"/>
      <c r="C36" s="121"/>
      <c r="D36" s="117"/>
      <c r="E36" s="117"/>
      <c r="F36" s="118"/>
      <c r="G36" s="164">
        <f>Таблица1345691318[Кол-во по Счету]*Таблица1345691318[Цена за единицу]</f>
        <v>0</v>
      </c>
      <c r="H36" s="164"/>
      <c r="I36" s="119"/>
      <c r="J36" s="119"/>
      <c r="K36" s="119"/>
      <c r="L36" s="149"/>
      <c r="M36" s="117"/>
      <c r="N36" s="149"/>
      <c r="O36" s="120"/>
      <c r="P36" s="116">
        <f>Таблица1345691318[Дата оплаты]+Таблица1345691318[Срок поставки дней]+1</f>
        <v>1</v>
      </c>
      <c r="Q36" s="149"/>
      <c r="R36" s="117"/>
      <c r="S36" s="143"/>
      <c r="T36" s="143"/>
      <c r="U36" s="143"/>
      <c r="V36" s="143"/>
      <c r="W36" s="143"/>
      <c r="X36" s="143"/>
    </row>
    <row r="37" spans="1:24" x14ac:dyDescent="0.25">
      <c r="A37" s="163">
        <v>35</v>
      </c>
      <c r="B37" s="117"/>
      <c r="C37" s="121"/>
      <c r="D37" s="117"/>
      <c r="E37" s="117"/>
      <c r="F37" s="118"/>
      <c r="G37" s="118">
        <f>Таблица1345691318[Кол-во по Счету]*Таблица1345691318[Цена за единицу]</f>
        <v>0</v>
      </c>
      <c r="H37" s="118"/>
      <c r="I37" s="119"/>
      <c r="J37" s="119"/>
      <c r="K37" s="119"/>
      <c r="L37" s="149"/>
      <c r="M37" s="117"/>
      <c r="N37" s="149"/>
      <c r="O37" s="120"/>
      <c r="P37" s="116">
        <f>Таблица1345691318[Дата оплаты]+Таблица1345691318[Срок поставки дней]+1</f>
        <v>1</v>
      </c>
      <c r="Q37" s="149"/>
      <c r="R37" s="117"/>
      <c r="S37" s="143"/>
      <c r="T37" s="143"/>
      <c r="U37" s="143"/>
      <c r="V37" s="143"/>
      <c r="W37" s="143"/>
      <c r="X37" s="143"/>
    </row>
    <row r="38" spans="1:24" x14ac:dyDescent="0.25">
      <c r="A38" s="163">
        <v>36</v>
      </c>
      <c r="B38" s="117"/>
      <c r="C38" s="121"/>
      <c r="D38" s="117"/>
      <c r="E38" s="117"/>
      <c r="F38" s="118"/>
      <c r="G38" s="164">
        <f>Таблица1345691318[Кол-во по Счету]*Таблица1345691318[Цена за единицу]</f>
        <v>0</v>
      </c>
      <c r="H38" s="164"/>
      <c r="I38" s="119"/>
      <c r="J38" s="119"/>
      <c r="K38" s="119"/>
      <c r="L38" s="149"/>
      <c r="M38" s="117"/>
      <c r="N38" s="149"/>
      <c r="O38" s="120"/>
      <c r="P38" s="116">
        <f>Таблица1345691318[Дата оплаты]+Таблица1345691318[Срок поставки дней]+1</f>
        <v>1</v>
      </c>
      <c r="Q38" s="149"/>
      <c r="R38" s="117"/>
      <c r="S38" s="143"/>
      <c r="T38" s="143"/>
      <c r="U38" s="143"/>
      <c r="V38" s="143"/>
      <c r="W38" s="143"/>
      <c r="X38" s="143"/>
    </row>
    <row r="39" spans="1:24" x14ac:dyDescent="0.25">
      <c r="A39" s="163">
        <v>37</v>
      </c>
      <c r="B39" s="117"/>
      <c r="C39" s="121"/>
      <c r="D39" s="117"/>
      <c r="E39" s="117"/>
      <c r="F39" s="118"/>
      <c r="G39" s="164">
        <f>Таблица1345691318[Кол-во по Счету]*Таблица1345691318[Цена за единицу]</f>
        <v>0</v>
      </c>
      <c r="H39" s="164"/>
      <c r="I39" s="119"/>
      <c r="J39" s="119"/>
      <c r="K39" s="119"/>
      <c r="L39" s="149"/>
      <c r="M39" s="117"/>
      <c r="N39" s="149"/>
      <c r="O39" s="120"/>
      <c r="P39" s="116">
        <f>Таблица1345691318[Дата оплаты]+Таблица1345691318[Срок поставки дней]+1</f>
        <v>1</v>
      </c>
      <c r="Q39" s="149"/>
      <c r="R39" s="117"/>
      <c r="S39" s="143"/>
      <c r="T39" s="143"/>
      <c r="U39" s="143"/>
      <c r="V39" s="143"/>
      <c r="W39" s="143"/>
      <c r="X39" s="143"/>
    </row>
    <row r="40" spans="1:24" x14ac:dyDescent="0.25">
      <c r="A40" s="131">
        <v>38</v>
      </c>
      <c r="B40" s="117"/>
      <c r="C40" s="121"/>
      <c r="D40" s="117"/>
      <c r="E40" s="117"/>
      <c r="F40" s="118"/>
      <c r="G40" s="164">
        <f>Таблица1345691318[Кол-во по Счету]*Таблица1345691318[Цена за единицу]</f>
        <v>0</v>
      </c>
      <c r="H40" s="164"/>
      <c r="I40" s="119"/>
      <c r="J40" s="119"/>
      <c r="K40" s="119"/>
      <c r="L40" s="149"/>
      <c r="M40" s="117"/>
      <c r="N40" s="149"/>
      <c r="O40" s="120"/>
      <c r="P40" s="116">
        <f>Таблица1345691318[Дата оплаты]+Таблица1345691318[Срок поставки дней]+1</f>
        <v>1</v>
      </c>
      <c r="Q40" s="149"/>
      <c r="R40" s="117"/>
      <c r="S40" s="143"/>
      <c r="T40" s="143"/>
      <c r="U40" s="143"/>
      <c r="V40" s="143"/>
      <c r="W40" s="143"/>
      <c r="X40" s="143"/>
    </row>
    <row r="41" spans="1:24" x14ac:dyDescent="0.25">
      <c r="A41" s="163">
        <v>39</v>
      </c>
      <c r="B41" s="117"/>
      <c r="C41" s="121"/>
      <c r="D41" s="117"/>
      <c r="E41" s="117"/>
      <c r="F41" s="118"/>
      <c r="G41" s="164">
        <f>Таблица1345691318[Кол-во по Счету]*Таблица1345691318[Цена за единицу]</f>
        <v>0</v>
      </c>
      <c r="H41" s="164"/>
      <c r="I41" s="119"/>
      <c r="J41" s="119"/>
      <c r="K41" s="119"/>
      <c r="L41" s="149"/>
      <c r="M41" s="117"/>
      <c r="N41" s="149"/>
      <c r="O41" s="120"/>
      <c r="P41" s="116">
        <f>Таблица1345691318[Дата оплаты]+Таблица1345691318[Срок поставки дней]+1</f>
        <v>1</v>
      </c>
      <c r="Q41" s="149"/>
      <c r="R41" s="117"/>
      <c r="S41" s="143"/>
      <c r="T41" s="143"/>
      <c r="U41" s="143"/>
      <c r="V41" s="143"/>
      <c r="W41" s="143"/>
      <c r="X41" s="143"/>
    </row>
    <row r="42" spans="1:24" x14ac:dyDescent="0.25">
      <c r="A42" s="163">
        <v>40</v>
      </c>
      <c r="B42" s="117"/>
      <c r="C42" s="121"/>
      <c r="D42" s="117"/>
      <c r="E42" s="117"/>
      <c r="F42" s="118"/>
      <c r="G42" s="164">
        <f>Таблица1345691318[Кол-во по Счету]*Таблица1345691318[Цена за единицу]</f>
        <v>0</v>
      </c>
      <c r="H42" s="164"/>
      <c r="I42" s="119"/>
      <c r="J42" s="119"/>
      <c r="K42" s="119"/>
      <c r="L42" s="149"/>
      <c r="M42" s="117"/>
      <c r="N42" s="149"/>
      <c r="O42" s="120"/>
      <c r="P42" s="116">
        <f>Таблица1345691318[Дата оплаты]+Таблица1345691318[Срок поставки дней]+1</f>
        <v>1</v>
      </c>
      <c r="Q42" s="149"/>
      <c r="R42" s="117"/>
      <c r="S42" s="143"/>
      <c r="T42" s="143"/>
      <c r="U42" s="143"/>
      <c r="V42" s="143"/>
      <c r="W42" s="143"/>
      <c r="X42" s="143"/>
    </row>
    <row r="43" spans="1:24" x14ac:dyDescent="0.25">
      <c r="A43" s="163">
        <v>41</v>
      </c>
      <c r="B43" s="117"/>
      <c r="C43" s="121"/>
      <c r="D43" s="117"/>
      <c r="E43" s="117"/>
      <c r="F43" s="118"/>
      <c r="G43" s="164">
        <f>Таблица1345691318[Кол-во по Счету]*Таблица1345691318[Цена за единицу]</f>
        <v>0</v>
      </c>
      <c r="H43" s="164"/>
      <c r="I43" s="119"/>
      <c r="J43" s="119"/>
      <c r="K43" s="119"/>
      <c r="L43" s="149"/>
      <c r="M43" s="117"/>
      <c r="N43" s="149"/>
      <c r="O43" s="120"/>
      <c r="P43" s="116">
        <f>Таблица1345691318[Дата оплаты]+Таблица1345691318[Срок поставки дней]+1</f>
        <v>1</v>
      </c>
      <c r="Q43" s="149"/>
      <c r="R43" s="117"/>
      <c r="S43" s="143"/>
      <c r="T43" s="143"/>
      <c r="U43" s="143"/>
      <c r="V43" s="143"/>
      <c r="W43" s="143"/>
      <c r="X43" s="143"/>
    </row>
    <row r="44" spans="1:24" x14ac:dyDescent="0.25">
      <c r="A44" s="163">
        <v>42</v>
      </c>
      <c r="B44" s="117"/>
      <c r="C44" s="121"/>
      <c r="D44" s="117"/>
      <c r="E44" s="117"/>
      <c r="F44" s="118"/>
      <c r="G44" s="118">
        <f>Таблица1345691318[Кол-во по Счету]*Таблица1345691318[Цена за единицу]</f>
        <v>0</v>
      </c>
      <c r="H44" s="118"/>
      <c r="I44" s="119"/>
      <c r="J44" s="119"/>
      <c r="K44" s="119"/>
      <c r="L44" s="149"/>
      <c r="M44" s="117"/>
      <c r="N44" s="149"/>
      <c r="O44" s="120"/>
      <c r="P44" s="116">
        <f>Таблица1345691318[Дата оплаты]+Таблица1345691318[Срок поставки дней]+1</f>
        <v>1</v>
      </c>
      <c r="Q44" s="149"/>
      <c r="R44" s="117"/>
      <c r="S44" s="143"/>
      <c r="T44" s="143"/>
      <c r="U44" s="143"/>
      <c r="V44" s="143"/>
      <c r="W44" s="143"/>
      <c r="X44" s="143"/>
    </row>
    <row r="45" spans="1:24" x14ac:dyDescent="0.25">
      <c r="A45" s="131">
        <v>43</v>
      </c>
      <c r="B45" s="117"/>
      <c r="C45" s="121"/>
      <c r="D45" s="117"/>
      <c r="E45" s="117"/>
      <c r="F45" s="118"/>
      <c r="G45" s="164">
        <f>Таблица1345691318[Кол-во по Счету]*Таблица1345691318[Цена за единицу]</f>
        <v>0</v>
      </c>
      <c r="H45" s="164"/>
      <c r="I45" s="119"/>
      <c r="J45" s="119"/>
      <c r="K45" s="119"/>
      <c r="L45" s="149"/>
      <c r="M45" s="117"/>
      <c r="N45" s="149"/>
      <c r="O45" s="120"/>
      <c r="P45" s="116">
        <f>Таблица1345691318[Дата оплаты]+Таблица1345691318[Срок поставки дней]+1</f>
        <v>1</v>
      </c>
      <c r="Q45" s="149"/>
      <c r="R45" s="117"/>
      <c r="S45" s="143"/>
      <c r="T45" s="143"/>
      <c r="U45" s="143"/>
      <c r="V45" s="143"/>
      <c r="W45" s="143"/>
      <c r="X45" s="143"/>
    </row>
    <row r="46" spans="1:24" x14ac:dyDescent="0.25">
      <c r="A46" s="163">
        <v>44</v>
      </c>
      <c r="B46" s="117"/>
      <c r="C46" s="121"/>
      <c r="D46" s="117"/>
      <c r="E46" s="117"/>
      <c r="F46" s="118"/>
      <c r="G46" s="164">
        <f>Таблица1345691318[Кол-во по Счету]*Таблица1345691318[Цена за единицу]</f>
        <v>0</v>
      </c>
      <c r="H46" s="164"/>
      <c r="I46" s="119"/>
      <c r="J46" s="119"/>
      <c r="K46" s="119"/>
      <c r="L46" s="149"/>
      <c r="M46" s="117"/>
      <c r="N46" s="149"/>
      <c r="O46" s="120"/>
      <c r="P46" s="116">
        <f>Таблица1345691318[Дата оплаты]+Таблица1345691318[Срок поставки дней]+1</f>
        <v>1</v>
      </c>
      <c r="Q46" s="149"/>
      <c r="R46" s="117"/>
      <c r="S46" s="143"/>
      <c r="T46" s="143"/>
      <c r="U46" s="143"/>
      <c r="V46" s="143"/>
      <c r="W46" s="143"/>
      <c r="X46" s="143"/>
    </row>
    <row r="47" spans="1:24" x14ac:dyDescent="0.25">
      <c r="A47" s="163">
        <v>45</v>
      </c>
      <c r="B47" s="117"/>
      <c r="C47" s="121"/>
      <c r="D47" s="117"/>
      <c r="E47" s="117"/>
      <c r="F47" s="118"/>
      <c r="G47" s="164">
        <f>Таблица1345691318[Кол-во по Счету]*Таблица1345691318[Цена за единицу]</f>
        <v>0</v>
      </c>
      <c r="H47" s="164"/>
      <c r="I47" s="119"/>
      <c r="J47" s="119"/>
      <c r="K47" s="119"/>
      <c r="L47" s="149"/>
      <c r="M47" s="117"/>
      <c r="N47" s="149"/>
      <c r="O47" s="120"/>
      <c r="P47" s="116">
        <f>Таблица1345691318[Дата оплаты]+Таблица1345691318[Срок поставки дней]+1</f>
        <v>1</v>
      </c>
      <c r="Q47" s="149"/>
      <c r="R47" s="117"/>
      <c r="S47" s="143"/>
      <c r="T47" s="143"/>
      <c r="U47" s="143"/>
      <c r="V47" s="143"/>
      <c r="W47" s="143"/>
      <c r="X47" s="143"/>
    </row>
    <row r="48" spans="1:24" x14ac:dyDescent="0.25">
      <c r="A48" s="163">
        <v>46</v>
      </c>
      <c r="B48" s="117"/>
      <c r="C48" s="121"/>
      <c r="D48" s="117"/>
      <c r="E48" s="117"/>
      <c r="F48" s="118"/>
      <c r="G48" s="164">
        <f>Таблица1345691318[Кол-во по Счету]*Таблица1345691318[Цена за единицу]</f>
        <v>0</v>
      </c>
      <c r="H48" s="164"/>
      <c r="I48" s="119"/>
      <c r="J48" s="119"/>
      <c r="K48" s="119"/>
      <c r="L48" s="149"/>
      <c r="M48" s="117"/>
      <c r="N48" s="149"/>
      <c r="O48" s="120"/>
      <c r="P48" s="116">
        <f>Таблица1345691318[Дата оплаты]+Таблица1345691318[Срок поставки дней]+1</f>
        <v>1</v>
      </c>
      <c r="Q48" s="149"/>
      <c r="R48" s="117"/>
      <c r="S48" s="143"/>
      <c r="T48" s="143"/>
      <c r="U48" s="143"/>
      <c r="V48" s="143"/>
      <c r="W48" s="143"/>
      <c r="X48" s="143"/>
    </row>
    <row r="49" spans="1:24" x14ac:dyDescent="0.25">
      <c r="A49" s="163">
        <v>47</v>
      </c>
      <c r="B49" s="117"/>
      <c r="C49" s="121"/>
      <c r="D49" s="117"/>
      <c r="E49" s="117"/>
      <c r="F49" s="118"/>
      <c r="G49" s="164">
        <f>Таблица1345691318[Кол-во по Счету]*Таблица1345691318[Цена за единицу]</f>
        <v>0</v>
      </c>
      <c r="H49" s="164"/>
      <c r="I49" s="119"/>
      <c r="J49" s="119"/>
      <c r="K49" s="119"/>
      <c r="L49" s="149"/>
      <c r="M49" s="117"/>
      <c r="N49" s="149"/>
      <c r="O49" s="120"/>
      <c r="P49" s="116">
        <f>Таблица1345691318[Дата оплаты]+Таблица1345691318[Срок поставки дней]+1</f>
        <v>1</v>
      </c>
      <c r="Q49" s="149"/>
      <c r="R49" s="117"/>
      <c r="S49" s="143"/>
      <c r="T49" s="143"/>
      <c r="U49" s="143"/>
      <c r="V49" s="143"/>
      <c r="W49" s="143"/>
      <c r="X49" s="143"/>
    </row>
    <row r="50" spans="1:24" x14ac:dyDescent="0.25">
      <c r="A50" s="131">
        <v>48</v>
      </c>
      <c r="B50" s="117"/>
      <c r="C50" s="121"/>
      <c r="D50" s="117"/>
      <c r="E50" s="117"/>
      <c r="F50" s="118"/>
      <c r="G50" s="164">
        <f>Таблица1345691318[Кол-во по Счету]*Таблица1345691318[Цена за единицу]</f>
        <v>0</v>
      </c>
      <c r="H50" s="164"/>
      <c r="I50" s="119"/>
      <c r="J50" s="119"/>
      <c r="K50" s="119"/>
      <c r="L50" s="149"/>
      <c r="M50" s="117"/>
      <c r="N50" s="149"/>
      <c r="O50" s="120"/>
      <c r="P50" s="116">
        <f>Таблица1345691318[Дата оплаты]+Таблица1345691318[Срок поставки дней]+1</f>
        <v>1</v>
      </c>
      <c r="Q50" s="149"/>
      <c r="R50" s="117"/>
      <c r="S50" s="143"/>
      <c r="T50" s="143"/>
      <c r="U50" s="143"/>
      <c r="V50" s="143"/>
      <c r="W50" s="143"/>
      <c r="X50" s="143"/>
    </row>
    <row r="51" spans="1:24" x14ac:dyDescent="0.25">
      <c r="A51" s="163">
        <v>49</v>
      </c>
      <c r="B51" s="117"/>
      <c r="C51" s="121"/>
      <c r="D51" s="117"/>
      <c r="E51" s="117"/>
      <c r="F51" s="118"/>
      <c r="G51" s="164">
        <f>Таблица1345691318[Кол-во по Счету]*Таблица1345691318[Цена за единицу]</f>
        <v>0</v>
      </c>
      <c r="H51" s="164"/>
      <c r="I51" s="119"/>
      <c r="J51" s="119"/>
      <c r="K51" s="119"/>
      <c r="L51" s="149"/>
      <c r="M51" s="117"/>
      <c r="N51" s="149"/>
      <c r="O51" s="120"/>
      <c r="P51" s="116">
        <f>Таблица1345691318[Дата оплаты]+Таблица1345691318[Срок поставки дней]+1</f>
        <v>1</v>
      </c>
      <c r="Q51" s="149"/>
      <c r="R51" s="117"/>
      <c r="S51" s="143"/>
      <c r="T51" s="143"/>
      <c r="U51" s="143"/>
      <c r="V51" s="143"/>
      <c r="W51" s="143"/>
      <c r="X51" s="143"/>
    </row>
    <row r="52" spans="1:24" x14ac:dyDescent="0.25">
      <c r="A52" s="163">
        <v>50</v>
      </c>
      <c r="B52" s="117"/>
      <c r="C52" s="121"/>
      <c r="D52" s="117"/>
      <c r="E52" s="117"/>
      <c r="F52" s="118"/>
      <c r="G52" s="164">
        <f>Таблица1345691318[Кол-во по Счету]*Таблица1345691318[Цена за единицу]</f>
        <v>0</v>
      </c>
      <c r="H52" s="164"/>
      <c r="I52" s="119"/>
      <c r="J52" s="119"/>
      <c r="K52" s="119"/>
      <c r="L52" s="149"/>
      <c r="M52" s="117"/>
      <c r="N52" s="149"/>
      <c r="O52" s="120"/>
      <c r="P52" s="116">
        <f>Таблица1345691318[Дата оплаты]+Таблица1345691318[Срок поставки дней]+1</f>
        <v>1</v>
      </c>
      <c r="Q52" s="149"/>
      <c r="R52" s="117"/>
      <c r="S52" s="143"/>
      <c r="T52" s="143"/>
      <c r="U52" s="143"/>
      <c r="V52" s="143"/>
      <c r="W52" s="143"/>
      <c r="X52" s="143"/>
    </row>
    <row r="53" spans="1:24" x14ac:dyDescent="0.25">
      <c r="A53" s="163">
        <v>51</v>
      </c>
      <c r="B53" s="117"/>
      <c r="C53" s="121"/>
      <c r="D53" s="117"/>
      <c r="E53" s="117"/>
      <c r="F53" s="118"/>
      <c r="G53" s="118">
        <f>Таблица1345691318[Кол-во по Счету]*Таблица1345691318[Цена за единицу]</f>
        <v>0</v>
      </c>
      <c r="H53" s="118"/>
      <c r="I53" s="119"/>
      <c r="J53" s="119"/>
      <c r="K53" s="119"/>
      <c r="L53" s="149"/>
      <c r="M53" s="117"/>
      <c r="N53" s="149"/>
      <c r="O53" s="120"/>
      <c r="P53" s="116">
        <f>Таблица1345691318[Дата оплаты]+Таблица1345691318[Срок поставки дней]+1</f>
        <v>1</v>
      </c>
      <c r="Q53" s="149"/>
      <c r="R53" s="117"/>
      <c r="S53" s="143"/>
      <c r="T53" s="143"/>
      <c r="U53" s="143"/>
      <c r="V53" s="143"/>
      <c r="W53" s="143"/>
      <c r="X53" s="143"/>
    </row>
    <row r="54" spans="1:24" x14ac:dyDescent="0.25">
      <c r="A54" s="163">
        <v>52</v>
      </c>
      <c r="B54" s="117"/>
      <c r="C54" s="121"/>
      <c r="D54" s="117"/>
      <c r="E54" s="117"/>
      <c r="F54" s="118"/>
      <c r="G54" s="164">
        <f>Таблица1345691318[Кол-во по Счету]*Таблица1345691318[Цена за единицу]</f>
        <v>0</v>
      </c>
      <c r="H54" s="164"/>
      <c r="I54" s="119"/>
      <c r="J54" s="119"/>
      <c r="K54" s="119"/>
      <c r="L54" s="149"/>
      <c r="M54" s="117"/>
      <c r="N54" s="149"/>
      <c r="O54" s="120"/>
      <c r="P54" s="116">
        <f>Таблица1345691318[Дата оплаты]+Таблица1345691318[Срок поставки дней]+1</f>
        <v>1</v>
      </c>
      <c r="Q54" s="149"/>
      <c r="R54" s="117"/>
      <c r="S54" s="143"/>
      <c r="T54" s="143"/>
      <c r="U54" s="143"/>
      <c r="V54" s="143"/>
      <c r="W54" s="143"/>
      <c r="X54" s="143"/>
    </row>
    <row r="55" spans="1:24" x14ac:dyDescent="0.25">
      <c r="A55" s="131">
        <v>53</v>
      </c>
      <c r="B55" s="117"/>
      <c r="C55" s="121"/>
      <c r="D55" s="117"/>
      <c r="E55" s="117"/>
      <c r="F55" s="118"/>
      <c r="G55" s="164">
        <f>Таблица1345691318[Кол-во по Счету]*Таблица1345691318[Цена за единицу]</f>
        <v>0</v>
      </c>
      <c r="H55" s="164"/>
      <c r="I55" s="119"/>
      <c r="J55" s="119"/>
      <c r="K55" s="119"/>
      <c r="L55" s="149"/>
      <c r="M55" s="117"/>
      <c r="N55" s="149"/>
      <c r="O55" s="120"/>
      <c r="P55" s="116">
        <f>Таблица1345691318[Дата оплаты]+Таблица1345691318[Срок поставки дней]+1</f>
        <v>1</v>
      </c>
      <c r="Q55" s="149"/>
      <c r="R55" s="117"/>
      <c r="S55" s="143"/>
      <c r="T55" s="143"/>
      <c r="U55" s="143"/>
      <c r="V55" s="143"/>
      <c r="W55" s="143"/>
      <c r="X55" s="143"/>
    </row>
    <row r="56" spans="1:24" x14ac:dyDescent="0.25">
      <c r="A56" s="163">
        <v>54</v>
      </c>
      <c r="B56" s="117"/>
      <c r="C56" s="121"/>
      <c r="D56" s="117"/>
      <c r="E56" s="117"/>
      <c r="F56" s="118"/>
      <c r="G56" s="164">
        <f>Таблица1345691318[Кол-во по Счету]*Таблица1345691318[Цена за единицу]</f>
        <v>0</v>
      </c>
      <c r="H56" s="164"/>
      <c r="I56" s="119"/>
      <c r="J56" s="119"/>
      <c r="K56" s="119"/>
      <c r="L56" s="149"/>
      <c r="M56" s="117"/>
      <c r="N56" s="149"/>
      <c r="O56" s="120"/>
      <c r="P56" s="116">
        <f>Таблица1345691318[Дата оплаты]+Таблица1345691318[Срок поставки дней]+1</f>
        <v>1</v>
      </c>
      <c r="Q56" s="149"/>
      <c r="R56" s="117"/>
      <c r="S56" s="143"/>
      <c r="T56" s="143"/>
      <c r="U56" s="143"/>
      <c r="V56" s="143"/>
      <c r="W56" s="143"/>
      <c r="X56" s="143"/>
    </row>
    <row r="57" spans="1:24" x14ac:dyDescent="0.25">
      <c r="A57" s="163">
        <v>55</v>
      </c>
      <c r="B57" s="117"/>
      <c r="C57" s="121"/>
      <c r="D57" s="117"/>
      <c r="E57" s="117"/>
      <c r="F57" s="118"/>
      <c r="G57" s="164">
        <f>Таблица1345691318[Кол-во по Счету]*Таблица1345691318[Цена за единицу]</f>
        <v>0</v>
      </c>
      <c r="H57" s="164"/>
      <c r="I57" s="119"/>
      <c r="J57" s="119"/>
      <c r="K57" s="119"/>
      <c r="L57" s="149"/>
      <c r="M57" s="117"/>
      <c r="N57" s="149"/>
      <c r="O57" s="120"/>
      <c r="P57" s="116">
        <f>Таблица1345691318[Дата оплаты]+Таблица1345691318[Срок поставки дней]+1</f>
        <v>1</v>
      </c>
      <c r="Q57" s="149"/>
      <c r="R57" s="117"/>
      <c r="S57" s="143"/>
      <c r="T57" s="143"/>
      <c r="U57" s="143"/>
      <c r="V57" s="143"/>
      <c r="W57" s="143"/>
      <c r="X57" s="143"/>
    </row>
    <row r="58" spans="1:24" x14ac:dyDescent="0.25">
      <c r="A58" s="163">
        <v>56</v>
      </c>
      <c r="B58" s="117"/>
      <c r="C58" s="121"/>
      <c r="D58" s="117"/>
      <c r="E58" s="117"/>
      <c r="F58" s="118"/>
      <c r="G58" s="164">
        <f>Таблица1345691318[Кол-во по Счету]*Таблица1345691318[Цена за единицу]</f>
        <v>0</v>
      </c>
      <c r="H58" s="164"/>
      <c r="I58" s="119"/>
      <c r="J58" s="119"/>
      <c r="K58" s="119"/>
      <c r="L58" s="149"/>
      <c r="M58" s="117"/>
      <c r="N58" s="149"/>
      <c r="O58" s="120"/>
      <c r="P58" s="116">
        <f>Таблица1345691318[Дата оплаты]+Таблица1345691318[Срок поставки дней]+1</f>
        <v>1</v>
      </c>
      <c r="Q58" s="149"/>
      <c r="R58" s="117"/>
      <c r="S58" s="143"/>
      <c r="T58" s="143"/>
      <c r="U58" s="143"/>
      <c r="V58" s="143"/>
      <c r="W58" s="143"/>
      <c r="X58" s="143"/>
    </row>
    <row r="59" spans="1:24" x14ac:dyDescent="0.25">
      <c r="A59" s="163">
        <v>57</v>
      </c>
      <c r="B59" s="117"/>
      <c r="C59" s="121"/>
      <c r="D59" s="117"/>
      <c r="E59" s="117"/>
      <c r="F59" s="118"/>
      <c r="G59" s="164">
        <f>Таблица1345691318[Кол-во по Счету]*Таблица1345691318[Цена за единицу]</f>
        <v>0</v>
      </c>
      <c r="H59" s="164"/>
      <c r="I59" s="119"/>
      <c r="J59" s="119"/>
      <c r="K59" s="119"/>
      <c r="L59" s="149"/>
      <c r="M59" s="117"/>
      <c r="N59" s="149"/>
      <c r="O59" s="120"/>
      <c r="P59" s="116">
        <f>Таблица1345691318[Дата оплаты]+Таблица1345691318[Срок поставки дней]+1</f>
        <v>1</v>
      </c>
      <c r="Q59" s="149"/>
      <c r="R59" s="117"/>
      <c r="S59" s="143"/>
      <c r="T59" s="143"/>
      <c r="U59" s="143"/>
      <c r="V59" s="143"/>
      <c r="W59" s="143"/>
      <c r="X59" s="143"/>
    </row>
    <row r="60" spans="1:24" x14ac:dyDescent="0.25">
      <c r="A60" s="131">
        <v>58</v>
      </c>
      <c r="B60" s="117"/>
      <c r="C60" s="121"/>
      <c r="D60" s="117"/>
      <c r="E60" s="117"/>
      <c r="F60" s="118"/>
      <c r="G60" s="118">
        <f>Таблица1345691318[Кол-во по Счету]*Таблица1345691318[Цена за единицу]</f>
        <v>0</v>
      </c>
      <c r="H60" s="118"/>
      <c r="I60" s="119"/>
      <c r="J60" s="119"/>
      <c r="K60" s="119"/>
      <c r="L60" s="149"/>
      <c r="M60" s="117"/>
      <c r="N60" s="149"/>
      <c r="O60" s="120"/>
      <c r="P60" s="116">
        <f>Таблица1345691318[Дата оплаты]+Таблица1345691318[Срок поставки дней]+1</f>
        <v>1</v>
      </c>
      <c r="Q60" s="149"/>
      <c r="R60" s="117"/>
      <c r="S60" s="143"/>
      <c r="T60" s="143"/>
      <c r="U60" s="143"/>
      <c r="V60" s="143"/>
      <c r="W60" s="143"/>
      <c r="X60" s="143"/>
    </row>
    <row r="61" spans="1:24" x14ac:dyDescent="0.25">
      <c r="A61" s="163">
        <v>59</v>
      </c>
      <c r="B61" s="117"/>
      <c r="C61" s="121"/>
      <c r="D61" s="117"/>
      <c r="E61" s="117"/>
      <c r="F61" s="118"/>
      <c r="G61" s="164">
        <f>Таблица1345691318[Кол-во по Счету]*Таблица1345691318[Цена за единицу]</f>
        <v>0</v>
      </c>
      <c r="H61" s="164"/>
      <c r="I61" s="119"/>
      <c r="J61" s="119"/>
      <c r="K61" s="119"/>
      <c r="L61" s="149"/>
      <c r="M61" s="117"/>
      <c r="N61" s="149"/>
      <c r="O61" s="120"/>
      <c r="P61" s="116">
        <f>Таблица1345691318[Дата оплаты]+Таблица1345691318[Срок поставки дней]+1</f>
        <v>1</v>
      </c>
      <c r="Q61" s="149"/>
      <c r="R61" s="117"/>
      <c r="S61" s="143"/>
      <c r="T61" s="143"/>
      <c r="U61" s="143"/>
      <c r="V61" s="143"/>
      <c r="W61" s="143"/>
      <c r="X61" s="143"/>
    </row>
    <row r="62" spans="1:24" x14ac:dyDescent="0.25">
      <c r="A62" s="163">
        <v>60</v>
      </c>
      <c r="B62" s="117"/>
      <c r="C62" s="121"/>
      <c r="D62" s="117"/>
      <c r="E62" s="117"/>
      <c r="F62" s="118"/>
      <c r="G62" s="164">
        <f>Таблица1345691318[Кол-во по Счету]*Таблица1345691318[Цена за единицу]</f>
        <v>0</v>
      </c>
      <c r="H62" s="164"/>
      <c r="I62" s="119"/>
      <c r="J62" s="119"/>
      <c r="K62" s="119"/>
      <c r="L62" s="149"/>
      <c r="M62" s="117"/>
      <c r="N62" s="149"/>
      <c r="O62" s="120"/>
      <c r="P62" s="116">
        <f>Таблица1345691318[Дата оплаты]+Таблица1345691318[Срок поставки дней]+1</f>
        <v>1</v>
      </c>
      <c r="Q62" s="149"/>
      <c r="R62" s="117"/>
      <c r="S62" s="143"/>
      <c r="T62" s="143"/>
      <c r="U62" s="143"/>
      <c r="V62" s="143"/>
      <c r="W62" s="143"/>
      <c r="X62" s="143"/>
    </row>
    <row r="63" spans="1:24" x14ac:dyDescent="0.25">
      <c r="A63" s="163">
        <v>61</v>
      </c>
      <c r="B63" s="117"/>
      <c r="C63" s="121"/>
      <c r="D63" s="117"/>
      <c r="E63" s="117"/>
      <c r="F63" s="118"/>
      <c r="G63" s="164">
        <f>Таблица1345691318[Кол-во по Счету]*Таблица1345691318[Цена за единицу]</f>
        <v>0</v>
      </c>
      <c r="H63" s="164"/>
      <c r="I63" s="119"/>
      <c r="J63" s="119"/>
      <c r="K63" s="119"/>
      <c r="L63" s="149"/>
      <c r="M63" s="117"/>
      <c r="N63" s="149"/>
      <c r="O63" s="120"/>
      <c r="P63" s="116">
        <f>Таблица1345691318[Дата оплаты]+Таблица1345691318[Срок поставки дней]+1</f>
        <v>1</v>
      </c>
      <c r="Q63" s="149"/>
      <c r="R63" s="117"/>
      <c r="S63" s="143"/>
      <c r="T63" s="143"/>
      <c r="U63" s="143"/>
      <c r="V63" s="143"/>
      <c r="W63" s="143"/>
      <c r="X63" s="143"/>
    </row>
    <row r="64" spans="1:24" x14ac:dyDescent="0.25">
      <c r="A64" s="163">
        <v>62</v>
      </c>
      <c r="B64" s="117"/>
      <c r="C64" s="121"/>
      <c r="D64" s="117"/>
      <c r="E64" s="117"/>
      <c r="F64" s="118"/>
      <c r="G64" s="164">
        <f>Таблица1345691318[Кол-во по Счету]*Таблица1345691318[Цена за единицу]</f>
        <v>0</v>
      </c>
      <c r="H64" s="164"/>
      <c r="I64" s="119"/>
      <c r="J64" s="119"/>
      <c r="K64" s="119"/>
      <c r="L64" s="149"/>
      <c r="M64" s="117"/>
      <c r="N64" s="149"/>
      <c r="O64" s="120"/>
      <c r="P64" s="116">
        <f>Таблица1345691318[Дата оплаты]+Таблица1345691318[Срок поставки дней]+1</f>
        <v>1</v>
      </c>
      <c r="Q64" s="149"/>
      <c r="R64" s="117"/>
      <c r="S64" s="143"/>
      <c r="T64" s="143"/>
      <c r="U64" s="143"/>
      <c r="V64" s="143"/>
      <c r="W64" s="143"/>
      <c r="X64" s="143"/>
    </row>
    <row r="65" spans="1:24" x14ac:dyDescent="0.25">
      <c r="A65" s="131">
        <v>63</v>
      </c>
      <c r="B65" s="117"/>
      <c r="C65" s="121"/>
      <c r="D65" s="117"/>
      <c r="E65" s="117"/>
      <c r="F65" s="118"/>
      <c r="G65" s="164">
        <f>Таблица1345691318[Кол-во по Счету]*Таблица1345691318[Цена за единицу]</f>
        <v>0</v>
      </c>
      <c r="H65" s="164"/>
      <c r="I65" s="119"/>
      <c r="J65" s="119"/>
      <c r="K65" s="119"/>
      <c r="L65" s="149"/>
      <c r="M65" s="117"/>
      <c r="N65" s="149"/>
      <c r="O65" s="120"/>
      <c r="P65" s="116">
        <f>Таблица1345691318[Дата оплаты]+Таблица1345691318[Срок поставки дней]+1</f>
        <v>1</v>
      </c>
      <c r="Q65" s="149"/>
      <c r="R65" s="117"/>
      <c r="S65" s="143"/>
      <c r="T65" s="143"/>
      <c r="U65" s="143"/>
      <c r="V65" s="143"/>
      <c r="W65" s="143"/>
      <c r="X65" s="143"/>
    </row>
    <row r="66" spans="1:24" x14ac:dyDescent="0.25">
      <c r="A66" s="163">
        <v>64</v>
      </c>
      <c r="B66" s="117"/>
      <c r="C66" s="121"/>
      <c r="D66" s="117"/>
      <c r="E66" s="117"/>
      <c r="F66" s="118"/>
      <c r="G66" s="164">
        <f>Таблица1345691318[Кол-во по Счету]*Таблица1345691318[Цена за единицу]</f>
        <v>0</v>
      </c>
      <c r="H66" s="164"/>
      <c r="I66" s="119"/>
      <c r="J66" s="119"/>
      <c r="K66" s="119"/>
      <c r="L66" s="149"/>
      <c r="M66" s="117"/>
      <c r="N66" s="149"/>
      <c r="O66" s="120"/>
      <c r="P66" s="116">
        <f>Таблица1345691318[Дата оплаты]+Таблица1345691318[Срок поставки дней]+1</f>
        <v>1</v>
      </c>
      <c r="Q66" s="149"/>
      <c r="R66" s="117"/>
      <c r="S66" s="143"/>
      <c r="T66" s="143"/>
      <c r="U66" s="143"/>
      <c r="V66" s="143"/>
      <c r="W66" s="143"/>
      <c r="X66" s="143"/>
    </row>
    <row r="67" spans="1:24" x14ac:dyDescent="0.25">
      <c r="A67" s="163">
        <v>65</v>
      </c>
      <c r="B67" s="117"/>
      <c r="C67" s="121"/>
      <c r="D67" s="117"/>
      <c r="E67" s="117"/>
      <c r="F67" s="118"/>
      <c r="G67" s="164">
        <f>Таблица1345691318[Кол-во по Счету]*Таблица1345691318[Цена за единицу]</f>
        <v>0</v>
      </c>
      <c r="H67" s="164"/>
      <c r="I67" s="119"/>
      <c r="J67" s="119"/>
      <c r="K67" s="119"/>
      <c r="L67" s="149"/>
      <c r="M67" s="117"/>
      <c r="N67" s="149"/>
      <c r="O67" s="120"/>
      <c r="P67" s="116">
        <f>Таблица1345691318[Дата оплаты]+Таблица1345691318[Срок поставки дней]+1</f>
        <v>1</v>
      </c>
      <c r="Q67" s="149"/>
      <c r="R67" s="117"/>
      <c r="S67" s="143"/>
      <c r="T67" s="143"/>
      <c r="U67" s="143"/>
      <c r="V67" s="143"/>
      <c r="W67" s="143"/>
      <c r="X67" s="143"/>
    </row>
    <row r="68" spans="1:24" x14ac:dyDescent="0.25">
      <c r="A68" s="163">
        <v>66</v>
      </c>
      <c r="B68" s="117"/>
      <c r="C68" s="121"/>
      <c r="D68" s="117"/>
      <c r="E68" s="117"/>
      <c r="F68" s="118"/>
      <c r="G68" s="164">
        <f>Таблица1345691318[Кол-во по Счету]*Таблица1345691318[Цена за единицу]</f>
        <v>0</v>
      </c>
      <c r="H68" s="164"/>
      <c r="I68" s="119"/>
      <c r="J68" s="119"/>
      <c r="K68" s="119"/>
      <c r="L68" s="149"/>
      <c r="M68" s="117"/>
      <c r="N68" s="149"/>
      <c r="O68" s="120"/>
      <c r="P68" s="116">
        <f>Таблица1345691318[Дата оплаты]+Таблица1345691318[Срок поставки дней]+1</f>
        <v>1</v>
      </c>
      <c r="Q68" s="149"/>
      <c r="R68" s="117"/>
      <c r="S68" s="143"/>
      <c r="T68" s="143"/>
      <c r="U68" s="143"/>
      <c r="V68" s="143"/>
      <c r="W68" s="143"/>
      <c r="X68" s="143"/>
    </row>
    <row r="69" spans="1:24" x14ac:dyDescent="0.25">
      <c r="A69" s="163">
        <v>67</v>
      </c>
      <c r="B69" s="117"/>
      <c r="C69" s="121"/>
      <c r="D69" s="117"/>
      <c r="E69" s="117"/>
      <c r="F69" s="118"/>
      <c r="G69" s="118">
        <f>Таблица1345691318[Кол-во по Счету]*Таблица1345691318[Цена за единицу]</f>
        <v>0</v>
      </c>
      <c r="H69" s="118"/>
      <c r="I69" s="119"/>
      <c r="J69" s="119"/>
      <c r="K69" s="119"/>
      <c r="L69" s="149"/>
      <c r="M69" s="117"/>
      <c r="N69" s="149"/>
      <c r="O69" s="120"/>
      <c r="P69" s="116">
        <f>Таблица1345691318[Дата оплаты]+Таблица1345691318[Срок поставки дней]+1</f>
        <v>1</v>
      </c>
      <c r="Q69" s="149"/>
      <c r="R69" s="117"/>
      <c r="S69" s="143"/>
      <c r="T69" s="143"/>
      <c r="U69" s="143"/>
      <c r="V69" s="143"/>
      <c r="W69" s="143"/>
      <c r="X69" s="143"/>
    </row>
    <row r="70" spans="1:24" x14ac:dyDescent="0.25">
      <c r="A70" s="131">
        <v>68</v>
      </c>
      <c r="B70" s="117"/>
      <c r="C70" s="121"/>
      <c r="D70" s="117"/>
      <c r="E70" s="117"/>
      <c r="F70" s="118"/>
      <c r="G70" s="164">
        <f>Таблица1345691318[Кол-во по Счету]*Таблица1345691318[Цена за единицу]</f>
        <v>0</v>
      </c>
      <c r="H70" s="164"/>
      <c r="I70" s="119"/>
      <c r="J70" s="119"/>
      <c r="K70" s="119"/>
      <c r="L70" s="149"/>
      <c r="M70" s="117"/>
      <c r="N70" s="149"/>
      <c r="O70" s="120"/>
      <c r="P70" s="116">
        <f>Таблица1345691318[Дата оплаты]+Таблица1345691318[Срок поставки дней]+1</f>
        <v>1</v>
      </c>
      <c r="Q70" s="149"/>
      <c r="R70" s="117"/>
      <c r="S70" s="143"/>
      <c r="T70" s="143"/>
      <c r="U70" s="143"/>
      <c r="V70" s="143"/>
      <c r="W70" s="143"/>
      <c r="X70" s="143"/>
    </row>
    <row r="71" spans="1:24" x14ac:dyDescent="0.25">
      <c r="A71" s="163">
        <v>69</v>
      </c>
      <c r="B71" s="117"/>
      <c r="C71" s="121"/>
      <c r="D71" s="117"/>
      <c r="E71" s="117"/>
      <c r="F71" s="118"/>
      <c r="G71" s="164">
        <f>Таблица1345691318[Кол-во по Счету]*Таблица1345691318[Цена за единицу]</f>
        <v>0</v>
      </c>
      <c r="H71" s="164"/>
      <c r="I71" s="119"/>
      <c r="J71" s="119"/>
      <c r="K71" s="119"/>
      <c r="L71" s="149"/>
      <c r="M71" s="117"/>
      <c r="N71" s="149"/>
      <c r="O71" s="120"/>
      <c r="P71" s="116">
        <f>Таблица1345691318[Дата оплаты]+Таблица1345691318[Срок поставки дней]+1</f>
        <v>1</v>
      </c>
      <c r="Q71" s="149"/>
      <c r="R71" s="117"/>
      <c r="S71" s="143"/>
      <c r="T71" s="143"/>
      <c r="U71" s="143"/>
      <c r="V71" s="143"/>
      <c r="W71" s="143"/>
      <c r="X71" s="143"/>
    </row>
    <row r="72" spans="1:24" x14ac:dyDescent="0.25">
      <c r="A72" s="163">
        <v>70</v>
      </c>
      <c r="B72" s="117"/>
      <c r="C72" s="121"/>
      <c r="D72" s="117"/>
      <c r="E72" s="117"/>
      <c r="F72" s="118"/>
      <c r="G72" s="164">
        <f>Таблица1345691318[Кол-во по Счету]*Таблица1345691318[Цена за единицу]</f>
        <v>0</v>
      </c>
      <c r="H72" s="164"/>
      <c r="I72" s="119"/>
      <c r="J72" s="119"/>
      <c r="K72" s="119"/>
      <c r="L72" s="149"/>
      <c r="M72" s="117"/>
      <c r="N72" s="149"/>
      <c r="O72" s="120"/>
      <c r="P72" s="116">
        <f>Таблица1345691318[Дата оплаты]+Таблица1345691318[Срок поставки дней]+1</f>
        <v>1</v>
      </c>
      <c r="Q72" s="149"/>
      <c r="R72" s="117"/>
      <c r="S72" s="143"/>
      <c r="T72" s="143"/>
      <c r="U72" s="143"/>
      <c r="V72" s="143"/>
      <c r="W72" s="143"/>
      <c r="X72" s="143"/>
    </row>
    <row r="73" spans="1:24" x14ac:dyDescent="0.25">
      <c r="A73" s="163">
        <v>71</v>
      </c>
      <c r="B73" s="117"/>
      <c r="C73" s="121"/>
      <c r="D73" s="117"/>
      <c r="E73" s="117"/>
      <c r="F73" s="118"/>
      <c r="G73" s="164">
        <f>Таблица1345691318[Кол-во по Счету]*Таблица1345691318[Цена за единицу]</f>
        <v>0</v>
      </c>
      <c r="H73" s="164"/>
      <c r="I73" s="119"/>
      <c r="J73" s="119"/>
      <c r="K73" s="119"/>
      <c r="L73" s="149"/>
      <c r="M73" s="117"/>
      <c r="N73" s="149"/>
      <c r="O73" s="120"/>
      <c r="P73" s="116">
        <f>Таблица1345691318[Дата оплаты]+Таблица1345691318[Срок поставки дней]+1</f>
        <v>1</v>
      </c>
      <c r="Q73" s="149"/>
      <c r="R73" s="117"/>
      <c r="S73" s="143"/>
      <c r="T73" s="143"/>
      <c r="U73" s="143"/>
      <c r="V73" s="143"/>
      <c r="W73" s="143"/>
      <c r="X73" s="143"/>
    </row>
    <row r="74" spans="1:24" x14ac:dyDescent="0.25">
      <c r="A74" s="163">
        <v>72</v>
      </c>
      <c r="B74" s="117"/>
      <c r="C74" s="121"/>
      <c r="D74" s="117"/>
      <c r="E74" s="117"/>
      <c r="F74" s="118"/>
      <c r="G74" s="164">
        <f>Таблица1345691318[Кол-во по Счету]*Таблица1345691318[Цена за единицу]</f>
        <v>0</v>
      </c>
      <c r="H74" s="164"/>
      <c r="I74" s="119"/>
      <c r="J74" s="119"/>
      <c r="K74" s="119"/>
      <c r="L74" s="149"/>
      <c r="M74" s="117"/>
      <c r="N74" s="149"/>
      <c r="O74" s="120"/>
      <c r="P74" s="116">
        <f>Таблица1345691318[Дата оплаты]+Таблица1345691318[Срок поставки дней]+1</f>
        <v>1</v>
      </c>
      <c r="Q74" s="149"/>
      <c r="R74" s="117"/>
      <c r="S74" s="143"/>
      <c r="T74" s="143"/>
      <c r="U74" s="143"/>
      <c r="V74" s="143"/>
      <c r="W74" s="143"/>
      <c r="X74" s="143"/>
    </row>
    <row r="75" spans="1:24" x14ac:dyDescent="0.25">
      <c r="A75" s="131">
        <v>73</v>
      </c>
      <c r="B75" s="132"/>
      <c r="C75" s="137"/>
      <c r="D75" s="131"/>
      <c r="E75" s="131"/>
      <c r="F75" s="133"/>
      <c r="G75" s="164">
        <f>Таблица1345691318[Кол-во по Счету]*Таблица1345691318[Цена за единицу]</f>
        <v>0</v>
      </c>
      <c r="H75" s="164"/>
      <c r="I75" s="134"/>
      <c r="J75" s="134"/>
      <c r="K75" s="134"/>
      <c r="L75" s="156"/>
      <c r="M75" s="132"/>
      <c r="N75" s="157"/>
      <c r="O75" s="135"/>
      <c r="P75" s="116">
        <f>Таблица1345691318[Дата оплаты]+Таблица1345691318[Срок поставки дней]+1</f>
        <v>1</v>
      </c>
      <c r="Q75" s="156"/>
      <c r="R75" s="136"/>
      <c r="S75" s="143"/>
      <c r="T75" s="143"/>
      <c r="U75" s="143"/>
      <c r="V75" s="143"/>
      <c r="W75" s="143"/>
      <c r="X75" s="143"/>
    </row>
    <row r="76" spans="1:24" x14ac:dyDescent="0.25">
      <c r="A76" s="163">
        <v>74</v>
      </c>
      <c r="B76" s="132"/>
      <c r="C76" s="137"/>
      <c r="D76" s="131"/>
      <c r="E76" s="131"/>
      <c r="F76" s="133"/>
      <c r="G76" s="118">
        <f>Таблица1345691318[Кол-во по Счету]*Таблица1345691318[Цена за единицу]</f>
        <v>0</v>
      </c>
      <c r="H76" s="118"/>
      <c r="I76" s="134"/>
      <c r="J76" s="134"/>
      <c r="K76" s="134"/>
      <c r="L76" s="156"/>
      <c r="M76" s="132"/>
      <c r="N76" s="157"/>
      <c r="O76" s="135"/>
      <c r="P76" s="116">
        <f>Таблица1345691318[Дата оплаты]+Таблица1345691318[Срок поставки дней]+1</f>
        <v>1</v>
      </c>
      <c r="Q76" s="156"/>
      <c r="R76" s="136"/>
      <c r="S76" s="143"/>
      <c r="T76" s="143"/>
      <c r="U76" s="143"/>
      <c r="V76" s="143"/>
      <c r="W76" s="143"/>
      <c r="X76" s="143"/>
    </row>
    <row r="77" spans="1:24" x14ac:dyDescent="0.25">
      <c r="A77" s="163">
        <v>75</v>
      </c>
      <c r="B77" s="132"/>
      <c r="C77" s="137"/>
      <c r="D77" s="131"/>
      <c r="E77" s="131"/>
      <c r="F77" s="133"/>
      <c r="G77" s="164">
        <f>Таблица1345691318[Кол-во по Счету]*Таблица1345691318[Цена за единицу]</f>
        <v>0</v>
      </c>
      <c r="H77" s="164"/>
      <c r="I77" s="134"/>
      <c r="J77" s="134"/>
      <c r="K77" s="134"/>
      <c r="L77" s="156"/>
      <c r="M77" s="132"/>
      <c r="N77" s="157"/>
      <c r="O77" s="135"/>
      <c r="P77" s="116">
        <f>Таблица1345691318[Дата оплаты]+Таблица1345691318[Срок поставки дней]+1</f>
        <v>1</v>
      </c>
      <c r="Q77" s="156"/>
      <c r="R77" s="136"/>
      <c r="S77" s="143"/>
      <c r="T77" s="143"/>
      <c r="U77" s="143"/>
      <c r="V77" s="143"/>
      <c r="W77" s="143"/>
      <c r="X77" s="143"/>
    </row>
    <row r="78" spans="1:24" x14ac:dyDescent="0.25">
      <c r="A78" s="163">
        <v>76</v>
      </c>
      <c r="B78" s="132"/>
      <c r="C78" s="137"/>
      <c r="D78" s="131"/>
      <c r="E78" s="131"/>
      <c r="F78" s="133"/>
      <c r="G78" s="164">
        <f>Таблица1345691318[Кол-во по Счету]*Таблица1345691318[Цена за единицу]</f>
        <v>0</v>
      </c>
      <c r="H78" s="164"/>
      <c r="I78" s="134"/>
      <c r="J78" s="134"/>
      <c r="K78" s="134"/>
      <c r="L78" s="156"/>
      <c r="M78" s="132"/>
      <c r="N78" s="157"/>
      <c r="O78" s="135"/>
      <c r="P78" s="116">
        <f>Таблица1345691318[Дата оплаты]+Таблица1345691318[Срок поставки дней]+1</f>
        <v>1</v>
      </c>
      <c r="Q78" s="156"/>
      <c r="R78" s="136"/>
      <c r="S78" s="143"/>
      <c r="T78" s="143"/>
      <c r="U78" s="143"/>
      <c r="V78" s="143"/>
      <c r="W78" s="143"/>
      <c r="X78" s="143"/>
    </row>
    <row r="79" spans="1:24" x14ac:dyDescent="0.25">
      <c r="A79" s="163">
        <v>77</v>
      </c>
      <c r="B79" s="132"/>
      <c r="C79" s="137"/>
      <c r="D79" s="131"/>
      <c r="E79" s="131"/>
      <c r="F79" s="133"/>
      <c r="G79" s="164">
        <f>Таблица1345691318[Кол-во по Счету]*Таблица1345691318[Цена за единицу]</f>
        <v>0</v>
      </c>
      <c r="H79" s="164"/>
      <c r="I79" s="134"/>
      <c r="J79" s="134"/>
      <c r="K79" s="134"/>
      <c r="L79" s="156"/>
      <c r="M79" s="132"/>
      <c r="N79" s="157"/>
      <c r="O79" s="135"/>
      <c r="P79" s="116">
        <f>Таблица1345691318[Дата оплаты]+Таблица1345691318[Срок поставки дней]+1</f>
        <v>1</v>
      </c>
      <c r="Q79" s="156"/>
      <c r="R79" s="136"/>
      <c r="S79" s="143"/>
      <c r="T79" s="143"/>
      <c r="U79" s="143"/>
      <c r="V79" s="143"/>
      <c r="W79" s="143"/>
      <c r="X79" s="143"/>
    </row>
    <row r="80" spans="1:24" x14ac:dyDescent="0.25">
      <c r="A80" s="131">
        <v>78</v>
      </c>
      <c r="B80" s="132"/>
      <c r="C80" s="137"/>
      <c r="D80" s="131"/>
      <c r="E80" s="131"/>
      <c r="F80" s="133"/>
      <c r="G80" s="164">
        <f>Таблица1345691318[Кол-во по Счету]*Таблица1345691318[Цена за единицу]</f>
        <v>0</v>
      </c>
      <c r="H80" s="164"/>
      <c r="I80" s="134"/>
      <c r="J80" s="134"/>
      <c r="K80" s="134"/>
      <c r="L80" s="156"/>
      <c r="M80" s="132"/>
      <c r="N80" s="157"/>
      <c r="O80" s="135"/>
      <c r="P80" s="116">
        <f>Таблица1345691318[Дата оплаты]+Таблица1345691318[Срок поставки дней]+1</f>
        <v>1</v>
      </c>
      <c r="Q80" s="156"/>
      <c r="R80" s="136"/>
      <c r="S80" s="143"/>
      <c r="T80" s="143"/>
      <c r="U80" s="143"/>
      <c r="V80" s="143"/>
      <c r="W80" s="143"/>
      <c r="X80" s="143"/>
    </row>
    <row r="81" spans="1:24" x14ac:dyDescent="0.25">
      <c r="A81" s="163">
        <v>79</v>
      </c>
      <c r="B81" s="132"/>
      <c r="C81" s="137"/>
      <c r="D81" s="131"/>
      <c r="E81" s="131"/>
      <c r="F81" s="133"/>
      <c r="G81" s="164">
        <f>Таблица1345691318[Кол-во по Счету]*Таблица1345691318[Цена за единицу]</f>
        <v>0</v>
      </c>
      <c r="H81" s="164"/>
      <c r="I81" s="134"/>
      <c r="J81" s="134"/>
      <c r="K81" s="134"/>
      <c r="L81" s="156"/>
      <c r="M81" s="132"/>
      <c r="N81" s="157"/>
      <c r="O81" s="135"/>
      <c r="P81" s="116">
        <f>Таблица1345691318[Дата оплаты]+Таблица1345691318[Срок поставки дней]+1</f>
        <v>1</v>
      </c>
      <c r="Q81" s="156"/>
      <c r="R81" s="136"/>
      <c r="S81" s="143"/>
      <c r="T81" s="143"/>
      <c r="U81" s="143"/>
      <c r="V81" s="143"/>
      <c r="W81" s="143"/>
      <c r="X81" s="143"/>
    </row>
    <row r="82" spans="1:24" x14ac:dyDescent="0.25">
      <c r="A82" s="163">
        <v>80</v>
      </c>
      <c r="B82" s="132"/>
      <c r="C82" s="137"/>
      <c r="D82" s="131"/>
      <c r="E82" s="131"/>
      <c r="F82" s="133"/>
      <c r="G82" s="164">
        <f>Таблица1345691318[Кол-во по Счету]*Таблица1345691318[Цена за единицу]</f>
        <v>0</v>
      </c>
      <c r="H82" s="164"/>
      <c r="I82" s="134"/>
      <c r="J82" s="134"/>
      <c r="K82" s="134"/>
      <c r="L82" s="156"/>
      <c r="M82" s="132"/>
      <c r="N82" s="157"/>
      <c r="O82" s="135"/>
      <c r="P82" s="116">
        <f>Таблица1345691318[Дата оплаты]+Таблица1345691318[Срок поставки дней]+1</f>
        <v>1</v>
      </c>
      <c r="Q82" s="156"/>
      <c r="R82" s="136"/>
      <c r="S82" s="143"/>
      <c r="T82" s="143"/>
      <c r="U82" s="143"/>
      <c r="V82" s="143"/>
      <c r="W82" s="143"/>
      <c r="X82" s="143"/>
    </row>
    <row r="83" spans="1:24" x14ac:dyDescent="0.25">
      <c r="A83" s="163">
        <v>81</v>
      </c>
      <c r="B83" s="132"/>
      <c r="C83" s="137"/>
      <c r="D83" s="131"/>
      <c r="E83" s="131"/>
      <c r="F83" s="133"/>
      <c r="G83" s="164">
        <f>Таблица1345691318[Кол-во по Счету]*Таблица1345691318[Цена за единицу]</f>
        <v>0</v>
      </c>
      <c r="H83" s="164"/>
      <c r="I83" s="134"/>
      <c r="J83" s="134"/>
      <c r="K83" s="134"/>
      <c r="L83" s="156"/>
      <c r="M83" s="132"/>
      <c r="N83" s="157"/>
      <c r="O83" s="135"/>
      <c r="P83" s="116">
        <f>Таблица1345691318[Дата оплаты]+Таблица1345691318[Срок поставки дней]+1</f>
        <v>1</v>
      </c>
      <c r="Q83" s="156"/>
      <c r="R83" s="136"/>
      <c r="S83" s="143"/>
      <c r="T83" s="143"/>
      <c r="U83" s="143"/>
      <c r="V83" s="143"/>
      <c r="W83" s="143"/>
      <c r="X83" s="143"/>
    </row>
    <row r="84" spans="1:24" x14ac:dyDescent="0.25">
      <c r="A84" s="163">
        <v>82</v>
      </c>
      <c r="B84" s="132"/>
      <c r="C84" s="137"/>
      <c r="D84" s="131"/>
      <c r="E84" s="131"/>
      <c r="F84" s="133"/>
      <c r="G84" s="164">
        <f>Таблица1345691318[Кол-во по Счету]*Таблица1345691318[Цена за единицу]</f>
        <v>0</v>
      </c>
      <c r="H84" s="164"/>
      <c r="I84" s="134"/>
      <c r="J84" s="134"/>
      <c r="K84" s="134"/>
      <c r="L84" s="156"/>
      <c r="M84" s="132"/>
      <c r="N84" s="157"/>
      <c r="O84" s="135"/>
      <c r="P84" s="116">
        <f>Таблица1345691318[Дата оплаты]+Таблица1345691318[Срок поставки дней]+1</f>
        <v>1</v>
      </c>
      <c r="Q84" s="156"/>
      <c r="R84" s="136"/>
      <c r="S84" s="143"/>
      <c r="T84" s="143"/>
      <c r="U84" s="143"/>
      <c r="V84" s="143"/>
      <c r="W84" s="143"/>
      <c r="X84" s="143"/>
    </row>
    <row r="85" spans="1:24" x14ac:dyDescent="0.25">
      <c r="A85" s="131">
        <v>83</v>
      </c>
      <c r="B85" s="132"/>
      <c r="C85" s="137"/>
      <c r="D85" s="131"/>
      <c r="E85" s="131"/>
      <c r="F85" s="133"/>
      <c r="G85" s="118">
        <f>Таблица1345691318[Кол-во по Счету]*Таблица1345691318[Цена за единицу]</f>
        <v>0</v>
      </c>
      <c r="H85" s="118"/>
      <c r="I85" s="134"/>
      <c r="J85" s="134"/>
      <c r="K85" s="134"/>
      <c r="L85" s="156"/>
      <c r="M85" s="132"/>
      <c r="N85" s="157"/>
      <c r="O85" s="135"/>
      <c r="P85" s="116">
        <f>Таблица1345691318[Дата оплаты]+Таблица1345691318[Срок поставки дней]+1</f>
        <v>1</v>
      </c>
      <c r="Q85" s="156"/>
      <c r="R85" s="136"/>
      <c r="S85" s="143"/>
      <c r="T85" s="143"/>
      <c r="U85" s="143"/>
      <c r="V85" s="143"/>
      <c r="W85" s="143"/>
      <c r="X85" s="143"/>
    </row>
    <row r="86" spans="1:24" x14ac:dyDescent="0.25">
      <c r="A86" s="163">
        <v>84</v>
      </c>
      <c r="B86" s="132"/>
      <c r="C86" s="137"/>
      <c r="D86" s="131"/>
      <c r="E86" s="131"/>
      <c r="F86" s="133"/>
      <c r="G86" s="164">
        <f>Таблица1345691318[Кол-во по Счету]*Таблица1345691318[Цена за единицу]</f>
        <v>0</v>
      </c>
      <c r="H86" s="164"/>
      <c r="I86" s="134"/>
      <c r="J86" s="134"/>
      <c r="K86" s="134"/>
      <c r="L86" s="156"/>
      <c r="M86" s="132"/>
      <c r="N86" s="157"/>
      <c r="O86" s="135"/>
      <c r="P86" s="116">
        <f>Таблица1345691318[Дата оплаты]+Таблица1345691318[Срок поставки дней]+1</f>
        <v>1</v>
      </c>
      <c r="Q86" s="156"/>
      <c r="R86" s="136"/>
      <c r="S86" s="143"/>
      <c r="T86" s="143"/>
      <c r="U86" s="143"/>
      <c r="V86" s="143"/>
      <c r="W86" s="143"/>
      <c r="X86" s="143"/>
    </row>
    <row r="87" spans="1:24" x14ac:dyDescent="0.25">
      <c r="A87" s="163">
        <v>85</v>
      </c>
      <c r="B87" s="132"/>
      <c r="C87" s="137"/>
      <c r="D87" s="131"/>
      <c r="E87" s="131"/>
      <c r="F87" s="133"/>
      <c r="G87" s="164">
        <f>Таблица1345691318[Кол-во по Счету]*Таблица1345691318[Цена за единицу]</f>
        <v>0</v>
      </c>
      <c r="H87" s="164"/>
      <c r="I87" s="134"/>
      <c r="J87" s="134"/>
      <c r="K87" s="134"/>
      <c r="L87" s="156"/>
      <c r="M87" s="132"/>
      <c r="N87" s="157"/>
      <c r="O87" s="135"/>
      <c r="P87" s="116">
        <f>Таблица1345691318[Дата оплаты]+Таблица1345691318[Срок поставки дней]+1</f>
        <v>1</v>
      </c>
      <c r="Q87" s="156"/>
      <c r="R87" s="136"/>
      <c r="S87" s="143"/>
      <c r="T87" s="143"/>
      <c r="U87" s="143"/>
      <c r="V87" s="143"/>
      <c r="W87" s="143"/>
      <c r="X87" s="143"/>
    </row>
    <row r="88" spans="1:24" x14ac:dyDescent="0.25">
      <c r="A88" s="163">
        <v>86</v>
      </c>
      <c r="B88" s="132"/>
      <c r="C88" s="137"/>
      <c r="D88" s="131"/>
      <c r="E88" s="131"/>
      <c r="F88" s="133"/>
      <c r="G88" s="164">
        <f>Таблица1345691318[Кол-во по Счету]*Таблица1345691318[Цена за единицу]</f>
        <v>0</v>
      </c>
      <c r="H88" s="164"/>
      <c r="I88" s="134"/>
      <c r="J88" s="134"/>
      <c r="K88" s="134"/>
      <c r="L88" s="156"/>
      <c r="M88" s="132"/>
      <c r="N88" s="157"/>
      <c r="O88" s="135"/>
      <c r="P88" s="116">
        <f>Таблица1345691318[Дата оплаты]+Таблица1345691318[Срок поставки дней]+1</f>
        <v>1</v>
      </c>
      <c r="Q88" s="156"/>
      <c r="R88" s="136"/>
      <c r="S88" s="143"/>
      <c r="T88" s="143"/>
      <c r="U88" s="143"/>
      <c r="V88" s="143"/>
      <c r="W88" s="143"/>
      <c r="X88" s="143"/>
    </row>
    <row r="89" spans="1:24" x14ac:dyDescent="0.25">
      <c r="A89" s="163">
        <v>87</v>
      </c>
      <c r="B89" s="132"/>
      <c r="C89" s="137"/>
      <c r="D89" s="131"/>
      <c r="E89" s="131"/>
      <c r="F89" s="133"/>
      <c r="G89" s="164">
        <f>Таблица1345691318[Кол-во по Счету]*Таблица1345691318[Цена за единицу]</f>
        <v>0</v>
      </c>
      <c r="H89" s="164"/>
      <c r="I89" s="134"/>
      <c r="J89" s="134"/>
      <c r="K89" s="134"/>
      <c r="L89" s="156"/>
      <c r="M89" s="132"/>
      <c r="N89" s="157"/>
      <c r="O89" s="135"/>
      <c r="P89" s="116">
        <f>Таблица1345691318[Дата оплаты]+Таблица1345691318[Срок поставки дней]+1</f>
        <v>1</v>
      </c>
      <c r="Q89" s="156"/>
      <c r="R89" s="136"/>
      <c r="S89" s="143"/>
      <c r="T89" s="143"/>
      <c r="U89" s="143"/>
      <c r="V89" s="143"/>
      <c r="W89" s="143"/>
      <c r="X89" s="143"/>
    </row>
    <row r="90" spans="1:24" x14ac:dyDescent="0.25">
      <c r="A90" s="131">
        <v>88</v>
      </c>
      <c r="B90" s="132"/>
      <c r="C90" s="137"/>
      <c r="D90" s="131"/>
      <c r="E90" s="131"/>
      <c r="F90" s="133"/>
      <c r="G90" s="164">
        <f>Таблица1345691318[Кол-во по Счету]*Таблица1345691318[Цена за единицу]</f>
        <v>0</v>
      </c>
      <c r="H90" s="164"/>
      <c r="I90" s="134"/>
      <c r="J90" s="134"/>
      <c r="K90" s="134"/>
      <c r="L90" s="156"/>
      <c r="M90" s="132"/>
      <c r="N90" s="157"/>
      <c r="O90" s="135"/>
      <c r="P90" s="116">
        <f>Таблица1345691318[Дата оплаты]+Таблица1345691318[Срок поставки дней]+1</f>
        <v>1</v>
      </c>
      <c r="Q90" s="156"/>
      <c r="R90" s="136"/>
      <c r="S90" s="143"/>
      <c r="T90" s="143"/>
      <c r="U90" s="143"/>
      <c r="V90" s="143"/>
      <c r="W90" s="143"/>
      <c r="X90" s="143"/>
    </row>
    <row r="91" spans="1:24" x14ac:dyDescent="0.25">
      <c r="A91" s="163">
        <v>89</v>
      </c>
      <c r="B91" s="132"/>
      <c r="C91" s="137"/>
      <c r="D91" s="131"/>
      <c r="E91" s="131"/>
      <c r="F91" s="133"/>
      <c r="G91" s="164">
        <f>Таблица1345691318[Кол-во по Счету]*Таблица1345691318[Цена за единицу]</f>
        <v>0</v>
      </c>
      <c r="H91" s="164"/>
      <c r="I91" s="134"/>
      <c r="J91" s="134"/>
      <c r="K91" s="134"/>
      <c r="L91" s="156"/>
      <c r="M91" s="132"/>
      <c r="N91" s="157"/>
      <c r="O91" s="135"/>
      <c r="P91" s="116">
        <f>Таблица1345691318[Дата оплаты]+Таблица1345691318[Срок поставки дней]+1</f>
        <v>1</v>
      </c>
      <c r="Q91" s="156"/>
      <c r="R91" s="136"/>
      <c r="S91" s="143"/>
      <c r="T91" s="143"/>
      <c r="U91" s="143"/>
      <c r="V91" s="143"/>
      <c r="W91" s="143"/>
      <c r="X91" s="143"/>
    </row>
    <row r="92" spans="1:24" x14ac:dyDescent="0.25">
      <c r="A92" s="163">
        <v>90</v>
      </c>
      <c r="B92" s="132"/>
      <c r="C92" s="137"/>
      <c r="D92" s="131"/>
      <c r="E92" s="131"/>
      <c r="F92" s="133"/>
      <c r="G92" s="118">
        <f>Таблица1345691318[Кол-во по Счету]*Таблица1345691318[Цена за единицу]</f>
        <v>0</v>
      </c>
      <c r="H92" s="118"/>
      <c r="I92" s="134"/>
      <c r="J92" s="134"/>
      <c r="K92" s="134"/>
      <c r="L92" s="156"/>
      <c r="M92" s="132"/>
      <c r="N92" s="157"/>
      <c r="O92" s="135"/>
      <c r="P92" s="116">
        <f>Таблица1345691318[Дата оплаты]+Таблица1345691318[Срок поставки дней]+1</f>
        <v>1</v>
      </c>
      <c r="Q92" s="156"/>
      <c r="R92" s="136"/>
      <c r="S92" s="143"/>
      <c r="T92" s="143"/>
      <c r="U92" s="143"/>
      <c r="V92" s="143"/>
      <c r="W92" s="143"/>
      <c r="X92" s="143"/>
    </row>
    <row r="93" spans="1:24" x14ac:dyDescent="0.25">
      <c r="A93" s="163">
        <v>91</v>
      </c>
      <c r="B93" s="132"/>
      <c r="C93" s="137"/>
      <c r="D93" s="131"/>
      <c r="E93" s="131"/>
      <c r="F93" s="133"/>
      <c r="G93" s="164">
        <f>Таблица1345691318[Кол-во по Счету]*Таблица1345691318[Цена за единицу]</f>
        <v>0</v>
      </c>
      <c r="H93" s="164"/>
      <c r="I93" s="134"/>
      <c r="J93" s="134"/>
      <c r="K93" s="134"/>
      <c r="L93" s="156"/>
      <c r="M93" s="132"/>
      <c r="N93" s="157"/>
      <c r="O93" s="135"/>
      <c r="P93" s="116">
        <f>Таблица1345691318[Дата оплаты]+Таблица1345691318[Срок поставки дней]+1</f>
        <v>1</v>
      </c>
      <c r="Q93" s="156"/>
      <c r="R93" s="136"/>
      <c r="S93" s="143"/>
      <c r="T93" s="143"/>
      <c r="U93" s="143"/>
      <c r="V93" s="143"/>
      <c r="W93" s="143"/>
      <c r="X93" s="143"/>
    </row>
    <row r="94" spans="1:24" x14ac:dyDescent="0.25">
      <c r="A94" s="163">
        <v>92</v>
      </c>
      <c r="B94" s="132"/>
      <c r="C94" s="137"/>
      <c r="D94" s="131"/>
      <c r="E94" s="131"/>
      <c r="F94" s="133"/>
      <c r="G94" s="164">
        <f>Таблица1345691318[Кол-во по Счету]*Таблица1345691318[Цена за единицу]</f>
        <v>0</v>
      </c>
      <c r="H94" s="164"/>
      <c r="I94" s="134"/>
      <c r="J94" s="134"/>
      <c r="K94" s="134"/>
      <c r="L94" s="156"/>
      <c r="M94" s="132"/>
      <c r="N94" s="157"/>
      <c r="O94" s="135"/>
      <c r="P94" s="116">
        <f>Таблица1345691318[Дата оплаты]+Таблица1345691318[Срок поставки дней]+1</f>
        <v>1</v>
      </c>
      <c r="Q94" s="156"/>
      <c r="R94" s="136"/>
      <c r="S94" s="143"/>
      <c r="T94" s="143"/>
      <c r="U94" s="143"/>
      <c r="V94" s="143"/>
      <c r="W94" s="143"/>
      <c r="X94" s="143"/>
    </row>
    <row r="95" spans="1:24" x14ac:dyDescent="0.25">
      <c r="A95" s="131">
        <v>93</v>
      </c>
      <c r="B95" s="132"/>
      <c r="C95" s="137"/>
      <c r="D95" s="131"/>
      <c r="E95" s="131"/>
      <c r="F95" s="133"/>
      <c r="G95" s="164">
        <f>Таблица1345691318[Кол-во по Счету]*Таблица1345691318[Цена за единицу]</f>
        <v>0</v>
      </c>
      <c r="H95" s="164"/>
      <c r="I95" s="134"/>
      <c r="J95" s="134"/>
      <c r="K95" s="134"/>
      <c r="L95" s="156"/>
      <c r="M95" s="132"/>
      <c r="N95" s="157"/>
      <c r="O95" s="135"/>
      <c r="P95" s="116">
        <f>Таблица1345691318[Дата оплаты]+Таблица1345691318[Срок поставки дней]+1</f>
        <v>1</v>
      </c>
      <c r="Q95" s="156"/>
      <c r="R95" s="136"/>
      <c r="S95" s="143"/>
      <c r="T95" s="143"/>
      <c r="U95" s="143"/>
      <c r="V95" s="143"/>
      <c r="W95" s="143"/>
      <c r="X95" s="143"/>
    </row>
    <row r="96" spans="1:24" x14ac:dyDescent="0.25">
      <c r="A96" s="163">
        <v>94</v>
      </c>
      <c r="B96" s="132"/>
      <c r="C96" s="137"/>
      <c r="D96" s="131"/>
      <c r="E96" s="131"/>
      <c r="F96" s="133"/>
      <c r="G96" s="164">
        <f>Таблица1345691318[Кол-во по Счету]*Таблица1345691318[Цена за единицу]</f>
        <v>0</v>
      </c>
      <c r="H96" s="164"/>
      <c r="I96" s="134"/>
      <c r="J96" s="134"/>
      <c r="K96" s="134"/>
      <c r="L96" s="156"/>
      <c r="M96" s="132"/>
      <c r="N96" s="157"/>
      <c r="O96" s="135"/>
      <c r="P96" s="116">
        <f>Таблица1345691318[Дата оплаты]+Таблица1345691318[Срок поставки дней]+1</f>
        <v>1</v>
      </c>
      <c r="Q96" s="156"/>
      <c r="R96" s="136"/>
      <c r="S96" s="143"/>
      <c r="T96" s="143"/>
      <c r="U96" s="143"/>
      <c r="V96" s="143"/>
      <c r="W96" s="143"/>
      <c r="X96" s="143"/>
    </row>
    <row r="97" spans="1:24" x14ac:dyDescent="0.25">
      <c r="A97" s="163">
        <v>95</v>
      </c>
      <c r="B97" s="132"/>
      <c r="C97" s="137"/>
      <c r="D97" s="131"/>
      <c r="E97" s="131"/>
      <c r="F97" s="133"/>
      <c r="G97" s="164">
        <f>Таблица1345691318[Кол-во по Счету]*Таблица1345691318[Цена за единицу]</f>
        <v>0</v>
      </c>
      <c r="H97" s="164"/>
      <c r="I97" s="134"/>
      <c r="J97" s="134"/>
      <c r="K97" s="134"/>
      <c r="L97" s="156"/>
      <c r="M97" s="132"/>
      <c r="N97" s="157"/>
      <c r="O97" s="135"/>
      <c r="P97" s="116">
        <f>Таблица1345691318[Дата оплаты]+Таблица1345691318[Срок поставки дней]+1</f>
        <v>1</v>
      </c>
      <c r="Q97" s="156"/>
      <c r="R97" s="136"/>
      <c r="S97" s="143"/>
      <c r="T97" s="143"/>
      <c r="U97" s="143"/>
      <c r="V97" s="143"/>
      <c r="W97" s="143"/>
      <c r="X97" s="143"/>
    </row>
    <row r="98" spans="1:24" x14ac:dyDescent="0.25">
      <c r="A98" s="163">
        <v>96</v>
      </c>
      <c r="B98" s="132"/>
      <c r="C98" s="137"/>
      <c r="D98" s="131"/>
      <c r="E98" s="131"/>
      <c r="F98" s="133"/>
      <c r="G98" s="164">
        <f>Таблица1345691318[Кол-во по Счету]*Таблица1345691318[Цена за единицу]</f>
        <v>0</v>
      </c>
      <c r="H98" s="164"/>
      <c r="I98" s="134"/>
      <c r="J98" s="134"/>
      <c r="K98" s="134"/>
      <c r="L98" s="156"/>
      <c r="M98" s="132"/>
      <c r="N98" s="157"/>
      <c r="O98" s="135"/>
      <c r="P98" s="116">
        <f>Таблица1345691318[Дата оплаты]+Таблица1345691318[Срок поставки дней]+1</f>
        <v>1</v>
      </c>
      <c r="Q98" s="156"/>
      <c r="R98" s="136"/>
      <c r="S98" s="143"/>
      <c r="T98" s="143"/>
      <c r="U98" s="143"/>
      <c r="V98" s="143"/>
      <c r="W98" s="143"/>
      <c r="X98" s="143"/>
    </row>
    <row r="99" spans="1:24" x14ac:dyDescent="0.25">
      <c r="A99" s="163">
        <v>97</v>
      </c>
      <c r="B99" s="132"/>
      <c r="C99" s="137"/>
      <c r="D99" s="131"/>
      <c r="E99" s="131"/>
      <c r="F99" s="133"/>
      <c r="G99" s="164">
        <f>Таблица1345691318[Кол-во по Счету]*Таблица1345691318[Цена за единицу]</f>
        <v>0</v>
      </c>
      <c r="H99" s="164"/>
      <c r="I99" s="134"/>
      <c r="J99" s="134"/>
      <c r="K99" s="134"/>
      <c r="L99" s="156"/>
      <c r="M99" s="132"/>
      <c r="N99" s="157"/>
      <c r="O99" s="135"/>
      <c r="P99" s="116">
        <f>Таблица1345691318[Дата оплаты]+Таблица1345691318[Срок поставки дней]+1</f>
        <v>1</v>
      </c>
      <c r="Q99" s="156"/>
      <c r="R99" s="136"/>
      <c r="S99" s="143"/>
      <c r="T99" s="143"/>
      <c r="U99" s="143"/>
      <c r="V99" s="143"/>
      <c r="W99" s="143"/>
      <c r="X99" s="143"/>
    </row>
    <row r="100" spans="1:24" x14ac:dyDescent="0.25">
      <c r="A100" s="131">
        <v>98</v>
      </c>
      <c r="B100" s="132"/>
      <c r="C100" s="137"/>
      <c r="D100" s="131"/>
      <c r="E100" s="131"/>
      <c r="F100" s="133"/>
      <c r="G100" s="164">
        <f>Таблица1345691318[Кол-во по Счету]*Таблица1345691318[Цена за единицу]</f>
        <v>0</v>
      </c>
      <c r="H100" s="164"/>
      <c r="I100" s="134"/>
      <c r="J100" s="134"/>
      <c r="K100" s="134"/>
      <c r="L100" s="156"/>
      <c r="M100" s="132"/>
      <c r="N100" s="157"/>
      <c r="O100" s="135"/>
      <c r="P100" s="116">
        <f>Таблица1345691318[Дата оплаты]+Таблица1345691318[Срок поставки дней]+1</f>
        <v>1</v>
      </c>
      <c r="Q100" s="156"/>
      <c r="R100" s="136"/>
      <c r="S100" s="143"/>
      <c r="T100" s="143"/>
      <c r="U100" s="143"/>
      <c r="V100" s="143"/>
      <c r="W100" s="143"/>
      <c r="X100" s="143"/>
    </row>
    <row r="101" spans="1:24" x14ac:dyDescent="0.25">
      <c r="A101" s="163">
        <v>99</v>
      </c>
      <c r="B101" s="132"/>
      <c r="C101" s="137"/>
      <c r="D101" s="131"/>
      <c r="E101" s="131"/>
      <c r="F101" s="133"/>
      <c r="G101" s="118">
        <f>Таблица1345691318[Кол-во по Счету]*Таблица1345691318[Цена за единицу]</f>
        <v>0</v>
      </c>
      <c r="H101" s="118"/>
      <c r="I101" s="134"/>
      <c r="J101" s="134"/>
      <c r="K101" s="134"/>
      <c r="L101" s="156"/>
      <c r="M101" s="132"/>
      <c r="N101" s="157"/>
      <c r="O101" s="135"/>
      <c r="P101" s="116">
        <f>Таблица1345691318[Дата оплаты]+Таблица1345691318[Срок поставки дней]+1</f>
        <v>1</v>
      </c>
      <c r="Q101" s="156"/>
      <c r="R101" s="136"/>
      <c r="S101" s="143"/>
      <c r="T101" s="143"/>
      <c r="U101" s="143"/>
      <c r="V101" s="143"/>
      <c r="W101" s="143"/>
      <c r="X101" s="143"/>
    </row>
    <row r="102" spans="1:24" x14ac:dyDescent="0.25">
      <c r="A102" s="163">
        <v>100</v>
      </c>
      <c r="B102" s="132"/>
      <c r="C102" s="137"/>
      <c r="D102" s="131"/>
      <c r="E102" s="131"/>
      <c r="F102" s="133"/>
      <c r="G102" s="164">
        <f>Таблица1345691318[Кол-во по Счету]*Таблица1345691318[Цена за единицу]</f>
        <v>0</v>
      </c>
      <c r="H102" s="164"/>
      <c r="I102" s="134"/>
      <c r="J102" s="134"/>
      <c r="K102" s="134"/>
      <c r="L102" s="156"/>
      <c r="M102" s="132"/>
      <c r="N102" s="157"/>
      <c r="O102" s="135"/>
      <c r="P102" s="116">
        <f>Таблица1345691318[Дата оплаты]+Таблица1345691318[Срок поставки дней]+1</f>
        <v>1</v>
      </c>
      <c r="Q102" s="156"/>
      <c r="R102" s="136"/>
      <c r="S102" s="143"/>
      <c r="T102" s="143"/>
      <c r="U102" s="143"/>
      <c r="V102" s="143"/>
      <c r="W102" s="143"/>
      <c r="X102" s="143"/>
    </row>
    <row r="103" spans="1:24" x14ac:dyDescent="0.25">
      <c r="A103" s="163">
        <v>101</v>
      </c>
      <c r="B103" s="132"/>
      <c r="C103" s="137"/>
      <c r="D103" s="131"/>
      <c r="E103" s="131"/>
      <c r="F103" s="133"/>
      <c r="G103" s="164">
        <f>Таблица1345691318[Кол-во по Счету]*Таблица1345691318[Цена за единицу]</f>
        <v>0</v>
      </c>
      <c r="H103" s="164"/>
      <c r="I103" s="134"/>
      <c r="J103" s="134"/>
      <c r="K103" s="134"/>
      <c r="L103" s="156"/>
      <c r="M103" s="132"/>
      <c r="N103" s="157"/>
      <c r="O103" s="135"/>
      <c r="P103" s="116">
        <f>Таблица1345691318[Дата оплаты]+Таблица1345691318[Срок поставки дней]+1</f>
        <v>1</v>
      </c>
      <c r="Q103" s="156"/>
      <c r="R103" s="136"/>
      <c r="S103" s="143"/>
      <c r="T103" s="143"/>
      <c r="U103" s="143"/>
      <c r="V103" s="143"/>
      <c r="W103" s="143"/>
      <c r="X103" s="143"/>
    </row>
    <row r="104" spans="1:24" x14ac:dyDescent="0.25">
      <c r="A104" s="163">
        <v>102</v>
      </c>
      <c r="B104" s="132"/>
      <c r="C104" s="137"/>
      <c r="D104" s="131"/>
      <c r="E104" s="131"/>
      <c r="F104" s="133"/>
      <c r="G104" s="164">
        <f>Таблица1345691318[Кол-во по Счету]*Таблица1345691318[Цена за единицу]</f>
        <v>0</v>
      </c>
      <c r="H104" s="164"/>
      <c r="I104" s="134"/>
      <c r="J104" s="134"/>
      <c r="K104" s="134"/>
      <c r="L104" s="156"/>
      <c r="M104" s="132"/>
      <c r="N104" s="157"/>
      <c r="O104" s="135"/>
      <c r="P104" s="116">
        <f>Таблица1345691318[Дата оплаты]+Таблица1345691318[Срок поставки дней]+1</f>
        <v>1</v>
      </c>
      <c r="Q104" s="156"/>
      <c r="R104" s="136"/>
      <c r="S104" s="143"/>
      <c r="T104" s="143"/>
      <c r="U104" s="143"/>
      <c r="V104" s="143"/>
      <c r="W104" s="143"/>
      <c r="X104" s="143"/>
    </row>
    <row r="105" spans="1:24" x14ac:dyDescent="0.25">
      <c r="A105" s="131">
        <v>103</v>
      </c>
      <c r="B105" s="132"/>
      <c r="C105" s="137"/>
      <c r="D105" s="131"/>
      <c r="E105" s="131"/>
      <c r="F105" s="133"/>
      <c r="G105" s="164">
        <f>Таблица1345691318[Кол-во по Счету]*Таблица1345691318[Цена за единицу]</f>
        <v>0</v>
      </c>
      <c r="H105" s="164"/>
      <c r="I105" s="134"/>
      <c r="J105" s="134"/>
      <c r="K105" s="134"/>
      <c r="L105" s="156"/>
      <c r="M105" s="132"/>
      <c r="N105" s="157"/>
      <c r="O105" s="135"/>
      <c r="P105" s="116">
        <f>Таблица1345691318[Дата оплаты]+Таблица1345691318[Срок поставки дней]+1</f>
        <v>1</v>
      </c>
      <c r="Q105" s="156"/>
      <c r="R105" s="136"/>
      <c r="S105" s="143"/>
      <c r="T105" s="143"/>
      <c r="U105" s="143"/>
      <c r="V105" s="143"/>
      <c r="W105" s="143"/>
      <c r="X105" s="143"/>
    </row>
    <row r="106" spans="1:24" x14ac:dyDescent="0.25">
      <c r="A106" s="163">
        <v>104</v>
      </c>
      <c r="B106" s="132"/>
      <c r="C106" s="137"/>
      <c r="D106" s="131"/>
      <c r="E106" s="131"/>
      <c r="F106" s="133"/>
      <c r="G106" s="164">
        <f>Таблица1345691318[Кол-во по Счету]*Таблица1345691318[Цена за единицу]</f>
        <v>0</v>
      </c>
      <c r="H106" s="164"/>
      <c r="I106" s="134"/>
      <c r="J106" s="134"/>
      <c r="K106" s="134"/>
      <c r="L106" s="156"/>
      <c r="M106" s="132"/>
      <c r="N106" s="157"/>
      <c r="O106" s="135"/>
      <c r="P106" s="116">
        <f>Таблица1345691318[Дата оплаты]+Таблица1345691318[Срок поставки дней]+1</f>
        <v>1</v>
      </c>
      <c r="Q106" s="156"/>
      <c r="R106" s="136"/>
      <c r="S106" s="143"/>
      <c r="T106" s="143"/>
      <c r="U106" s="143"/>
      <c r="V106" s="143"/>
      <c r="W106" s="143"/>
      <c r="X106" s="143"/>
    </row>
    <row r="107" spans="1:24" x14ac:dyDescent="0.25">
      <c r="A107" s="163">
        <v>105</v>
      </c>
      <c r="B107" s="132"/>
      <c r="C107" s="137"/>
      <c r="D107" s="131"/>
      <c r="E107" s="131"/>
      <c r="F107" s="133"/>
      <c r="G107" s="164">
        <f>Таблица1345691318[Кол-во по Счету]*Таблица1345691318[Цена за единицу]</f>
        <v>0</v>
      </c>
      <c r="H107" s="164"/>
      <c r="I107" s="134"/>
      <c r="J107" s="134"/>
      <c r="K107" s="134"/>
      <c r="L107" s="156"/>
      <c r="M107" s="132"/>
      <c r="N107" s="157"/>
      <c r="O107" s="135"/>
      <c r="P107" s="116">
        <f>Таблица1345691318[Дата оплаты]+Таблица1345691318[Срок поставки дней]+1</f>
        <v>1</v>
      </c>
      <c r="Q107" s="156"/>
      <c r="R107" s="136"/>
      <c r="S107" s="143"/>
      <c r="T107" s="143"/>
      <c r="U107" s="143"/>
      <c r="V107" s="143"/>
      <c r="W107" s="143"/>
      <c r="X107" s="143"/>
    </row>
    <row r="108" spans="1:24" x14ac:dyDescent="0.25">
      <c r="A108" s="163">
        <v>106</v>
      </c>
      <c r="B108" s="132"/>
      <c r="C108" s="137"/>
      <c r="D108" s="131"/>
      <c r="E108" s="131"/>
      <c r="F108" s="133"/>
      <c r="G108" s="118">
        <f>Таблица1345691318[Кол-во по Счету]*Таблица1345691318[Цена за единицу]</f>
        <v>0</v>
      </c>
      <c r="H108" s="118"/>
      <c r="I108" s="134"/>
      <c r="J108" s="134"/>
      <c r="K108" s="134"/>
      <c r="L108" s="156"/>
      <c r="M108" s="132"/>
      <c r="N108" s="157"/>
      <c r="O108" s="135"/>
      <c r="P108" s="116">
        <f>Таблица1345691318[Дата оплаты]+Таблица1345691318[Срок поставки дней]+1</f>
        <v>1</v>
      </c>
      <c r="Q108" s="156"/>
      <c r="R108" s="136"/>
      <c r="S108" s="143"/>
      <c r="T108" s="143"/>
      <c r="U108" s="143"/>
      <c r="V108" s="143"/>
      <c r="W108" s="143"/>
      <c r="X108" s="143"/>
    </row>
    <row r="109" spans="1:24" x14ac:dyDescent="0.25">
      <c r="A109" s="163">
        <v>107</v>
      </c>
      <c r="B109" s="132"/>
      <c r="C109" s="137"/>
      <c r="D109" s="131"/>
      <c r="E109" s="131"/>
      <c r="F109" s="133"/>
      <c r="G109" s="164">
        <f>Таблица1345691318[Кол-во по Счету]*Таблица1345691318[Цена за единицу]</f>
        <v>0</v>
      </c>
      <c r="H109" s="164"/>
      <c r="I109" s="134"/>
      <c r="J109" s="134"/>
      <c r="K109" s="134"/>
      <c r="L109" s="156"/>
      <c r="M109" s="132"/>
      <c r="N109" s="157"/>
      <c r="O109" s="135"/>
      <c r="P109" s="116">
        <f>Таблица1345691318[Дата оплаты]+Таблица1345691318[Срок поставки дней]+1</f>
        <v>1</v>
      </c>
      <c r="Q109" s="156"/>
      <c r="R109" s="136"/>
      <c r="S109" s="143"/>
      <c r="T109" s="143"/>
      <c r="U109" s="143"/>
      <c r="V109" s="143"/>
      <c r="W109" s="143"/>
      <c r="X109" s="143"/>
    </row>
    <row r="110" spans="1:24" x14ac:dyDescent="0.25">
      <c r="A110" s="131">
        <v>108</v>
      </c>
      <c r="B110" s="132"/>
      <c r="C110" s="137"/>
      <c r="D110" s="131"/>
      <c r="E110" s="131"/>
      <c r="F110" s="133"/>
      <c r="G110" s="164">
        <f>Таблица1345691318[Кол-во по Счету]*Таблица1345691318[Цена за единицу]</f>
        <v>0</v>
      </c>
      <c r="H110" s="164"/>
      <c r="I110" s="134"/>
      <c r="J110" s="134"/>
      <c r="K110" s="134"/>
      <c r="L110" s="156"/>
      <c r="M110" s="132"/>
      <c r="N110" s="157"/>
      <c r="O110" s="135"/>
      <c r="P110" s="116">
        <f>Таблица1345691318[Дата оплаты]+Таблица1345691318[Срок поставки дней]+1</f>
        <v>1</v>
      </c>
      <c r="Q110" s="156"/>
      <c r="R110" s="136"/>
      <c r="S110" s="143"/>
      <c r="T110" s="143"/>
      <c r="U110" s="143"/>
      <c r="V110" s="143"/>
      <c r="W110" s="143"/>
      <c r="X110" s="143"/>
    </row>
    <row r="111" spans="1:24" x14ac:dyDescent="0.25">
      <c r="A111" s="163">
        <v>109</v>
      </c>
      <c r="B111" s="132"/>
      <c r="C111" s="137"/>
      <c r="D111" s="131"/>
      <c r="E111" s="131"/>
      <c r="F111" s="133"/>
      <c r="G111" s="164">
        <f>Таблица1345691318[Кол-во по Счету]*Таблица1345691318[Цена за единицу]</f>
        <v>0</v>
      </c>
      <c r="H111" s="164"/>
      <c r="I111" s="134"/>
      <c r="J111" s="134"/>
      <c r="K111" s="134"/>
      <c r="L111" s="156"/>
      <c r="M111" s="132"/>
      <c r="N111" s="157"/>
      <c r="O111" s="135"/>
      <c r="P111" s="116">
        <f>Таблица1345691318[Дата оплаты]+Таблица1345691318[Срок поставки дней]+1</f>
        <v>1</v>
      </c>
      <c r="Q111" s="156"/>
      <c r="R111" s="136"/>
      <c r="S111" s="143"/>
      <c r="T111" s="143"/>
      <c r="U111" s="143"/>
      <c r="V111" s="143"/>
      <c r="W111" s="143"/>
      <c r="X111" s="143"/>
    </row>
    <row r="112" spans="1:24" x14ac:dyDescent="0.25">
      <c r="A112" s="163">
        <v>110</v>
      </c>
      <c r="B112" s="132"/>
      <c r="C112" s="137"/>
      <c r="D112" s="131"/>
      <c r="E112" s="131"/>
      <c r="F112" s="133"/>
      <c r="G112" s="164">
        <f>Таблица1345691318[Кол-во по Счету]*Таблица1345691318[Цена за единицу]</f>
        <v>0</v>
      </c>
      <c r="H112" s="164"/>
      <c r="I112" s="134"/>
      <c r="J112" s="134"/>
      <c r="K112" s="134"/>
      <c r="L112" s="156"/>
      <c r="M112" s="132"/>
      <c r="N112" s="157"/>
      <c r="O112" s="135"/>
      <c r="P112" s="116">
        <f>Таблица1345691318[Дата оплаты]+Таблица1345691318[Срок поставки дней]+1</f>
        <v>1</v>
      </c>
      <c r="Q112" s="156"/>
      <c r="R112" s="136"/>
      <c r="S112" s="143"/>
      <c r="T112" s="143"/>
      <c r="U112" s="143"/>
      <c r="V112" s="143"/>
      <c r="W112" s="143"/>
      <c r="X112" s="143"/>
    </row>
    <row r="113" spans="1:24" x14ac:dyDescent="0.25">
      <c r="A113" s="163">
        <v>111</v>
      </c>
      <c r="B113" s="132"/>
      <c r="C113" s="137"/>
      <c r="D113" s="131"/>
      <c r="E113" s="131"/>
      <c r="F113" s="133"/>
      <c r="G113" s="164">
        <f>Таблица1345691318[Кол-во по Счету]*Таблица1345691318[Цена за единицу]</f>
        <v>0</v>
      </c>
      <c r="H113" s="164"/>
      <c r="I113" s="134"/>
      <c r="J113" s="134"/>
      <c r="K113" s="134"/>
      <c r="L113" s="156"/>
      <c r="M113" s="132"/>
      <c r="N113" s="157"/>
      <c r="O113" s="135"/>
      <c r="P113" s="116">
        <f>Таблица1345691318[Дата оплаты]+Таблица1345691318[Срок поставки дней]+1</f>
        <v>1</v>
      </c>
      <c r="Q113" s="156"/>
      <c r="R113" s="136"/>
      <c r="S113" s="143"/>
      <c r="T113" s="143"/>
      <c r="U113" s="143"/>
      <c r="V113" s="143"/>
      <c r="W113" s="143"/>
      <c r="X113" s="143"/>
    </row>
    <row r="114" spans="1:24" x14ac:dyDescent="0.25">
      <c r="A114" s="163">
        <v>112</v>
      </c>
      <c r="B114" s="132"/>
      <c r="C114" s="137"/>
      <c r="D114" s="131"/>
      <c r="E114" s="131"/>
      <c r="F114" s="133"/>
      <c r="G114" s="164">
        <f>Таблица1345691318[Кол-во по Счету]*Таблица1345691318[Цена за единицу]</f>
        <v>0</v>
      </c>
      <c r="H114" s="164"/>
      <c r="I114" s="134"/>
      <c r="J114" s="134"/>
      <c r="K114" s="134"/>
      <c r="L114" s="156"/>
      <c r="M114" s="132"/>
      <c r="N114" s="157"/>
      <c r="O114" s="135"/>
      <c r="P114" s="116">
        <f>Таблица1345691318[Дата оплаты]+Таблица1345691318[Срок поставки дней]+1</f>
        <v>1</v>
      </c>
      <c r="Q114" s="156"/>
      <c r="R114" s="136"/>
      <c r="S114" s="143"/>
      <c r="T114" s="143"/>
      <c r="U114" s="143"/>
      <c r="V114" s="143"/>
      <c r="W114" s="143"/>
      <c r="X114" s="143"/>
    </row>
    <row r="115" spans="1:24" x14ac:dyDescent="0.25">
      <c r="A115" s="131">
        <v>113</v>
      </c>
      <c r="B115" s="132"/>
      <c r="C115" s="137"/>
      <c r="D115" s="131"/>
      <c r="E115" s="131"/>
      <c r="F115" s="133"/>
      <c r="G115" s="164">
        <f>Таблица1345691318[Кол-во по Счету]*Таблица1345691318[Цена за единицу]</f>
        <v>0</v>
      </c>
      <c r="H115" s="164"/>
      <c r="I115" s="134"/>
      <c r="J115" s="134"/>
      <c r="K115" s="134"/>
      <c r="L115" s="156"/>
      <c r="M115" s="132"/>
      <c r="N115" s="157"/>
      <c r="O115" s="135"/>
      <c r="P115" s="116">
        <f>Таблица1345691318[Дата оплаты]+Таблица1345691318[Срок поставки дней]+1</f>
        <v>1</v>
      </c>
      <c r="Q115" s="156"/>
      <c r="R115" s="136"/>
      <c r="S115" s="143"/>
      <c r="T115" s="143"/>
      <c r="U115" s="143"/>
      <c r="V115" s="143"/>
      <c r="W115" s="143"/>
      <c r="X115" s="143"/>
    </row>
    <row r="116" spans="1:24" x14ac:dyDescent="0.25">
      <c r="A116" s="163">
        <v>114</v>
      </c>
      <c r="B116" s="132"/>
      <c r="C116" s="137"/>
      <c r="D116" s="131"/>
      <c r="E116" s="131"/>
      <c r="F116" s="133"/>
      <c r="G116" s="164">
        <f>Таблица1345691318[Кол-во по Счету]*Таблица1345691318[Цена за единицу]</f>
        <v>0</v>
      </c>
      <c r="H116" s="164"/>
      <c r="I116" s="134"/>
      <c r="J116" s="134"/>
      <c r="K116" s="134"/>
      <c r="L116" s="156"/>
      <c r="M116" s="132"/>
      <c r="N116" s="157"/>
      <c r="O116" s="135"/>
      <c r="P116" s="116">
        <f>Таблица1345691318[Дата оплаты]+Таблица1345691318[Срок поставки дней]+1</f>
        <v>1</v>
      </c>
      <c r="Q116" s="156"/>
      <c r="R116" s="136"/>
      <c r="S116" s="143"/>
      <c r="T116" s="143"/>
      <c r="U116" s="143"/>
      <c r="V116" s="143"/>
      <c r="W116" s="143"/>
      <c r="X116" s="143"/>
    </row>
    <row r="117" spans="1:24" x14ac:dyDescent="0.25">
      <c r="A117" s="163">
        <v>115</v>
      </c>
      <c r="B117" s="132"/>
      <c r="C117" s="137"/>
      <c r="D117" s="131"/>
      <c r="E117" s="131"/>
      <c r="F117" s="133"/>
      <c r="G117" s="118">
        <f>Таблица1345691318[Кол-во по Счету]*Таблица1345691318[Цена за единицу]</f>
        <v>0</v>
      </c>
      <c r="H117" s="118"/>
      <c r="I117" s="134"/>
      <c r="J117" s="134"/>
      <c r="K117" s="134"/>
      <c r="L117" s="156"/>
      <c r="M117" s="132"/>
      <c r="N117" s="157"/>
      <c r="O117" s="135"/>
      <c r="P117" s="116">
        <f>Таблица1345691318[Дата оплаты]+Таблица1345691318[Срок поставки дней]+1</f>
        <v>1</v>
      </c>
      <c r="Q117" s="156"/>
      <c r="R117" s="136"/>
      <c r="S117" s="143"/>
      <c r="T117" s="143"/>
      <c r="U117" s="143"/>
      <c r="V117" s="143"/>
      <c r="W117" s="143"/>
      <c r="X117" s="143"/>
    </row>
    <row r="118" spans="1:24" x14ac:dyDescent="0.25">
      <c r="A118" s="163">
        <v>116</v>
      </c>
      <c r="B118" s="132"/>
      <c r="C118" s="137"/>
      <c r="D118" s="131"/>
      <c r="E118" s="131"/>
      <c r="F118" s="133"/>
      <c r="G118" s="164">
        <f>Таблица1345691318[Кол-во по Счету]*Таблица1345691318[Цена за единицу]</f>
        <v>0</v>
      </c>
      <c r="H118" s="164"/>
      <c r="I118" s="134"/>
      <c r="J118" s="134"/>
      <c r="K118" s="134"/>
      <c r="L118" s="156"/>
      <c r="M118" s="132"/>
      <c r="N118" s="157"/>
      <c r="O118" s="135"/>
      <c r="P118" s="116">
        <f>Таблица1345691318[Дата оплаты]+Таблица1345691318[Срок поставки дней]+1</f>
        <v>1</v>
      </c>
      <c r="Q118" s="156"/>
      <c r="R118" s="136"/>
      <c r="S118" s="143"/>
      <c r="T118" s="143"/>
      <c r="U118" s="143"/>
      <c r="V118" s="143"/>
      <c r="W118" s="143"/>
      <c r="X118" s="143"/>
    </row>
    <row r="119" spans="1:24" x14ac:dyDescent="0.25">
      <c r="A119" s="163">
        <v>117</v>
      </c>
      <c r="B119" s="132"/>
      <c r="C119" s="137"/>
      <c r="D119" s="131"/>
      <c r="E119" s="131"/>
      <c r="F119" s="133"/>
      <c r="G119" s="164">
        <f>Таблица1345691318[Кол-во по Счету]*Таблица1345691318[Цена за единицу]</f>
        <v>0</v>
      </c>
      <c r="H119" s="164"/>
      <c r="I119" s="134"/>
      <c r="J119" s="134"/>
      <c r="K119" s="134"/>
      <c r="L119" s="156"/>
      <c r="M119" s="132"/>
      <c r="N119" s="157"/>
      <c r="O119" s="135"/>
      <c r="P119" s="116">
        <f>Таблица1345691318[Дата оплаты]+Таблица1345691318[Срок поставки дней]+1</f>
        <v>1</v>
      </c>
      <c r="Q119" s="156"/>
      <c r="R119" s="136"/>
      <c r="S119" s="143"/>
      <c r="T119" s="143"/>
      <c r="U119" s="143"/>
      <c r="V119" s="143"/>
      <c r="W119" s="143"/>
      <c r="X119" s="143"/>
    </row>
    <row r="120" spans="1:24" x14ac:dyDescent="0.25">
      <c r="A120" s="131">
        <v>118</v>
      </c>
      <c r="B120" s="132"/>
      <c r="C120" s="137"/>
      <c r="D120" s="131"/>
      <c r="E120" s="131"/>
      <c r="F120" s="133"/>
      <c r="G120" s="164">
        <f>Таблица1345691318[Кол-во по Счету]*Таблица1345691318[Цена за единицу]</f>
        <v>0</v>
      </c>
      <c r="H120" s="164"/>
      <c r="I120" s="134"/>
      <c r="J120" s="134"/>
      <c r="K120" s="134"/>
      <c r="L120" s="156"/>
      <c r="M120" s="132"/>
      <c r="N120" s="157"/>
      <c r="O120" s="135"/>
      <c r="P120" s="116">
        <f>Таблица1345691318[Дата оплаты]+Таблица1345691318[Срок поставки дней]+1</f>
        <v>1</v>
      </c>
      <c r="Q120" s="156"/>
      <c r="R120" s="136"/>
      <c r="S120" s="143"/>
      <c r="T120" s="143"/>
      <c r="U120" s="143"/>
      <c r="V120" s="143"/>
      <c r="W120" s="143"/>
      <c r="X120" s="143"/>
    </row>
    <row r="121" spans="1:24" x14ac:dyDescent="0.25">
      <c r="A121" s="163">
        <v>119</v>
      </c>
      <c r="B121" s="132"/>
      <c r="C121" s="137"/>
      <c r="D121" s="131"/>
      <c r="E121" s="131"/>
      <c r="F121" s="133"/>
      <c r="G121" s="164">
        <f>Таблица1345691318[Кол-во по Счету]*Таблица1345691318[Цена за единицу]</f>
        <v>0</v>
      </c>
      <c r="H121" s="164"/>
      <c r="I121" s="134"/>
      <c r="J121" s="134"/>
      <c r="K121" s="134"/>
      <c r="L121" s="156"/>
      <c r="M121" s="132"/>
      <c r="N121" s="157"/>
      <c r="O121" s="135"/>
      <c r="P121" s="116">
        <f>Таблица1345691318[Дата оплаты]+Таблица1345691318[Срок поставки дней]+1</f>
        <v>1</v>
      </c>
      <c r="Q121" s="156"/>
      <c r="R121" s="136"/>
      <c r="S121" s="143"/>
      <c r="T121" s="143"/>
      <c r="U121" s="143"/>
      <c r="V121" s="143"/>
      <c r="W121" s="143"/>
      <c r="X121" s="143"/>
    </row>
    <row r="122" spans="1:24" x14ac:dyDescent="0.25">
      <c r="A122" s="163">
        <v>120</v>
      </c>
      <c r="B122" s="132"/>
      <c r="C122" s="137"/>
      <c r="D122" s="131"/>
      <c r="E122" s="131"/>
      <c r="F122" s="133"/>
      <c r="G122" s="164">
        <f>Таблица1345691318[Кол-во по Счету]*Таблица1345691318[Цена за единицу]</f>
        <v>0</v>
      </c>
      <c r="H122" s="164"/>
      <c r="I122" s="134"/>
      <c r="J122" s="134"/>
      <c r="K122" s="134"/>
      <c r="L122" s="156"/>
      <c r="M122" s="132"/>
      <c r="N122" s="157"/>
      <c r="O122" s="135"/>
      <c r="P122" s="116">
        <f>Таблица1345691318[Дата оплаты]+Таблица1345691318[Срок поставки дней]+1</f>
        <v>1</v>
      </c>
      <c r="Q122" s="156"/>
      <c r="R122" s="136"/>
      <c r="S122" s="143"/>
      <c r="T122" s="143"/>
      <c r="U122" s="143"/>
      <c r="V122" s="143"/>
      <c r="W122" s="143"/>
      <c r="X122" s="143"/>
    </row>
    <row r="123" spans="1:24" x14ac:dyDescent="0.25">
      <c r="A123" s="163">
        <v>121</v>
      </c>
      <c r="B123" s="132"/>
      <c r="C123" s="137"/>
      <c r="D123" s="131"/>
      <c r="E123" s="131"/>
      <c r="F123" s="133"/>
      <c r="G123" s="164">
        <f>Таблица1345691318[Кол-во по Счету]*Таблица1345691318[Цена за единицу]</f>
        <v>0</v>
      </c>
      <c r="H123" s="164"/>
      <c r="I123" s="134"/>
      <c r="J123" s="134"/>
      <c r="K123" s="134"/>
      <c r="L123" s="156"/>
      <c r="M123" s="132"/>
      <c r="N123" s="157"/>
      <c r="O123" s="135"/>
      <c r="P123" s="116">
        <f>Таблица1345691318[Дата оплаты]+Таблица1345691318[Срок поставки дней]+1</f>
        <v>1</v>
      </c>
      <c r="Q123" s="156"/>
      <c r="R123" s="136"/>
      <c r="S123" s="143"/>
      <c r="T123" s="143"/>
      <c r="U123" s="143"/>
      <c r="V123" s="143"/>
      <c r="W123" s="143"/>
      <c r="X123" s="143"/>
    </row>
    <row r="124" spans="1:24" x14ac:dyDescent="0.25">
      <c r="A124" s="163">
        <v>122</v>
      </c>
      <c r="B124" s="132"/>
      <c r="C124" s="137"/>
      <c r="D124" s="131"/>
      <c r="E124" s="131"/>
      <c r="F124" s="133"/>
      <c r="G124" s="118">
        <f>Таблица1345691318[Кол-во по Счету]*Таблица1345691318[Цена за единицу]</f>
        <v>0</v>
      </c>
      <c r="H124" s="118"/>
      <c r="I124" s="134"/>
      <c r="J124" s="134"/>
      <c r="K124" s="134"/>
      <c r="L124" s="156"/>
      <c r="M124" s="132"/>
      <c r="N124" s="157"/>
      <c r="O124" s="135"/>
      <c r="P124" s="116">
        <f>Таблица1345691318[Дата оплаты]+Таблица1345691318[Срок поставки дней]+1</f>
        <v>1</v>
      </c>
      <c r="Q124" s="156"/>
      <c r="R124" s="136"/>
      <c r="S124" s="143"/>
      <c r="T124" s="143"/>
      <c r="U124" s="143"/>
      <c r="V124" s="143"/>
      <c r="W124" s="143"/>
      <c r="X124" s="143"/>
    </row>
    <row r="125" spans="1:24" x14ac:dyDescent="0.25">
      <c r="A125" s="131">
        <v>123</v>
      </c>
      <c r="B125" s="132"/>
      <c r="C125" s="137"/>
      <c r="D125" s="131"/>
      <c r="E125" s="131"/>
      <c r="F125" s="133"/>
      <c r="G125" s="164">
        <f>Таблица1345691318[Кол-во по Счету]*Таблица1345691318[Цена за единицу]</f>
        <v>0</v>
      </c>
      <c r="H125" s="164"/>
      <c r="I125" s="134"/>
      <c r="J125" s="134"/>
      <c r="K125" s="134"/>
      <c r="L125" s="156"/>
      <c r="M125" s="132"/>
      <c r="N125" s="157"/>
      <c r="O125" s="135"/>
      <c r="P125" s="116">
        <f>Таблица1345691318[Дата оплаты]+Таблица1345691318[Срок поставки дней]+1</f>
        <v>1</v>
      </c>
      <c r="Q125" s="156"/>
      <c r="R125" s="136"/>
      <c r="S125" s="143"/>
      <c r="T125" s="143"/>
      <c r="U125" s="143"/>
      <c r="V125" s="143"/>
      <c r="W125" s="143"/>
      <c r="X125" s="143"/>
    </row>
    <row r="126" spans="1:24" x14ac:dyDescent="0.25">
      <c r="A126" s="163">
        <v>124</v>
      </c>
      <c r="B126" s="132"/>
      <c r="C126" s="137"/>
      <c r="D126" s="131"/>
      <c r="E126" s="131"/>
      <c r="F126" s="133"/>
      <c r="G126" s="164">
        <f>Таблица1345691318[Кол-во по Счету]*Таблица1345691318[Цена за единицу]</f>
        <v>0</v>
      </c>
      <c r="H126" s="164"/>
      <c r="I126" s="134"/>
      <c r="J126" s="134"/>
      <c r="K126" s="134"/>
      <c r="L126" s="156"/>
      <c r="M126" s="132"/>
      <c r="N126" s="157"/>
      <c r="O126" s="135"/>
      <c r="P126" s="116">
        <f>Таблица1345691318[Дата оплаты]+Таблица1345691318[Срок поставки дней]+1</f>
        <v>1</v>
      </c>
      <c r="Q126" s="156"/>
      <c r="R126" s="136"/>
      <c r="S126" s="143"/>
      <c r="T126" s="143"/>
      <c r="U126" s="143"/>
      <c r="V126" s="143"/>
      <c r="W126" s="143"/>
      <c r="X126" s="143"/>
    </row>
    <row r="127" spans="1:24" x14ac:dyDescent="0.25">
      <c r="A127" s="163">
        <v>125</v>
      </c>
      <c r="B127" s="132"/>
      <c r="C127" s="137"/>
      <c r="D127" s="131"/>
      <c r="E127" s="131"/>
      <c r="F127" s="133"/>
      <c r="G127" s="164">
        <f>Таблица1345691318[Кол-во по Счету]*Таблица1345691318[Цена за единицу]</f>
        <v>0</v>
      </c>
      <c r="H127" s="164"/>
      <c r="I127" s="134"/>
      <c r="J127" s="134"/>
      <c r="K127" s="134"/>
      <c r="L127" s="156"/>
      <c r="M127" s="132"/>
      <c r="N127" s="157"/>
      <c r="O127" s="135"/>
      <c r="P127" s="116">
        <f>Таблица1345691318[Дата оплаты]+Таблица1345691318[Срок поставки дней]+1</f>
        <v>1</v>
      </c>
      <c r="Q127" s="156"/>
      <c r="R127" s="136"/>
      <c r="S127" s="143"/>
      <c r="T127" s="143"/>
      <c r="U127" s="143"/>
      <c r="V127" s="143"/>
      <c r="W127" s="143"/>
      <c r="X127" s="143"/>
    </row>
    <row r="128" spans="1:24" x14ac:dyDescent="0.25">
      <c r="A128" s="163">
        <v>126</v>
      </c>
      <c r="B128" s="132"/>
      <c r="C128" s="137"/>
      <c r="D128" s="131"/>
      <c r="E128" s="131"/>
      <c r="F128" s="133"/>
      <c r="G128" s="164">
        <f>Таблица1345691318[Кол-во по Счету]*Таблица1345691318[Цена за единицу]</f>
        <v>0</v>
      </c>
      <c r="H128" s="164"/>
      <c r="I128" s="134"/>
      <c r="J128" s="134"/>
      <c r="K128" s="134"/>
      <c r="L128" s="156"/>
      <c r="M128" s="132"/>
      <c r="N128" s="157"/>
      <c r="O128" s="135"/>
      <c r="P128" s="116">
        <f>Таблица1345691318[Дата оплаты]+Таблица1345691318[Срок поставки дней]+1</f>
        <v>1</v>
      </c>
      <c r="Q128" s="156"/>
      <c r="R128" s="136"/>
      <c r="S128" s="143"/>
      <c r="T128" s="143"/>
      <c r="U128" s="143"/>
      <c r="V128" s="143"/>
      <c r="W128" s="143"/>
      <c r="X128" s="143"/>
    </row>
    <row r="129" spans="1:24" x14ac:dyDescent="0.25">
      <c r="A129" s="163">
        <v>127</v>
      </c>
      <c r="B129" s="132"/>
      <c r="C129" s="137"/>
      <c r="D129" s="131"/>
      <c r="E129" s="131"/>
      <c r="F129" s="133"/>
      <c r="G129" s="164">
        <f>Таблица1345691318[Кол-во по Счету]*Таблица1345691318[Цена за единицу]</f>
        <v>0</v>
      </c>
      <c r="H129" s="164"/>
      <c r="I129" s="134"/>
      <c r="J129" s="134"/>
      <c r="K129" s="134"/>
      <c r="L129" s="156"/>
      <c r="M129" s="132"/>
      <c r="N129" s="157"/>
      <c r="O129" s="135"/>
      <c r="P129" s="116">
        <f>Таблица1345691318[Дата оплаты]+Таблица1345691318[Срок поставки дней]+1</f>
        <v>1</v>
      </c>
      <c r="Q129" s="156"/>
      <c r="R129" s="136"/>
      <c r="S129" s="143"/>
      <c r="T129" s="143"/>
      <c r="U129" s="143"/>
      <c r="V129" s="143"/>
      <c r="W129" s="143"/>
      <c r="X129" s="143"/>
    </row>
    <row r="130" spans="1:24" x14ac:dyDescent="0.25">
      <c r="A130" s="131">
        <v>128</v>
      </c>
      <c r="B130" s="132"/>
      <c r="C130" s="137"/>
      <c r="D130" s="131"/>
      <c r="E130" s="131"/>
      <c r="F130" s="133"/>
      <c r="G130" s="164">
        <f>Таблица1345691318[Кол-во по Счету]*Таблица1345691318[Цена за единицу]</f>
        <v>0</v>
      </c>
      <c r="H130" s="164"/>
      <c r="I130" s="134"/>
      <c r="J130" s="134"/>
      <c r="K130" s="134"/>
      <c r="L130" s="156"/>
      <c r="M130" s="132"/>
      <c r="N130" s="157"/>
      <c r="O130" s="135"/>
      <c r="P130" s="116">
        <f>Таблица1345691318[Дата оплаты]+Таблица1345691318[Срок поставки дней]+1</f>
        <v>1</v>
      </c>
      <c r="Q130" s="156"/>
      <c r="R130" s="136"/>
      <c r="S130" s="143"/>
      <c r="T130" s="143"/>
      <c r="U130" s="143"/>
      <c r="V130" s="143"/>
      <c r="W130" s="143"/>
      <c r="X130" s="143"/>
    </row>
    <row r="131" spans="1:24" x14ac:dyDescent="0.25">
      <c r="A131" s="163">
        <v>129</v>
      </c>
      <c r="B131" s="132"/>
      <c r="C131" s="137"/>
      <c r="D131" s="131"/>
      <c r="E131" s="131"/>
      <c r="F131" s="133"/>
      <c r="G131" s="164">
        <f>Таблица1345691318[Кол-во по Счету]*Таблица1345691318[Цена за единицу]</f>
        <v>0</v>
      </c>
      <c r="H131" s="164"/>
      <c r="I131" s="134"/>
      <c r="J131" s="134"/>
      <c r="K131" s="134"/>
      <c r="L131" s="156"/>
      <c r="M131" s="132"/>
      <c r="N131" s="157"/>
      <c r="O131" s="135"/>
      <c r="P131" s="116">
        <f>Таблица1345691318[Дата оплаты]+Таблица1345691318[Срок поставки дней]+1</f>
        <v>1</v>
      </c>
      <c r="Q131" s="156"/>
      <c r="R131" s="136"/>
      <c r="S131" s="143"/>
      <c r="T131" s="143"/>
      <c r="U131" s="143"/>
      <c r="V131" s="143"/>
      <c r="W131" s="143"/>
      <c r="X131" s="143"/>
    </row>
    <row r="132" spans="1:24" x14ac:dyDescent="0.25">
      <c r="A132" s="163">
        <v>130</v>
      </c>
      <c r="B132" s="132"/>
      <c r="C132" s="137"/>
      <c r="D132" s="131"/>
      <c r="E132" s="131"/>
      <c r="F132" s="133"/>
      <c r="G132" s="164">
        <f>Таблица1345691318[Кол-во по Счету]*Таблица1345691318[Цена за единицу]</f>
        <v>0</v>
      </c>
      <c r="H132" s="164"/>
      <c r="I132" s="134"/>
      <c r="J132" s="134"/>
      <c r="K132" s="134"/>
      <c r="L132" s="156"/>
      <c r="M132" s="132"/>
      <c r="N132" s="157"/>
      <c r="O132" s="135"/>
      <c r="P132" s="116">
        <f>Таблица1345691318[Дата оплаты]+Таблица1345691318[Срок поставки дней]+1</f>
        <v>1</v>
      </c>
      <c r="Q132" s="156"/>
      <c r="R132" s="136"/>
      <c r="S132" s="143"/>
      <c r="T132" s="143"/>
      <c r="U132" s="143"/>
      <c r="V132" s="143"/>
      <c r="W132" s="143"/>
      <c r="X132" s="143"/>
    </row>
    <row r="133" spans="1:24" x14ac:dyDescent="0.25">
      <c r="A133" s="163">
        <v>131</v>
      </c>
      <c r="B133" s="132"/>
      <c r="C133" s="137"/>
      <c r="D133" s="131"/>
      <c r="E133" s="131"/>
      <c r="F133" s="133"/>
      <c r="G133" s="118">
        <f>Таблица1345691318[Кол-во по Счету]*Таблица1345691318[Цена за единицу]</f>
        <v>0</v>
      </c>
      <c r="H133" s="118"/>
      <c r="I133" s="134"/>
      <c r="J133" s="134"/>
      <c r="K133" s="134"/>
      <c r="L133" s="156"/>
      <c r="M133" s="132"/>
      <c r="N133" s="157"/>
      <c r="O133" s="135"/>
      <c r="P133" s="116">
        <f>Таблица1345691318[Дата оплаты]+Таблица1345691318[Срок поставки дней]+1</f>
        <v>1</v>
      </c>
      <c r="Q133" s="156"/>
      <c r="R133" s="136"/>
      <c r="S133" s="143"/>
      <c r="T133" s="143"/>
      <c r="U133" s="143"/>
      <c r="V133" s="143"/>
      <c r="W133" s="143"/>
      <c r="X133" s="143"/>
    </row>
    <row r="134" spans="1:24" x14ac:dyDescent="0.25">
      <c r="A134" s="163">
        <v>132</v>
      </c>
      <c r="B134" s="132"/>
      <c r="C134" s="137"/>
      <c r="D134" s="131"/>
      <c r="E134" s="131"/>
      <c r="F134" s="133"/>
      <c r="G134" s="164">
        <f>Таблица1345691318[Кол-во по Счету]*Таблица1345691318[Цена за единицу]</f>
        <v>0</v>
      </c>
      <c r="H134" s="164"/>
      <c r="I134" s="134"/>
      <c r="J134" s="134"/>
      <c r="K134" s="134"/>
      <c r="L134" s="156"/>
      <c r="M134" s="132"/>
      <c r="N134" s="157"/>
      <c r="O134" s="135"/>
      <c r="P134" s="116">
        <f>Таблица1345691318[Дата оплаты]+Таблица1345691318[Срок поставки дней]+1</f>
        <v>1</v>
      </c>
      <c r="Q134" s="156"/>
      <c r="R134" s="136"/>
      <c r="S134" s="143"/>
      <c r="T134" s="143"/>
      <c r="U134" s="143"/>
      <c r="V134" s="143"/>
      <c r="W134" s="143"/>
      <c r="X134" s="143"/>
    </row>
    <row r="135" spans="1:24" x14ac:dyDescent="0.25">
      <c r="A135" s="131">
        <v>133</v>
      </c>
      <c r="B135" s="132"/>
      <c r="C135" s="137"/>
      <c r="D135" s="131"/>
      <c r="E135" s="131"/>
      <c r="F135" s="133"/>
      <c r="G135" s="164">
        <f>Таблица1345691318[Кол-во по Счету]*Таблица1345691318[Цена за единицу]</f>
        <v>0</v>
      </c>
      <c r="H135" s="164"/>
      <c r="I135" s="134"/>
      <c r="J135" s="134"/>
      <c r="K135" s="134"/>
      <c r="L135" s="156"/>
      <c r="M135" s="132"/>
      <c r="N135" s="157"/>
      <c r="O135" s="135"/>
      <c r="P135" s="116">
        <f>Таблица1345691318[Дата оплаты]+Таблица1345691318[Срок поставки дней]+1</f>
        <v>1</v>
      </c>
      <c r="Q135" s="156"/>
      <c r="R135" s="136"/>
      <c r="S135" s="143"/>
      <c r="T135" s="143"/>
      <c r="U135" s="143"/>
      <c r="V135" s="143"/>
      <c r="W135" s="143"/>
      <c r="X135" s="143"/>
    </row>
    <row r="136" spans="1:24" x14ac:dyDescent="0.25">
      <c r="A136" s="163">
        <v>134</v>
      </c>
      <c r="B136" s="132"/>
      <c r="C136" s="137"/>
      <c r="D136" s="131"/>
      <c r="E136" s="131"/>
      <c r="F136" s="133"/>
      <c r="G136" s="164">
        <f>Таблица1345691318[Кол-во по Счету]*Таблица1345691318[Цена за единицу]</f>
        <v>0</v>
      </c>
      <c r="H136" s="164"/>
      <c r="I136" s="134"/>
      <c r="J136" s="134"/>
      <c r="K136" s="134"/>
      <c r="L136" s="156"/>
      <c r="M136" s="132"/>
      <c r="N136" s="157"/>
      <c r="O136" s="135"/>
      <c r="P136" s="116">
        <f>Таблица1345691318[Дата оплаты]+Таблица1345691318[Срок поставки дней]+1</f>
        <v>1</v>
      </c>
      <c r="Q136" s="156"/>
      <c r="R136" s="136"/>
      <c r="S136" s="143"/>
      <c r="T136" s="143"/>
      <c r="U136" s="143"/>
      <c r="V136" s="143"/>
      <c r="W136" s="143"/>
      <c r="X136" s="143"/>
    </row>
    <row r="137" spans="1:24" x14ac:dyDescent="0.25">
      <c r="A137" s="163">
        <v>135</v>
      </c>
      <c r="B137" s="132"/>
      <c r="C137" s="137"/>
      <c r="D137" s="131"/>
      <c r="E137" s="131"/>
      <c r="F137" s="133"/>
      <c r="G137" s="164">
        <f>Таблица1345691318[Кол-во по Счету]*Таблица1345691318[Цена за единицу]</f>
        <v>0</v>
      </c>
      <c r="H137" s="164"/>
      <c r="I137" s="134"/>
      <c r="J137" s="134"/>
      <c r="K137" s="134"/>
      <c r="L137" s="156"/>
      <c r="M137" s="132"/>
      <c r="N137" s="157"/>
      <c r="O137" s="135"/>
      <c r="P137" s="116">
        <f>Таблица1345691318[Дата оплаты]+Таблица1345691318[Срок поставки дней]+1</f>
        <v>1</v>
      </c>
      <c r="Q137" s="156"/>
      <c r="R137" s="136"/>
      <c r="S137" s="143"/>
      <c r="T137" s="143"/>
      <c r="U137" s="143"/>
      <c r="V137" s="143"/>
      <c r="W137" s="143"/>
      <c r="X137" s="143"/>
    </row>
    <row r="138" spans="1:24" x14ac:dyDescent="0.25">
      <c r="A138" s="163">
        <v>136</v>
      </c>
      <c r="B138" s="132"/>
      <c r="C138" s="137"/>
      <c r="D138" s="131"/>
      <c r="E138" s="131"/>
      <c r="F138" s="133"/>
      <c r="G138" s="164">
        <f>Таблица1345691318[Кол-во по Счету]*Таблица1345691318[Цена за единицу]</f>
        <v>0</v>
      </c>
      <c r="H138" s="164"/>
      <c r="I138" s="134"/>
      <c r="J138" s="134"/>
      <c r="K138" s="134"/>
      <c r="L138" s="156"/>
      <c r="M138" s="132"/>
      <c r="N138" s="157"/>
      <c r="O138" s="135"/>
      <c r="P138" s="116">
        <f>Таблица1345691318[Дата оплаты]+Таблица1345691318[Срок поставки дней]+1</f>
        <v>1</v>
      </c>
      <c r="Q138" s="156"/>
      <c r="R138" s="136"/>
      <c r="S138" s="143"/>
      <c r="T138" s="143"/>
      <c r="U138" s="143"/>
      <c r="V138" s="143"/>
      <c r="W138" s="143"/>
      <c r="X138" s="143"/>
    </row>
    <row r="139" spans="1:24" x14ac:dyDescent="0.25">
      <c r="A139" s="163">
        <v>137</v>
      </c>
      <c r="B139" s="132"/>
      <c r="C139" s="137"/>
      <c r="D139" s="131"/>
      <c r="E139" s="131"/>
      <c r="F139" s="133"/>
      <c r="G139" s="164">
        <f>Таблица1345691318[Кол-во по Счету]*Таблица1345691318[Цена за единицу]</f>
        <v>0</v>
      </c>
      <c r="H139" s="164"/>
      <c r="I139" s="134"/>
      <c r="J139" s="134"/>
      <c r="K139" s="134"/>
      <c r="L139" s="156"/>
      <c r="M139" s="132"/>
      <c r="N139" s="157"/>
      <c r="O139" s="135"/>
      <c r="P139" s="116">
        <f>Таблица1345691318[Дата оплаты]+Таблица1345691318[Срок поставки дней]+1</f>
        <v>1</v>
      </c>
      <c r="Q139" s="156"/>
      <c r="R139" s="136"/>
      <c r="S139" s="143"/>
      <c r="T139" s="143"/>
      <c r="U139" s="143"/>
      <c r="V139" s="143"/>
      <c r="W139" s="143"/>
      <c r="X139" s="143"/>
    </row>
    <row r="140" spans="1:24" x14ac:dyDescent="0.25">
      <c r="A140" s="131">
        <v>138</v>
      </c>
      <c r="B140" s="132"/>
      <c r="C140" s="137"/>
      <c r="D140" s="131"/>
      <c r="E140" s="131"/>
      <c r="F140" s="133"/>
      <c r="G140" s="118">
        <f>Таблица1345691318[Кол-во по Счету]*Таблица1345691318[Цена за единицу]</f>
        <v>0</v>
      </c>
      <c r="H140" s="118"/>
      <c r="I140" s="134"/>
      <c r="J140" s="134"/>
      <c r="K140" s="134"/>
      <c r="L140" s="156"/>
      <c r="M140" s="132"/>
      <c r="N140" s="157"/>
      <c r="O140" s="135"/>
      <c r="P140" s="116">
        <f>Таблица1345691318[Дата оплаты]+Таблица1345691318[Срок поставки дней]+1</f>
        <v>1</v>
      </c>
      <c r="Q140" s="156"/>
      <c r="R140" s="136"/>
      <c r="S140" s="143"/>
      <c r="T140" s="143"/>
      <c r="U140" s="143"/>
      <c r="V140" s="143"/>
      <c r="W140" s="143"/>
      <c r="X140" s="143"/>
    </row>
    <row r="141" spans="1:24" x14ac:dyDescent="0.25">
      <c r="A141" s="163">
        <v>139</v>
      </c>
      <c r="B141" s="132"/>
      <c r="C141" s="137"/>
      <c r="D141" s="131"/>
      <c r="E141" s="131"/>
      <c r="F141" s="133"/>
      <c r="G141" s="164">
        <f>Таблица1345691318[Кол-во по Счету]*Таблица1345691318[Цена за единицу]</f>
        <v>0</v>
      </c>
      <c r="H141" s="164"/>
      <c r="I141" s="134"/>
      <c r="J141" s="134"/>
      <c r="K141" s="134"/>
      <c r="L141" s="156"/>
      <c r="M141" s="132"/>
      <c r="N141" s="157"/>
      <c r="O141" s="135"/>
      <c r="P141" s="116">
        <f>Таблица1345691318[Дата оплаты]+Таблица1345691318[Срок поставки дней]+1</f>
        <v>1</v>
      </c>
      <c r="Q141" s="156"/>
      <c r="R141" s="136"/>
      <c r="S141" s="143"/>
      <c r="T141" s="143"/>
      <c r="U141" s="143"/>
      <c r="V141" s="143"/>
      <c r="W141" s="143"/>
      <c r="X141" s="143"/>
    </row>
    <row r="142" spans="1:24" x14ac:dyDescent="0.25">
      <c r="A142" s="163">
        <v>140</v>
      </c>
      <c r="B142" s="132"/>
      <c r="C142" s="137"/>
      <c r="D142" s="131"/>
      <c r="E142" s="131"/>
      <c r="F142" s="133"/>
      <c r="G142" s="164">
        <f>Таблица1345691318[Кол-во по Счету]*Таблица1345691318[Цена за единицу]</f>
        <v>0</v>
      </c>
      <c r="H142" s="164"/>
      <c r="I142" s="134"/>
      <c r="J142" s="134"/>
      <c r="K142" s="134"/>
      <c r="L142" s="156"/>
      <c r="M142" s="132"/>
      <c r="N142" s="157"/>
      <c r="O142" s="135"/>
      <c r="P142" s="116">
        <f>Таблица1345691318[Дата оплаты]+Таблица1345691318[Срок поставки дней]+1</f>
        <v>1</v>
      </c>
      <c r="Q142" s="156"/>
      <c r="R142" s="136"/>
      <c r="S142" s="143"/>
      <c r="T142" s="143"/>
      <c r="U142" s="143"/>
      <c r="V142" s="143"/>
      <c r="W142" s="143"/>
      <c r="X142" s="143"/>
    </row>
    <row r="143" spans="1:24" x14ac:dyDescent="0.25">
      <c r="A143" s="163">
        <v>141</v>
      </c>
      <c r="B143" s="132"/>
      <c r="C143" s="137"/>
      <c r="D143" s="131"/>
      <c r="E143" s="131"/>
      <c r="F143" s="133"/>
      <c r="G143" s="164">
        <f>Таблица1345691318[Кол-во по Счету]*Таблица1345691318[Цена за единицу]</f>
        <v>0</v>
      </c>
      <c r="H143" s="164"/>
      <c r="I143" s="134"/>
      <c r="J143" s="134"/>
      <c r="K143" s="134"/>
      <c r="L143" s="156"/>
      <c r="M143" s="132"/>
      <c r="N143" s="157"/>
      <c r="O143" s="135"/>
      <c r="P143" s="116">
        <f>Таблица1345691318[Дата оплаты]+Таблица1345691318[Срок поставки дней]+1</f>
        <v>1</v>
      </c>
      <c r="Q143" s="156"/>
      <c r="R143" s="136"/>
      <c r="S143" s="143"/>
      <c r="T143" s="143"/>
      <c r="U143" s="143"/>
      <c r="V143" s="143"/>
      <c r="W143" s="143"/>
      <c r="X143" s="143"/>
    </row>
    <row r="144" spans="1:24" x14ac:dyDescent="0.25">
      <c r="A144" s="163">
        <v>142</v>
      </c>
      <c r="B144" s="132"/>
      <c r="C144" s="137"/>
      <c r="D144" s="131"/>
      <c r="E144" s="131"/>
      <c r="F144" s="133"/>
      <c r="G144" s="164">
        <f>Таблица1345691318[Кол-во по Счету]*Таблица1345691318[Цена за единицу]</f>
        <v>0</v>
      </c>
      <c r="H144" s="164"/>
      <c r="I144" s="134"/>
      <c r="J144" s="134"/>
      <c r="K144" s="134"/>
      <c r="L144" s="156"/>
      <c r="M144" s="132"/>
      <c r="N144" s="157"/>
      <c r="O144" s="135"/>
      <c r="P144" s="116">
        <f>Таблица1345691318[Дата оплаты]+Таблица1345691318[Срок поставки дней]+1</f>
        <v>1</v>
      </c>
      <c r="Q144" s="156"/>
      <c r="R144" s="136"/>
      <c r="S144" s="143"/>
      <c r="T144" s="143"/>
      <c r="U144" s="143"/>
      <c r="V144" s="143"/>
      <c r="W144" s="143"/>
      <c r="X144" s="143"/>
    </row>
    <row r="145" spans="1:24" x14ac:dyDescent="0.25">
      <c r="A145" s="131">
        <v>143</v>
      </c>
      <c r="B145" s="132"/>
      <c r="C145" s="137"/>
      <c r="D145" s="131"/>
      <c r="E145" s="131"/>
      <c r="F145" s="133"/>
      <c r="G145" s="164">
        <f>Таблица1345691318[Кол-во по Счету]*Таблица1345691318[Цена за единицу]</f>
        <v>0</v>
      </c>
      <c r="H145" s="164"/>
      <c r="I145" s="134"/>
      <c r="J145" s="134"/>
      <c r="K145" s="134"/>
      <c r="L145" s="156"/>
      <c r="M145" s="132"/>
      <c r="N145" s="157"/>
      <c r="O145" s="135"/>
      <c r="P145" s="116">
        <f>Таблица1345691318[Дата оплаты]+Таблица1345691318[Срок поставки дней]+1</f>
        <v>1</v>
      </c>
      <c r="Q145" s="156"/>
      <c r="R145" s="136"/>
      <c r="S145" s="143"/>
      <c r="T145" s="143"/>
      <c r="U145" s="143"/>
      <c r="V145" s="143"/>
      <c r="W145" s="143"/>
      <c r="X145" s="143"/>
    </row>
    <row r="146" spans="1:24" x14ac:dyDescent="0.25">
      <c r="A146" s="163">
        <v>144</v>
      </c>
      <c r="B146" s="132"/>
      <c r="C146" s="137"/>
      <c r="D146" s="131"/>
      <c r="E146" s="131"/>
      <c r="F146" s="133"/>
      <c r="G146" s="164">
        <f>Таблица1345691318[Кол-во по Счету]*Таблица1345691318[Цена за единицу]</f>
        <v>0</v>
      </c>
      <c r="H146" s="164"/>
      <c r="I146" s="134"/>
      <c r="J146" s="134"/>
      <c r="K146" s="134"/>
      <c r="L146" s="156"/>
      <c r="M146" s="132"/>
      <c r="N146" s="157"/>
      <c r="O146" s="135"/>
      <c r="P146" s="116">
        <f>Таблица1345691318[Дата оплаты]+Таблица1345691318[Срок поставки дней]+1</f>
        <v>1</v>
      </c>
      <c r="Q146" s="156"/>
      <c r="R146" s="136"/>
      <c r="S146" s="143"/>
      <c r="T146" s="143"/>
      <c r="U146" s="143"/>
      <c r="V146" s="143"/>
      <c r="W146" s="143"/>
      <c r="X146" s="143"/>
    </row>
    <row r="147" spans="1:24" x14ac:dyDescent="0.25">
      <c r="A147" s="163">
        <v>145</v>
      </c>
      <c r="B147" s="132"/>
      <c r="C147" s="137"/>
      <c r="D147" s="131"/>
      <c r="E147" s="131"/>
      <c r="F147" s="133"/>
      <c r="G147" s="164">
        <f>Таблица1345691318[Кол-во по Счету]*Таблица1345691318[Цена за единицу]</f>
        <v>0</v>
      </c>
      <c r="H147" s="164"/>
      <c r="I147" s="134"/>
      <c r="J147" s="134"/>
      <c r="K147" s="134"/>
      <c r="L147" s="156"/>
      <c r="M147" s="132"/>
      <c r="N147" s="157"/>
      <c r="O147" s="135"/>
      <c r="P147" s="116">
        <f>Таблица1345691318[Дата оплаты]+Таблица1345691318[Срок поставки дней]+1</f>
        <v>1</v>
      </c>
      <c r="Q147" s="156"/>
      <c r="R147" s="136"/>
      <c r="S147" s="143"/>
      <c r="T147" s="143"/>
      <c r="U147" s="143"/>
      <c r="V147" s="143"/>
      <c r="W147" s="143"/>
      <c r="X147" s="143"/>
    </row>
    <row r="148" spans="1:24" x14ac:dyDescent="0.25">
      <c r="A148" s="163">
        <v>146</v>
      </c>
      <c r="B148" s="132"/>
      <c r="C148" s="137"/>
      <c r="D148" s="131"/>
      <c r="E148" s="131"/>
      <c r="F148" s="133"/>
      <c r="G148" s="164">
        <f>Таблица1345691318[Кол-во по Счету]*Таблица1345691318[Цена за единицу]</f>
        <v>0</v>
      </c>
      <c r="H148" s="164"/>
      <c r="I148" s="134"/>
      <c r="J148" s="134"/>
      <c r="K148" s="134"/>
      <c r="L148" s="156"/>
      <c r="M148" s="132"/>
      <c r="N148" s="157"/>
      <c r="O148" s="135"/>
      <c r="P148" s="116">
        <f>Таблица1345691318[Дата оплаты]+Таблица1345691318[Срок поставки дней]+1</f>
        <v>1</v>
      </c>
      <c r="Q148" s="156"/>
      <c r="R148" s="136"/>
      <c r="S148" s="143"/>
      <c r="T148" s="143"/>
      <c r="U148" s="143"/>
      <c r="V148" s="143"/>
      <c r="W148" s="143"/>
      <c r="X148" s="143"/>
    </row>
    <row r="149" spans="1:24" x14ac:dyDescent="0.25">
      <c r="A149" s="163">
        <v>147</v>
      </c>
      <c r="B149" s="132"/>
      <c r="C149" s="137"/>
      <c r="D149" s="131"/>
      <c r="E149" s="131"/>
      <c r="F149" s="133"/>
      <c r="G149" s="118">
        <f>Таблица1345691318[Кол-во по Счету]*Таблица1345691318[Цена за единицу]</f>
        <v>0</v>
      </c>
      <c r="H149" s="118"/>
      <c r="I149" s="134"/>
      <c r="J149" s="134"/>
      <c r="K149" s="134"/>
      <c r="L149" s="156"/>
      <c r="M149" s="132"/>
      <c r="N149" s="157"/>
      <c r="O149" s="135"/>
      <c r="P149" s="116">
        <f>Таблица1345691318[Дата оплаты]+Таблица1345691318[Срок поставки дней]+1</f>
        <v>1</v>
      </c>
      <c r="Q149" s="156"/>
      <c r="R149" s="136"/>
      <c r="S149" s="143"/>
      <c r="T149" s="143"/>
      <c r="U149" s="143"/>
      <c r="V149" s="143"/>
      <c r="W149" s="143"/>
      <c r="X149" s="143"/>
    </row>
    <row r="150" spans="1:24" x14ac:dyDescent="0.25">
      <c r="A150" s="131">
        <v>148</v>
      </c>
      <c r="B150" s="132"/>
      <c r="C150" s="137"/>
      <c r="D150" s="131"/>
      <c r="E150" s="131"/>
      <c r="F150" s="133"/>
      <c r="G150" s="164">
        <f>Таблица1345691318[Кол-во по Счету]*Таблица1345691318[Цена за единицу]</f>
        <v>0</v>
      </c>
      <c r="H150" s="164"/>
      <c r="I150" s="134"/>
      <c r="J150" s="134"/>
      <c r="K150" s="134"/>
      <c r="L150" s="156"/>
      <c r="M150" s="132"/>
      <c r="N150" s="157"/>
      <c r="O150" s="135"/>
      <c r="P150" s="116">
        <f>Таблица1345691318[Дата оплаты]+Таблица1345691318[Срок поставки дней]+1</f>
        <v>1</v>
      </c>
      <c r="Q150" s="156"/>
      <c r="R150" s="136"/>
      <c r="S150" s="143"/>
      <c r="T150" s="143"/>
      <c r="U150" s="143"/>
      <c r="V150" s="143"/>
      <c r="W150" s="143"/>
      <c r="X150" s="143"/>
    </row>
    <row r="151" spans="1:24" x14ac:dyDescent="0.25">
      <c r="A151" s="163">
        <v>149</v>
      </c>
      <c r="B151" s="132"/>
      <c r="C151" s="137"/>
      <c r="D151" s="131"/>
      <c r="E151" s="131"/>
      <c r="F151" s="133"/>
      <c r="G151" s="164">
        <f>Таблица1345691318[Кол-во по Счету]*Таблица1345691318[Цена за единицу]</f>
        <v>0</v>
      </c>
      <c r="H151" s="164"/>
      <c r="I151" s="134"/>
      <c r="J151" s="134"/>
      <c r="K151" s="134"/>
      <c r="L151" s="156"/>
      <c r="M151" s="132"/>
      <c r="N151" s="157"/>
      <c r="O151" s="135"/>
      <c r="P151" s="116">
        <f>Таблица1345691318[Дата оплаты]+Таблица1345691318[Срок поставки дней]+1</f>
        <v>1</v>
      </c>
      <c r="Q151" s="156"/>
      <c r="R151" s="136"/>
      <c r="S151" s="143"/>
      <c r="T151" s="143"/>
      <c r="U151" s="143"/>
      <c r="V151" s="143"/>
      <c r="W151" s="143"/>
      <c r="X151" s="143"/>
    </row>
    <row r="152" spans="1:24" x14ac:dyDescent="0.25">
      <c r="A152" s="163">
        <v>150</v>
      </c>
      <c r="B152" s="132"/>
      <c r="C152" s="137"/>
      <c r="D152" s="131"/>
      <c r="E152" s="131"/>
      <c r="F152" s="133"/>
      <c r="G152" s="164">
        <f>Таблица1345691318[Кол-во по Счету]*Таблица1345691318[Цена за единицу]</f>
        <v>0</v>
      </c>
      <c r="H152" s="164"/>
      <c r="I152" s="134"/>
      <c r="J152" s="134"/>
      <c r="K152" s="134"/>
      <c r="L152" s="156"/>
      <c r="M152" s="132"/>
      <c r="N152" s="157"/>
      <c r="O152" s="135"/>
      <c r="P152" s="116">
        <f>Таблица1345691318[Дата оплаты]+Таблица1345691318[Срок поставки дней]+1</f>
        <v>1</v>
      </c>
      <c r="Q152" s="156"/>
      <c r="R152" s="136"/>
      <c r="S152" s="143"/>
      <c r="T152" s="143"/>
      <c r="U152" s="143"/>
      <c r="V152" s="143"/>
      <c r="W152" s="143"/>
      <c r="X152" s="143"/>
    </row>
    <row r="153" spans="1:24" x14ac:dyDescent="0.25">
      <c r="A153" s="163">
        <v>151</v>
      </c>
      <c r="B153" s="132"/>
      <c r="C153" s="137"/>
      <c r="D153" s="131"/>
      <c r="E153" s="131"/>
      <c r="F153" s="133"/>
      <c r="G153" s="164">
        <f>Таблица1345691318[Кол-во по Счету]*Таблица1345691318[Цена за единицу]</f>
        <v>0</v>
      </c>
      <c r="H153" s="164"/>
      <c r="I153" s="134"/>
      <c r="J153" s="134"/>
      <c r="K153" s="134"/>
      <c r="L153" s="156"/>
      <c r="M153" s="132"/>
      <c r="N153" s="157"/>
      <c r="O153" s="135"/>
      <c r="P153" s="116">
        <f>Таблица1345691318[Дата оплаты]+Таблица1345691318[Срок поставки дней]+1</f>
        <v>1</v>
      </c>
      <c r="Q153" s="156"/>
      <c r="R153" s="136"/>
      <c r="S153" s="143"/>
      <c r="T153" s="143"/>
      <c r="U153" s="143"/>
      <c r="V153" s="143"/>
      <c r="W153" s="143"/>
      <c r="X153" s="143"/>
    </row>
    <row r="154" spans="1:24" x14ac:dyDescent="0.25">
      <c r="A154" s="163">
        <v>152</v>
      </c>
      <c r="B154" s="132"/>
      <c r="C154" s="137"/>
      <c r="D154" s="131"/>
      <c r="E154" s="131"/>
      <c r="F154" s="133"/>
      <c r="G154" s="164">
        <f>Таблица1345691318[Кол-во по Счету]*Таблица1345691318[Цена за единицу]</f>
        <v>0</v>
      </c>
      <c r="H154" s="164"/>
      <c r="I154" s="134"/>
      <c r="J154" s="134"/>
      <c r="K154" s="134"/>
      <c r="L154" s="156"/>
      <c r="M154" s="132"/>
      <c r="N154" s="157"/>
      <c r="O154" s="135"/>
      <c r="P154" s="116">
        <f>Таблица1345691318[Дата оплаты]+Таблица1345691318[Срок поставки дней]+1</f>
        <v>1</v>
      </c>
      <c r="Q154" s="156"/>
      <c r="R154" s="136"/>
      <c r="S154" s="143"/>
      <c r="T154" s="143"/>
      <c r="U154" s="143"/>
      <c r="V154" s="143"/>
      <c r="W154" s="143"/>
      <c r="X154" s="143"/>
    </row>
    <row r="155" spans="1:24" x14ac:dyDescent="0.25">
      <c r="A155" s="131">
        <v>153</v>
      </c>
      <c r="B155" s="132"/>
      <c r="C155" s="137"/>
      <c r="D155" s="131"/>
      <c r="E155" s="131"/>
      <c r="F155" s="133"/>
      <c r="G155" s="164">
        <f>Таблица1345691318[Кол-во по Счету]*Таблица1345691318[Цена за единицу]</f>
        <v>0</v>
      </c>
      <c r="H155" s="164"/>
      <c r="I155" s="134"/>
      <c r="J155" s="134"/>
      <c r="K155" s="134"/>
      <c r="L155" s="156"/>
      <c r="M155" s="132"/>
      <c r="N155" s="157"/>
      <c r="O155" s="135"/>
      <c r="P155" s="116">
        <f>Таблица1345691318[Дата оплаты]+Таблица1345691318[Срок поставки дней]+1</f>
        <v>1</v>
      </c>
      <c r="Q155" s="156"/>
      <c r="R155" s="136"/>
      <c r="S155" s="143"/>
      <c r="T155" s="143"/>
      <c r="U155" s="143"/>
      <c r="V155" s="143"/>
      <c r="W155" s="143"/>
      <c r="X155" s="143"/>
    </row>
    <row r="156" spans="1:24" x14ac:dyDescent="0.25">
      <c r="A156" s="163">
        <v>154</v>
      </c>
      <c r="B156" s="132"/>
      <c r="C156" s="137"/>
      <c r="D156" s="131"/>
      <c r="E156" s="131"/>
      <c r="F156" s="133"/>
      <c r="G156" s="118">
        <f>Таблица1345691318[Кол-во по Счету]*Таблица1345691318[Цена за единицу]</f>
        <v>0</v>
      </c>
      <c r="H156" s="118"/>
      <c r="I156" s="134"/>
      <c r="J156" s="134"/>
      <c r="K156" s="134"/>
      <c r="L156" s="156"/>
      <c r="M156" s="132"/>
      <c r="N156" s="157"/>
      <c r="O156" s="135"/>
      <c r="P156" s="116">
        <f>Таблица1345691318[Дата оплаты]+Таблица1345691318[Срок поставки дней]+1</f>
        <v>1</v>
      </c>
      <c r="Q156" s="156"/>
      <c r="R156" s="136"/>
      <c r="S156" s="143"/>
      <c r="T156" s="143"/>
      <c r="U156" s="143"/>
      <c r="V156" s="143"/>
      <c r="W156" s="143"/>
      <c r="X156" s="143"/>
    </row>
    <row r="157" spans="1:24" x14ac:dyDescent="0.25">
      <c r="A157" s="163">
        <v>155</v>
      </c>
      <c r="B157" s="132"/>
      <c r="C157" s="137"/>
      <c r="D157" s="131"/>
      <c r="E157" s="131"/>
      <c r="F157" s="133"/>
      <c r="G157" s="164">
        <f>Таблица1345691318[Кол-во по Счету]*Таблица1345691318[Цена за единицу]</f>
        <v>0</v>
      </c>
      <c r="H157" s="164"/>
      <c r="I157" s="134"/>
      <c r="J157" s="134"/>
      <c r="K157" s="134"/>
      <c r="L157" s="156"/>
      <c r="M157" s="132"/>
      <c r="N157" s="157"/>
      <c r="O157" s="135"/>
      <c r="P157" s="116">
        <f>Таблица1345691318[Дата оплаты]+Таблица1345691318[Срок поставки дней]+1</f>
        <v>1</v>
      </c>
      <c r="Q157" s="156"/>
      <c r="R157" s="136"/>
      <c r="S157" s="143"/>
      <c r="T157" s="143"/>
      <c r="U157" s="143"/>
      <c r="V157" s="143"/>
      <c r="W157" s="143"/>
      <c r="X157" s="143"/>
    </row>
    <row r="158" spans="1:24" x14ac:dyDescent="0.25">
      <c r="A158" s="163">
        <v>156</v>
      </c>
      <c r="B158" s="132"/>
      <c r="C158" s="137"/>
      <c r="D158" s="131"/>
      <c r="E158" s="131"/>
      <c r="F158" s="133"/>
      <c r="G158" s="164">
        <f>Таблица1345691318[Кол-во по Счету]*Таблица1345691318[Цена за единицу]</f>
        <v>0</v>
      </c>
      <c r="H158" s="164"/>
      <c r="I158" s="134"/>
      <c r="J158" s="134"/>
      <c r="K158" s="134"/>
      <c r="L158" s="156"/>
      <c r="M158" s="132"/>
      <c r="N158" s="157"/>
      <c r="O158" s="135"/>
      <c r="P158" s="116">
        <f>Таблица1345691318[Дата оплаты]+Таблица1345691318[Срок поставки дней]+1</f>
        <v>1</v>
      </c>
      <c r="Q158" s="156"/>
      <c r="R158" s="136"/>
      <c r="S158" s="143"/>
      <c r="T158" s="143"/>
      <c r="U158" s="143"/>
      <c r="V158" s="143"/>
      <c r="W158" s="143"/>
      <c r="X158" s="143"/>
    </row>
    <row r="159" spans="1:24" x14ac:dyDescent="0.25">
      <c r="A159" s="163">
        <v>157</v>
      </c>
      <c r="B159" s="132"/>
      <c r="C159" s="137"/>
      <c r="D159" s="131"/>
      <c r="E159" s="131"/>
      <c r="F159" s="133"/>
      <c r="G159" s="164">
        <f>Таблица1345691318[Кол-во по Счету]*Таблица1345691318[Цена за единицу]</f>
        <v>0</v>
      </c>
      <c r="H159" s="164"/>
      <c r="I159" s="134"/>
      <c r="J159" s="134"/>
      <c r="K159" s="134"/>
      <c r="L159" s="156"/>
      <c r="M159" s="132"/>
      <c r="N159" s="157"/>
      <c r="O159" s="135"/>
      <c r="P159" s="116">
        <f>Таблица1345691318[Дата оплаты]+Таблица1345691318[Срок поставки дней]+1</f>
        <v>1</v>
      </c>
      <c r="Q159" s="156"/>
      <c r="R159" s="136"/>
      <c r="S159" s="143"/>
      <c r="T159" s="143"/>
      <c r="U159" s="143"/>
      <c r="V159" s="143"/>
      <c r="W159" s="143"/>
      <c r="X159" s="143"/>
    </row>
    <row r="160" spans="1:24" x14ac:dyDescent="0.25">
      <c r="A160" s="131">
        <v>158</v>
      </c>
      <c r="B160" s="132"/>
      <c r="C160" s="137"/>
      <c r="D160" s="131"/>
      <c r="E160" s="131"/>
      <c r="F160" s="133"/>
      <c r="G160" s="164">
        <f>Таблица1345691318[Кол-во по Счету]*Таблица1345691318[Цена за единицу]</f>
        <v>0</v>
      </c>
      <c r="H160" s="164"/>
      <c r="I160" s="134"/>
      <c r="J160" s="134"/>
      <c r="K160" s="134"/>
      <c r="L160" s="156"/>
      <c r="M160" s="132"/>
      <c r="N160" s="157"/>
      <c r="O160" s="135"/>
      <c r="P160" s="116">
        <f>Таблица1345691318[Дата оплаты]+Таблица1345691318[Срок поставки дней]+1</f>
        <v>1</v>
      </c>
      <c r="Q160" s="156"/>
      <c r="R160" s="136"/>
      <c r="S160" s="143"/>
      <c r="T160" s="143"/>
      <c r="U160" s="143"/>
      <c r="V160" s="143"/>
      <c r="W160" s="143"/>
      <c r="X160" s="143"/>
    </row>
    <row r="161" spans="1:24" x14ac:dyDescent="0.25">
      <c r="A161" s="163">
        <v>159</v>
      </c>
      <c r="B161" s="132"/>
      <c r="C161" s="137"/>
      <c r="D161" s="131"/>
      <c r="E161" s="131"/>
      <c r="F161" s="133"/>
      <c r="G161" s="164">
        <f>Таблица1345691318[Кол-во по Счету]*Таблица1345691318[Цена за единицу]</f>
        <v>0</v>
      </c>
      <c r="H161" s="164"/>
      <c r="I161" s="134"/>
      <c r="J161" s="134"/>
      <c r="K161" s="134"/>
      <c r="L161" s="156"/>
      <c r="M161" s="132"/>
      <c r="N161" s="157"/>
      <c r="O161" s="135"/>
      <c r="P161" s="116">
        <f>Таблица1345691318[Дата оплаты]+Таблица1345691318[Срок поставки дней]+1</f>
        <v>1</v>
      </c>
      <c r="Q161" s="156"/>
      <c r="R161" s="136"/>
      <c r="S161" s="143"/>
      <c r="T161" s="143"/>
      <c r="U161" s="143"/>
      <c r="V161" s="143"/>
      <c r="W161" s="143"/>
      <c r="X161" s="143"/>
    </row>
    <row r="162" spans="1:24" x14ac:dyDescent="0.25">
      <c r="A162" s="163">
        <v>160</v>
      </c>
      <c r="B162" s="132"/>
      <c r="C162" s="137"/>
      <c r="D162" s="131"/>
      <c r="E162" s="131"/>
      <c r="F162" s="133"/>
      <c r="G162" s="164">
        <f>Таблица1345691318[Кол-во по Счету]*Таблица1345691318[Цена за единицу]</f>
        <v>0</v>
      </c>
      <c r="H162" s="164"/>
      <c r="I162" s="134"/>
      <c r="J162" s="134"/>
      <c r="K162" s="134"/>
      <c r="L162" s="156"/>
      <c r="M162" s="132"/>
      <c r="N162" s="157"/>
      <c r="O162" s="135"/>
      <c r="P162" s="116">
        <f>Таблица1345691318[Дата оплаты]+Таблица1345691318[Срок поставки дней]+1</f>
        <v>1</v>
      </c>
      <c r="Q162" s="156"/>
      <c r="R162" s="136"/>
      <c r="S162" s="143"/>
      <c r="T162" s="143"/>
      <c r="U162" s="143"/>
      <c r="V162" s="143"/>
      <c r="W162" s="143"/>
      <c r="X162" s="143"/>
    </row>
    <row r="163" spans="1:24" x14ac:dyDescent="0.25">
      <c r="A163" s="163">
        <v>161</v>
      </c>
      <c r="B163" s="132"/>
      <c r="C163" s="137"/>
      <c r="D163" s="131"/>
      <c r="E163" s="131"/>
      <c r="F163" s="133"/>
      <c r="G163" s="164">
        <f>Таблица1345691318[Кол-во по Счету]*Таблица1345691318[Цена за единицу]</f>
        <v>0</v>
      </c>
      <c r="H163" s="164"/>
      <c r="I163" s="134"/>
      <c r="J163" s="134"/>
      <c r="K163" s="134"/>
      <c r="L163" s="156"/>
      <c r="M163" s="132"/>
      <c r="N163" s="157"/>
      <c r="O163" s="135"/>
      <c r="P163" s="116">
        <f>Таблица1345691318[Дата оплаты]+Таблица1345691318[Срок поставки дней]+1</f>
        <v>1</v>
      </c>
      <c r="Q163" s="156"/>
      <c r="R163" s="136"/>
      <c r="S163" s="143"/>
      <c r="T163" s="143"/>
      <c r="U163" s="143"/>
      <c r="V163" s="143"/>
      <c r="W163" s="143"/>
      <c r="X163" s="143"/>
    </row>
    <row r="164" spans="1:24" x14ac:dyDescent="0.25">
      <c r="A164" s="163">
        <v>162</v>
      </c>
      <c r="B164" s="132"/>
      <c r="C164" s="137"/>
      <c r="D164" s="131"/>
      <c r="E164" s="131"/>
      <c r="F164" s="133"/>
      <c r="G164" s="164">
        <f>Таблица1345691318[Кол-во по Счету]*Таблица1345691318[Цена за единицу]</f>
        <v>0</v>
      </c>
      <c r="H164" s="164"/>
      <c r="I164" s="134"/>
      <c r="J164" s="134"/>
      <c r="K164" s="134"/>
      <c r="L164" s="156"/>
      <c r="M164" s="132"/>
      <c r="N164" s="157"/>
      <c r="O164" s="135"/>
      <c r="P164" s="116">
        <f>Таблица1345691318[Дата оплаты]+Таблица1345691318[Срок поставки дней]+1</f>
        <v>1</v>
      </c>
      <c r="Q164" s="156"/>
      <c r="R164" s="136"/>
      <c r="S164" s="143"/>
      <c r="T164" s="143"/>
      <c r="U164" s="143"/>
      <c r="V164" s="143"/>
      <c r="W164" s="143"/>
      <c r="X164" s="143"/>
    </row>
    <row r="165" spans="1:24" x14ac:dyDescent="0.25">
      <c r="A165" s="131">
        <v>163</v>
      </c>
      <c r="B165" s="132"/>
      <c r="C165" s="137"/>
      <c r="D165" s="131"/>
      <c r="E165" s="131"/>
      <c r="F165" s="133"/>
      <c r="G165" s="118">
        <f>Таблица1345691318[Кол-во по Счету]*Таблица1345691318[Цена за единицу]</f>
        <v>0</v>
      </c>
      <c r="H165" s="118"/>
      <c r="I165" s="134"/>
      <c r="J165" s="134"/>
      <c r="K165" s="134"/>
      <c r="L165" s="156"/>
      <c r="M165" s="132"/>
      <c r="N165" s="157"/>
      <c r="O165" s="135"/>
      <c r="P165" s="116">
        <f>Таблица1345691318[Дата оплаты]+Таблица1345691318[Срок поставки дней]+1</f>
        <v>1</v>
      </c>
      <c r="Q165" s="156"/>
      <c r="R165" s="136"/>
      <c r="S165" s="143"/>
      <c r="T165" s="143"/>
      <c r="U165" s="143"/>
      <c r="V165" s="143"/>
      <c r="W165" s="143"/>
      <c r="X165" s="143"/>
    </row>
    <row r="166" spans="1:24" x14ac:dyDescent="0.25">
      <c r="A166" s="163">
        <v>164</v>
      </c>
      <c r="B166" s="132"/>
      <c r="C166" s="137"/>
      <c r="D166" s="131"/>
      <c r="E166" s="131"/>
      <c r="F166" s="133"/>
      <c r="G166" s="164">
        <f>Таблица1345691318[Кол-во по Счету]*Таблица1345691318[Цена за единицу]</f>
        <v>0</v>
      </c>
      <c r="H166" s="164"/>
      <c r="I166" s="134"/>
      <c r="J166" s="134"/>
      <c r="K166" s="134"/>
      <c r="L166" s="156"/>
      <c r="M166" s="132"/>
      <c r="N166" s="157"/>
      <c r="O166" s="135"/>
      <c r="P166" s="116">
        <f>Таблица1345691318[Дата оплаты]+Таблица1345691318[Срок поставки дней]+1</f>
        <v>1</v>
      </c>
      <c r="Q166" s="156"/>
      <c r="R166" s="136"/>
      <c r="S166" s="143"/>
      <c r="T166" s="143"/>
      <c r="U166" s="143"/>
      <c r="V166" s="143"/>
      <c r="W166" s="143"/>
      <c r="X166" s="143"/>
    </row>
    <row r="167" spans="1:24" x14ac:dyDescent="0.25">
      <c r="A167" s="163">
        <v>165</v>
      </c>
      <c r="B167" s="132"/>
      <c r="C167" s="137"/>
      <c r="D167" s="131"/>
      <c r="E167" s="131"/>
      <c r="F167" s="133"/>
      <c r="G167" s="164">
        <f>Таблица1345691318[Кол-во по Счету]*Таблица1345691318[Цена за единицу]</f>
        <v>0</v>
      </c>
      <c r="H167" s="164"/>
      <c r="I167" s="134"/>
      <c r="J167" s="134"/>
      <c r="K167" s="134"/>
      <c r="L167" s="156"/>
      <c r="M167" s="132"/>
      <c r="N167" s="157"/>
      <c r="O167" s="135"/>
      <c r="P167" s="116">
        <f>Таблица1345691318[Дата оплаты]+Таблица1345691318[Срок поставки дней]+1</f>
        <v>1</v>
      </c>
      <c r="Q167" s="156"/>
      <c r="R167" s="136"/>
      <c r="S167" s="143"/>
      <c r="T167" s="143"/>
      <c r="U167" s="143"/>
      <c r="V167" s="143"/>
      <c r="W167" s="143"/>
      <c r="X167" s="143"/>
    </row>
    <row r="168" spans="1:24" x14ac:dyDescent="0.25">
      <c r="A168" s="163">
        <v>166</v>
      </c>
      <c r="B168" s="132"/>
      <c r="C168" s="137"/>
      <c r="D168" s="131"/>
      <c r="E168" s="131"/>
      <c r="F168" s="133"/>
      <c r="G168" s="164">
        <f>Таблица1345691318[Кол-во по Счету]*Таблица1345691318[Цена за единицу]</f>
        <v>0</v>
      </c>
      <c r="H168" s="164"/>
      <c r="I168" s="134"/>
      <c r="J168" s="134"/>
      <c r="K168" s="134"/>
      <c r="L168" s="156"/>
      <c r="M168" s="132"/>
      <c r="N168" s="157"/>
      <c r="O168" s="135"/>
      <c r="P168" s="116">
        <f>Таблица1345691318[Дата оплаты]+Таблица1345691318[Срок поставки дней]+1</f>
        <v>1</v>
      </c>
      <c r="Q168" s="156"/>
      <c r="R168" s="136"/>
      <c r="S168" s="143"/>
      <c r="T168" s="143"/>
      <c r="U168" s="143"/>
      <c r="V168" s="143"/>
      <c r="W168" s="143"/>
      <c r="X168" s="143"/>
    </row>
    <row r="169" spans="1:24" x14ac:dyDescent="0.25">
      <c r="A169" s="163">
        <v>167</v>
      </c>
      <c r="B169" s="132"/>
      <c r="C169" s="137"/>
      <c r="D169" s="131"/>
      <c r="E169" s="131"/>
      <c r="F169" s="133"/>
      <c r="G169" s="164">
        <f>Таблица1345691318[Кол-во по Счету]*Таблица1345691318[Цена за единицу]</f>
        <v>0</v>
      </c>
      <c r="H169" s="164"/>
      <c r="I169" s="134"/>
      <c r="J169" s="134"/>
      <c r="K169" s="134"/>
      <c r="L169" s="156"/>
      <c r="M169" s="132"/>
      <c r="N169" s="157"/>
      <c r="O169" s="135"/>
      <c r="P169" s="116">
        <f>Таблица1345691318[Дата оплаты]+Таблица1345691318[Срок поставки дней]+1</f>
        <v>1</v>
      </c>
      <c r="Q169" s="156"/>
      <c r="R169" s="136"/>
      <c r="S169" s="143"/>
      <c r="T169" s="143"/>
      <c r="U169" s="143"/>
      <c r="V169" s="143"/>
      <c r="W169" s="143"/>
      <c r="X169" s="143"/>
    </row>
    <row r="170" spans="1:24" x14ac:dyDescent="0.25">
      <c r="A170" s="131">
        <v>168</v>
      </c>
      <c r="B170" s="132"/>
      <c r="C170" s="137"/>
      <c r="D170" s="131"/>
      <c r="E170" s="131"/>
      <c r="F170" s="133"/>
      <c r="G170" s="164">
        <f>Таблица1345691318[Кол-во по Счету]*Таблица1345691318[Цена за единицу]</f>
        <v>0</v>
      </c>
      <c r="H170" s="164"/>
      <c r="I170" s="134"/>
      <c r="J170" s="134"/>
      <c r="K170" s="134"/>
      <c r="L170" s="156"/>
      <c r="M170" s="132"/>
      <c r="N170" s="157"/>
      <c r="O170" s="135"/>
      <c r="P170" s="116">
        <f>Таблица1345691318[Дата оплаты]+Таблица1345691318[Срок поставки дней]+1</f>
        <v>1</v>
      </c>
      <c r="Q170" s="156"/>
      <c r="R170" s="136"/>
      <c r="S170" s="143"/>
      <c r="T170" s="143"/>
      <c r="U170" s="143"/>
      <c r="V170" s="143"/>
      <c r="W170" s="143"/>
      <c r="X170" s="143"/>
    </row>
    <row r="171" spans="1:24" x14ac:dyDescent="0.25">
      <c r="A171" s="163">
        <v>169</v>
      </c>
      <c r="B171" s="132"/>
      <c r="C171" s="137"/>
      <c r="D171" s="131"/>
      <c r="E171" s="131"/>
      <c r="F171" s="133"/>
      <c r="G171" s="164">
        <f>Таблица1345691318[Кол-во по Счету]*Таблица1345691318[Цена за единицу]</f>
        <v>0</v>
      </c>
      <c r="H171" s="164"/>
      <c r="I171" s="134"/>
      <c r="J171" s="134"/>
      <c r="K171" s="134"/>
      <c r="L171" s="156"/>
      <c r="M171" s="132"/>
      <c r="N171" s="157"/>
      <c r="O171" s="135"/>
      <c r="P171" s="116">
        <f>Таблица1345691318[Дата оплаты]+Таблица1345691318[Срок поставки дней]+1</f>
        <v>1</v>
      </c>
      <c r="Q171" s="156"/>
      <c r="R171" s="136"/>
      <c r="S171" s="143"/>
      <c r="T171" s="143"/>
      <c r="U171" s="143"/>
      <c r="V171" s="143"/>
      <c r="W171" s="143"/>
      <c r="X171" s="143"/>
    </row>
    <row r="172" spans="1:24" x14ac:dyDescent="0.25">
      <c r="A172" s="163">
        <v>170</v>
      </c>
      <c r="B172" s="132"/>
      <c r="C172" s="137"/>
      <c r="D172" s="131"/>
      <c r="E172" s="131"/>
      <c r="F172" s="133"/>
      <c r="G172" s="118">
        <f>Таблица1345691318[Кол-во по Счету]*Таблица1345691318[Цена за единицу]</f>
        <v>0</v>
      </c>
      <c r="H172" s="118"/>
      <c r="I172" s="134"/>
      <c r="J172" s="134"/>
      <c r="K172" s="134"/>
      <c r="L172" s="156"/>
      <c r="M172" s="132"/>
      <c r="N172" s="157"/>
      <c r="O172" s="135"/>
      <c r="P172" s="116">
        <f>Таблица1345691318[Дата оплаты]+Таблица1345691318[Срок поставки дней]+1</f>
        <v>1</v>
      </c>
      <c r="Q172" s="156"/>
      <c r="R172" s="136"/>
      <c r="S172" s="143"/>
      <c r="T172" s="143"/>
      <c r="U172" s="143"/>
      <c r="V172" s="143"/>
      <c r="W172" s="143"/>
      <c r="X172" s="143"/>
    </row>
    <row r="173" spans="1:24" x14ac:dyDescent="0.25">
      <c r="A173" s="163">
        <v>171</v>
      </c>
      <c r="B173" s="132"/>
      <c r="C173" s="137"/>
      <c r="D173" s="131"/>
      <c r="E173" s="131"/>
      <c r="F173" s="133"/>
      <c r="G173" s="164">
        <f>Таблица1345691318[Кол-во по Счету]*Таблица1345691318[Цена за единицу]</f>
        <v>0</v>
      </c>
      <c r="H173" s="164"/>
      <c r="I173" s="134"/>
      <c r="J173" s="134"/>
      <c r="K173" s="134"/>
      <c r="L173" s="156"/>
      <c r="M173" s="132"/>
      <c r="N173" s="157"/>
      <c r="O173" s="135"/>
      <c r="P173" s="116">
        <f>Таблица1345691318[Дата оплаты]+Таблица1345691318[Срок поставки дней]+1</f>
        <v>1</v>
      </c>
      <c r="Q173" s="156"/>
      <c r="R173" s="136"/>
      <c r="S173" s="143"/>
      <c r="T173" s="143"/>
      <c r="U173" s="143"/>
      <c r="V173" s="143"/>
      <c r="W173" s="143"/>
      <c r="X173" s="143"/>
    </row>
    <row r="174" spans="1:24" x14ac:dyDescent="0.25">
      <c r="A174" s="163">
        <v>172</v>
      </c>
      <c r="B174" s="132"/>
      <c r="C174" s="137"/>
      <c r="D174" s="131"/>
      <c r="E174" s="131"/>
      <c r="F174" s="133"/>
      <c r="G174" s="164">
        <f>Таблица1345691318[Кол-во по Счету]*Таблица1345691318[Цена за единицу]</f>
        <v>0</v>
      </c>
      <c r="H174" s="164"/>
      <c r="I174" s="134"/>
      <c r="J174" s="134"/>
      <c r="K174" s="134"/>
      <c r="L174" s="156"/>
      <c r="M174" s="132"/>
      <c r="N174" s="157"/>
      <c r="O174" s="135"/>
      <c r="P174" s="116">
        <f>Таблица1345691318[Дата оплаты]+Таблица1345691318[Срок поставки дней]+1</f>
        <v>1</v>
      </c>
      <c r="Q174" s="156"/>
      <c r="R174" s="136"/>
      <c r="S174" s="143"/>
      <c r="T174" s="143"/>
      <c r="U174" s="143"/>
      <c r="V174" s="143"/>
      <c r="W174" s="143"/>
      <c r="X174" s="143"/>
    </row>
    <row r="175" spans="1:24" x14ac:dyDescent="0.25">
      <c r="A175" s="131">
        <v>173</v>
      </c>
      <c r="B175" s="132"/>
      <c r="C175" s="137"/>
      <c r="D175" s="131"/>
      <c r="E175" s="131"/>
      <c r="F175" s="133"/>
      <c r="G175" s="164">
        <f>Таблица1345691318[Кол-во по Счету]*Таблица1345691318[Цена за единицу]</f>
        <v>0</v>
      </c>
      <c r="H175" s="164"/>
      <c r="I175" s="134"/>
      <c r="J175" s="134"/>
      <c r="K175" s="134"/>
      <c r="L175" s="156"/>
      <c r="M175" s="132"/>
      <c r="N175" s="157"/>
      <c r="O175" s="135"/>
      <c r="P175" s="116">
        <f>Таблица1345691318[Дата оплаты]+Таблица1345691318[Срок поставки дней]+1</f>
        <v>1</v>
      </c>
      <c r="Q175" s="156"/>
      <c r="R175" s="136"/>
      <c r="S175" s="143"/>
      <c r="T175" s="143"/>
      <c r="U175" s="143"/>
      <c r="V175" s="143"/>
      <c r="W175" s="143"/>
      <c r="X175" s="143"/>
    </row>
    <row r="176" spans="1:24" x14ac:dyDescent="0.25">
      <c r="A176" s="163">
        <v>174</v>
      </c>
      <c r="B176" s="132"/>
      <c r="C176" s="137"/>
      <c r="D176" s="131"/>
      <c r="E176" s="131"/>
      <c r="F176" s="133"/>
      <c r="G176" s="164">
        <f>Таблица1345691318[Кол-во по Счету]*Таблица1345691318[Цена за единицу]</f>
        <v>0</v>
      </c>
      <c r="H176" s="164"/>
      <c r="I176" s="134"/>
      <c r="J176" s="134"/>
      <c r="K176" s="134"/>
      <c r="L176" s="156"/>
      <c r="M176" s="132"/>
      <c r="N176" s="157"/>
      <c r="O176" s="135"/>
      <c r="P176" s="116">
        <f>Таблица1345691318[Дата оплаты]+Таблица1345691318[Срок поставки дней]+1</f>
        <v>1</v>
      </c>
      <c r="Q176" s="156"/>
      <c r="R176" s="136"/>
      <c r="S176" s="143"/>
      <c r="T176" s="143"/>
      <c r="U176" s="143"/>
      <c r="V176" s="143"/>
      <c r="W176" s="143"/>
      <c r="X176" s="143"/>
    </row>
    <row r="177" spans="1:24" x14ac:dyDescent="0.25">
      <c r="A177" s="163">
        <v>175</v>
      </c>
      <c r="B177" s="132"/>
      <c r="C177" s="137"/>
      <c r="D177" s="131"/>
      <c r="E177" s="131"/>
      <c r="F177" s="133"/>
      <c r="G177" s="164">
        <f>Таблица1345691318[Кол-во по Счету]*Таблица1345691318[Цена за единицу]</f>
        <v>0</v>
      </c>
      <c r="H177" s="164"/>
      <c r="I177" s="134"/>
      <c r="J177" s="134"/>
      <c r="K177" s="134"/>
      <c r="L177" s="156"/>
      <c r="M177" s="132"/>
      <c r="N177" s="157"/>
      <c r="O177" s="135"/>
      <c r="P177" s="116">
        <f>Таблица1345691318[Дата оплаты]+Таблица1345691318[Срок поставки дней]+1</f>
        <v>1</v>
      </c>
      <c r="Q177" s="156"/>
      <c r="R177" s="136"/>
      <c r="S177" s="143"/>
      <c r="T177" s="143"/>
      <c r="U177" s="143"/>
      <c r="V177" s="143"/>
      <c r="W177" s="143"/>
      <c r="X177" s="143"/>
    </row>
    <row r="178" spans="1:24" x14ac:dyDescent="0.25">
      <c r="A178" s="163">
        <v>176</v>
      </c>
      <c r="B178" s="132"/>
      <c r="C178" s="137"/>
      <c r="D178" s="131"/>
      <c r="E178" s="131"/>
      <c r="F178" s="133"/>
      <c r="G178" s="164">
        <f>Таблица1345691318[Кол-во по Счету]*Таблица1345691318[Цена за единицу]</f>
        <v>0</v>
      </c>
      <c r="H178" s="164"/>
      <c r="I178" s="134"/>
      <c r="J178" s="134"/>
      <c r="K178" s="134"/>
      <c r="L178" s="156"/>
      <c r="M178" s="132"/>
      <c r="N178" s="157"/>
      <c r="O178" s="135"/>
      <c r="P178" s="116">
        <f>Таблица1345691318[Дата оплаты]+Таблица1345691318[Срок поставки дней]+1</f>
        <v>1</v>
      </c>
      <c r="Q178" s="156"/>
      <c r="R178" s="136"/>
      <c r="S178" s="143"/>
      <c r="T178" s="143"/>
      <c r="U178" s="143"/>
      <c r="V178" s="143"/>
      <c r="W178" s="143"/>
      <c r="X178" s="143"/>
    </row>
    <row r="179" spans="1:24" x14ac:dyDescent="0.25">
      <c r="A179" s="163">
        <v>177</v>
      </c>
      <c r="B179" s="132"/>
      <c r="C179" s="137"/>
      <c r="D179" s="131"/>
      <c r="E179" s="131"/>
      <c r="F179" s="133"/>
      <c r="G179" s="164">
        <f>Таблица1345691318[Кол-во по Счету]*Таблица1345691318[Цена за единицу]</f>
        <v>0</v>
      </c>
      <c r="H179" s="164"/>
      <c r="I179" s="134"/>
      <c r="J179" s="134"/>
      <c r="K179" s="134"/>
      <c r="L179" s="156"/>
      <c r="M179" s="132"/>
      <c r="N179" s="157"/>
      <c r="O179" s="135"/>
      <c r="P179" s="116">
        <f>Таблица1345691318[Дата оплаты]+Таблица1345691318[Срок поставки дней]+1</f>
        <v>1</v>
      </c>
      <c r="Q179" s="156"/>
      <c r="R179" s="136"/>
      <c r="S179" s="143"/>
      <c r="T179" s="143"/>
      <c r="U179" s="143"/>
      <c r="V179" s="143"/>
      <c r="W179" s="143"/>
      <c r="X179" s="143"/>
    </row>
    <row r="180" spans="1:24" x14ac:dyDescent="0.25">
      <c r="A180" s="131">
        <v>178</v>
      </c>
      <c r="B180" s="132"/>
      <c r="C180" s="137"/>
      <c r="D180" s="131"/>
      <c r="E180" s="131"/>
      <c r="F180" s="133"/>
      <c r="G180" s="164">
        <f>Таблица1345691318[Кол-во по Счету]*Таблица1345691318[Цена за единицу]</f>
        <v>0</v>
      </c>
      <c r="H180" s="164"/>
      <c r="I180" s="134"/>
      <c r="J180" s="134"/>
      <c r="K180" s="134"/>
      <c r="L180" s="156"/>
      <c r="M180" s="132"/>
      <c r="N180" s="157"/>
      <c r="O180" s="135"/>
      <c r="P180" s="116">
        <f>Таблица1345691318[Дата оплаты]+Таблица1345691318[Срок поставки дней]+1</f>
        <v>1</v>
      </c>
      <c r="Q180" s="156"/>
      <c r="R180" s="136"/>
      <c r="S180" s="143"/>
      <c r="T180" s="143"/>
      <c r="U180" s="143"/>
      <c r="V180" s="143"/>
      <c r="W180" s="143"/>
      <c r="X180" s="143"/>
    </row>
    <row r="181" spans="1:24" x14ac:dyDescent="0.25">
      <c r="A181" s="163">
        <v>179</v>
      </c>
      <c r="B181" s="132"/>
      <c r="C181" s="137"/>
      <c r="D181" s="131"/>
      <c r="E181" s="131"/>
      <c r="F181" s="133"/>
      <c r="G181" s="118">
        <f>Таблица1345691318[Кол-во по Счету]*Таблица1345691318[Цена за единицу]</f>
        <v>0</v>
      </c>
      <c r="H181" s="118"/>
      <c r="I181" s="134"/>
      <c r="J181" s="134"/>
      <c r="K181" s="134"/>
      <c r="L181" s="156"/>
      <c r="M181" s="132"/>
      <c r="N181" s="157"/>
      <c r="O181" s="135"/>
      <c r="P181" s="116">
        <f>Таблица1345691318[Дата оплаты]+Таблица1345691318[Срок поставки дней]+1</f>
        <v>1</v>
      </c>
      <c r="Q181" s="156"/>
      <c r="R181" s="136"/>
      <c r="S181" s="143"/>
      <c r="T181" s="143"/>
      <c r="U181" s="143"/>
      <c r="V181" s="143"/>
      <c r="W181" s="143"/>
      <c r="X181" s="143"/>
    </row>
    <row r="182" spans="1:24" x14ac:dyDescent="0.25">
      <c r="A182" s="163">
        <v>180</v>
      </c>
      <c r="B182" s="132"/>
      <c r="C182" s="137"/>
      <c r="D182" s="131"/>
      <c r="E182" s="131"/>
      <c r="F182" s="133"/>
      <c r="G182" s="164">
        <f>Таблица1345691318[Кол-во по Счету]*Таблица1345691318[Цена за единицу]</f>
        <v>0</v>
      </c>
      <c r="H182" s="164"/>
      <c r="I182" s="134"/>
      <c r="J182" s="134"/>
      <c r="K182" s="134"/>
      <c r="L182" s="156"/>
      <c r="M182" s="132"/>
      <c r="N182" s="157"/>
      <c r="O182" s="135"/>
      <c r="P182" s="116">
        <f>Таблица1345691318[Дата оплаты]+Таблица1345691318[Срок поставки дней]+1</f>
        <v>1</v>
      </c>
      <c r="Q182" s="156"/>
      <c r="R182" s="136"/>
      <c r="S182" s="143"/>
      <c r="T182" s="143"/>
      <c r="U182" s="143"/>
      <c r="V182" s="143"/>
      <c r="W182" s="143"/>
      <c r="X182" s="143"/>
    </row>
    <row r="183" spans="1:24" x14ac:dyDescent="0.25">
      <c r="A183" s="163">
        <v>181</v>
      </c>
      <c r="B183" s="132"/>
      <c r="C183" s="137"/>
      <c r="D183" s="131"/>
      <c r="E183" s="131"/>
      <c r="F183" s="133"/>
      <c r="G183" s="164">
        <f>Таблица1345691318[Кол-во по Счету]*Таблица1345691318[Цена за единицу]</f>
        <v>0</v>
      </c>
      <c r="H183" s="164"/>
      <c r="I183" s="134"/>
      <c r="J183" s="134"/>
      <c r="K183" s="134"/>
      <c r="L183" s="156"/>
      <c r="M183" s="132"/>
      <c r="N183" s="157"/>
      <c r="O183" s="135"/>
      <c r="P183" s="116">
        <f>Таблица1345691318[Дата оплаты]+Таблица1345691318[Срок поставки дней]+1</f>
        <v>1</v>
      </c>
      <c r="Q183" s="156"/>
      <c r="R183" s="136"/>
      <c r="S183" s="143"/>
      <c r="T183" s="143"/>
      <c r="U183" s="143"/>
      <c r="V183" s="143"/>
      <c r="W183" s="143"/>
      <c r="X183" s="143"/>
    </row>
    <row r="184" spans="1:24" x14ac:dyDescent="0.25">
      <c r="A184" s="163">
        <v>182</v>
      </c>
      <c r="B184" s="132"/>
      <c r="C184" s="137"/>
      <c r="D184" s="131"/>
      <c r="E184" s="131"/>
      <c r="F184" s="133"/>
      <c r="G184" s="164">
        <f>Таблица1345691318[Кол-во по Счету]*Таблица1345691318[Цена за единицу]</f>
        <v>0</v>
      </c>
      <c r="H184" s="164"/>
      <c r="I184" s="134"/>
      <c r="J184" s="134"/>
      <c r="K184" s="134"/>
      <c r="L184" s="156"/>
      <c r="M184" s="132"/>
      <c r="N184" s="157"/>
      <c r="O184" s="135"/>
      <c r="P184" s="116">
        <f>Таблица1345691318[Дата оплаты]+Таблица1345691318[Срок поставки дней]+1</f>
        <v>1</v>
      </c>
      <c r="Q184" s="156"/>
      <c r="R184" s="136"/>
      <c r="S184" s="143"/>
      <c r="T184" s="143"/>
      <c r="U184" s="143"/>
      <c r="V184" s="143"/>
      <c r="W184" s="143"/>
      <c r="X184" s="143"/>
    </row>
    <row r="185" spans="1:24" x14ac:dyDescent="0.25">
      <c r="A185" s="131">
        <v>183</v>
      </c>
      <c r="B185" s="132"/>
      <c r="C185" s="137"/>
      <c r="D185" s="131"/>
      <c r="E185" s="131"/>
      <c r="F185" s="133"/>
      <c r="G185" s="164">
        <f>Таблица1345691318[Кол-во по Счету]*Таблица1345691318[Цена за единицу]</f>
        <v>0</v>
      </c>
      <c r="H185" s="164"/>
      <c r="I185" s="134"/>
      <c r="J185" s="134"/>
      <c r="K185" s="134"/>
      <c r="L185" s="156"/>
      <c r="M185" s="132"/>
      <c r="N185" s="157"/>
      <c r="O185" s="135"/>
      <c r="P185" s="116">
        <f>Таблица1345691318[Дата оплаты]+Таблица1345691318[Срок поставки дней]+1</f>
        <v>1</v>
      </c>
      <c r="Q185" s="156"/>
      <c r="R185" s="136"/>
      <c r="S185" s="143"/>
      <c r="T185" s="143"/>
      <c r="U185" s="143"/>
      <c r="V185" s="143"/>
      <c r="W185" s="143"/>
      <c r="X185" s="143"/>
    </row>
    <row r="186" spans="1:24" x14ac:dyDescent="0.25">
      <c r="A186" s="163">
        <v>184</v>
      </c>
      <c r="B186" s="132"/>
      <c r="C186" s="137"/>
      <c r="D186" s="131"/>
      <c r="E186" s="131"/>
      <c r="F186" s="133"/>
      <c r="G186" s="164">
        <f>Таблица1345691318[Кол-во по Счету]*Таблица1345691318[Цена за единицу]</f>
        <v>0</v>
      </c>
      <c r="H186" s="164"/>
      <c r="I186" s="134"/>
      <c r="J186" s="134"/>
      <c r="K186" s="134"/>
      <c r="L186" s="156"/>
      <c r="M186" s="132"/>
      <c r="N186" s="157"/>
      <c r="O186" s="135"/>
      <c r="P186" s="116">
        <f>Таблица1345691318[Дата оплаты]+Таблица1345691318[Срок поставки дней]+1</f>
        <v>1</v>
      </c>
      <c r="Q186" s="156"/>
      <c r="R186" s="136"/>
      <c r="S186" s="143"/>
      <c r="T186" s="143"/>
      <c r="U186" s="143"/>
      <c r="V186" s="143"/>
      <c r="W186" s="143"/>
      <c r="X186" s="143"/>
    </row>
    <row r="187" spans="1:24" x14ac:dyDescent="0.25">
      <c r="A187" s="163">
        <v>185</v>
      </c>
      <c r="B187" s="132"/>
      <c r="C187" s="137"/>
      <c r="D187" s="131"/>
      <c r="E187" s="131"/>
      <c r="F187" s="133"/>
      <c r="G187" s="164">
        <f>Таблица1345691318[Кол-во по Счету]*Таблица1345691318[Цена за единицу]</f>
        <v>0</v>
      </c>
      <c r="H187" s="164"/>
      <c r="I187" s="134"/>
      <c r="J187" s="134"/>
      <c r="K187" s="134"/>
      <c r="L187" s="156"/>
      <c r="M187" s="132"/>
      <c r="N187" s="157"/>
      <c r="O187" s="135"/>
      <c r="P187" s="116">
        <f>Таблица1345691318[Дата оплаты]+Таблица1345691318[Срок поставки дней]+1</f>
        <v>1</v>
      </c>
      <c r="Q187" s="156"/>
      <c r="R187" s="136"/>
      <c r="S187" s="143"/>
      <c r="T187" s="143"/>
      <c r="U187" s="143"/>
      <c r="V187" s="143"/>
      <c r="W187" s="143"/>
      <c r="X187" s="143"/>
    </row>
    <row r="188" spans="1:24" x14ac:dyDescent="0.25">
      <c r="A188" s="163">
        <v>186</v>
      </c>
      <c r="B188" s="132"/>
      <c r="C188" s="137"/>
      <c r="D188" s="131"/>
      <c r="E188" s="131"/>
      <c r="F188" s="133"/>
      <c r="G188" s="118">
        <f>Таблица1345691318[Кол-во по Счету]*Таблица1345691318[Цена за единицу]</f>
        <v>0</v>
      </c>
      <c r="H188" s="118"/>
      <c r="I188" s="134"/>
      <c r="J188" s="134"/>
      <c r="K188" s="134"/>
      <c r="L188" s="156"/>
      <c r="M188" s="132"/>
      <c r="N188" s="157"/>
      <c r="O188" s="135"/>
      <c r="P188" s="116">
        <f>Таблица1345691318[Дата оплаты]+Таблица1345691318[Срок поставки дней]+1</f>
        <v>1</v>
      </c>
      <c r="Q188" s="156"/>
      <c r="R188" s="136"/>
      <c r="S188" s="143"/>
      <c r="T188" s="143"/>
      <c r="U188" s="143"/>
      <c r="V188" s="143"/>
      <c r="W188" s="143"/>
      <c r="X188" s="143"/>
    </row>
    <row r="189" spans="1:24" x14ac:dyDescent="0.25">
      <c r="A189" s="163">
        <v>187</v>
      </c>
      <c r="B189" s="132"/>
      <c r="C189" s="137"/>
      <c r="D189" s="131"/>
      <c r="E189" s="131"/>
      <c r="F189" s="133"/>
      <c r="G189" s="164">
        <f>Таблица1345691318[Кол-во по Счету]*Таблица1345691318[Цена за единицу]</f>
        <v>0</v>
      </c>
      <c r="H189" s="164"/>
      <c r="I189" s="134"/>
      <c r="J189" s="134"/>
      <c r="K189" s="134"/>
      <c r="L189" s="156"/>
      <c r="M189" s="132"/>
      <c r="N189" s="157"/>
      <c r="O189" s="135"/>
      <c r="P189" s="116">
        <f>Таблица1345691318[Дата оплаты]+Таблица1345691318[Срок поставки дней]+1</f>
        <v>1</v>
      </c>
      <c r="Q189" s="156"/>
      <c r="R189" s="136"/>
      <c r="S189" s="143"/>
      <c r="T189" s="143"/>
      <c r="U189" s="143"/>
      <c r="V189" s="143"/>
      <c r="W189" s="143"/>
      <c r="X189" s="143"/>
    </row>
    <row r="190" spans="1:24" x14ac:dyDescent="0.25">
      <c r="A190" s="131">
        <v>188</v>
      </c>
      <c r="B190" s="132"/>
      <c r="C190" s="137"/>
      <c r="D190" s="131"/>
      <c r="E190" s="131"/>
      <c r="F190" s="133"/>
      <c r="G190" s="164">
        <f>Таблица1345691318[Кол-во по Счету]*Таблица1345691318[Цена за единицу]</f>
        <v>0</v>
      </c>
      <c r="H190" s="164"/>
      <c r="I190" s="134"/>
      <c r="J190" s="134"/>
      <c r="K190" s="134"/>
      <c r="L190" s="156"/>
      <c r="M190" s="132"/>
      <c r="N190" s="157"/>
      <c r="O190" s="135"/>
      <c r="P190" s="116">
        <f>Таблица1345691318[Дата оплаты]+Таблица1345691318[Срок поставки дней]+1</f>
        <v>1</v>
      </c>
      <c r="Q190" s="156"/>
      <c r="R190" s="136"/>
      <c r="S190" s="143"/>
      <c r="T190" s="143"/>
      <c r="U190" s="143"/>
      <c r="V190" s="143"/>
      <c r="W190" s="143"/>
      <c r="X190" s="143"/>
    </row>
    <row r="191" spans="1:24" x14ac:dyDescent="0.25">
      <c r="A191" s="163">
        <v>189</v>
      </c>
      <c r="B191" s="132"/>
      <c r="C191" s="137"/>
      <c r="D191" s="131"/>
      <c r="E191" s="131"/>
      <c r="F191" s="133"/>
      <c r="G191" s="164">
        <f>Таблица1345691318[Кол-во по Счету]*Таблица1345691318[Цена за единицу]</f>
        <v>0</v>
      </c>
      <c r="H191" s="164"/>
      <c r="I191" s="134"/>
      <c r="J191" s="134"/>
      <c r="K191" s="134"/>
      <c r="L191" s="156"/>
      <c r="M191" s="132"/>
      <c r="N191" s="157"/>
      <c r="O191" s="135"/>
      <c r="P191" s="116">
        <f>Таблица1345691318[Дата оплаты]+Таблица1345691318[Срок поставки дней]+1</f>
        <v>1</v>
      </c>
      <c r="Q191" s="156"/>
      <c r="R191" s="136"/>
      <c r="S191" s="143"/>
      <c r="T191" s="143"/>
      <c r="U191" s="143"/>
      <c r="V191" s="143"/>
      <c r="W191" s="143"/>
      <c r="X191" s="143"/>
    </row>
    <row r="192" spans="1:24" x14ac:dyDescent="0.25">
      <c r="A192" s="163">
        <v>190</v>
      </c>
      <c r="B192" s="132"/>
      <c r="C192" s="137"/>
      <c r="D192" s="131"/>
      <c r="E192" s="131"/>
      <c r="F192" s="133"/>
      <c r="G192" s="164">
        <f>Таблица1345691318[Кол-во по Счету]*Таблица1345691318[Цена за единицу]</f>
        <v>0</v>
      </c>
      <c r="H192" s="164"/>
      <c r="I192" s="134"/>
      <c r="J192" s="134"/>
      <c r="K192" s="134"/>
      <c r="L192" s="156"/>
      <c r="M192" s="132"/>
      <c r="N192" s="157"/>
      <c r="O192" s="135"/>
      <c r="P192" s="116">
        <f>Таблица1345691318[Дата оплаты]+Таблица1345691318[Срок поставки дней]+1</f>
        <v>1</v>
      </c>
      <c r="Q192" s="156"/>
      <c r="R192" s="136"/>
      <c r="S192" s="143"/>
      <c r="T192" s="143"/>
      <c r="U192" s="143"/>
      <c r="V192" s="143"/>
      <c r="W192" s="143"/>
      <c r="X192" s="143"/>
    </row>
    <row r="193" spans="1:24" x14ac:dyDescent="0.25">
      <c r="A193" s="163">
        <v>191</v>
      </c>
      <c r="B193" s="132"/>
      <c r="C193" s="137"/>
      <c r="D193" s="131"/>
      <c r="E193" s="131"/>
      <c r="F193" s="133"/>
      <c r="G193" s="164">
        <f>Таблица1345691318[Кол-во по Счету]*Таблица1345691318[Цена за единицу]</f>
        <v>0</v>
      </c>
      <c r="H193" s="164"/>
      <c r="I193" s="134"/>
      <c r="J193" s="134"/>
      <c r="K193" s="134"/>
      <c r="L193" s="156"/>
      <c r="M193" s="132"/>
      <c r="N193" s="157"/>
      <c r="O193" s="135"/>
      <c r="P193" s="116">
        <f>Таблица1345691318[Дата оплаты]+Таблица1345691318[Срок поставки дней]+1</f>
        <v>1</v>
      </c>
      <c r="Q193" s="156"/>
      <c r="R193" s="136"/>
      <c r="S193" s="143"/>
      <c r="T193" s="143"/>
      <c r="U193" s="143"/>
      <c r="V193" s="143"/>
      <c r="W193" s="143"/>
      <c r="X193" s="143"/>
    </row>
    <row r="194" spans="1:24" x14ac:dyDescent="0.25">
      <c r="A194" s="163">
        <v>192</v>
      </c>
      <c r="B194" s="132"/>
      <c r="C194" s="137"/>
      <c r="D194" s="131"/>
      <c r="E194" s="131"/>
      <c r="F194" s="133"/>
      <c r="G194" s="164">
        <f>Таблица1345691318[Кол-во по Счету]*Таблица1345691318[Цена за единицу]</f>
        <v>0</v>
      </c>
      <c r="H194" s="164"/>
      <c r="I194" s="134"/>
      <c r="J194" s="134"/>
      <c r="K194" s="134"/>
      <c r="L194" s="156"/>
      <c r="M194" s="132"/>
      <c r="N194" s="157"/>
      <c r="O194" s="135"/>
      <c r="P194" s="116">
        <f>Таблица1345691318[Дата оплаты]+Таблица1345691318[Срок поставки дней]+1</f>
        <v>1</v>
      </c>
      <c r="Q194" s="156"/>
      <c r="R194" s="136"/>
      <c r="S194" s="143"/>
      <c r="T194" s="143"/>
      <c r="U194" s="143"/>
      <c r="V194" s="143"/>
      <c r="W194" s="143"/>
      <c r="X194" s="143"/>
    </row>
    <row r="195" spans="1:24" x14ac:dyDescent="0.25">
      <c r="A195" s="131">
        <v>193</v>
      </c>
      <c r="B195" s="132"/>
      <c r="C195" s="137"/>
      <c r="D195" s="131"/>
      <c r="E195" s="131"/>
      <c r="F195" s="133"/>
      <c r="G195" s="164">
        <f>Таблица1345691318[Кол-во по Счету]*Таблица1345691318[Цена за единицу]</f>
        <v>0</v>
      </c>
      <c r="H195" s="164"/>
      <c r="I195" s="134"/>
      <c r="J195" s="134"/>
      <c r="K195" s="134"/>
      <c r="L195" s="156"/>
      <c r="M195" s="132"/>
      <c r="N195" s="157"/>
      <c r="O195" s="135"/>
      <c r="P195" s="116">
        <f>Таблица1345691318[Дата оплаты]+Таблица1345691318[Срок поставки дней]+1</f>
        <v>1</v>
      </c>
      <c r="Q195" s="156"/>
      <c r="R195" s="136"/>
      <c r="S195" s="143"/>
      <c r="T195" s="143"/>
      <c r="U195" s="143"/>
      <c r="V195" s="143"/>
      <c r="W195" s="143"/>
      <c r="X195" s="143"/>
    </row>
    <row r="196" spans="1:24" x14ac:dyDescent="0.25">
      <c r="A196" s="163">
        <v>194</v>
      </c>
      <c r="B196" s="132"/>
      <c r="C196" s="137"/>
      <c r="D196" s="131"/>
      <c r="E196" s="131"/>
      <c r="F196" s="133"/>
      <c r="G196" s="164">
        <f>Таблица1345691318[Кол-во по Счету]*Таблица1345691318[Цена за единицу]</f>
        <v>0</v>
      </c>
      <c r="H196" s="164"/>
      <c r="I196" s="134"/>
      <c r="J196" s="134"/>
      <c r="K196" s="134"/>
      <c r="L196" s="156"/>
      <c r="M196" s="132"/>
      <c r="N196" s="157"/>
      <c r="O196" s="135"/>
      <c r="P196" s="116">
        <f>Таблица1345691318[Дата оплаты]+Таблица1345691318[Срок поставки дней]+1</f>
        <v>1</v>
      </c>
      <c r="Q196" s="156"/>
      <c r="R196" s="136"/>
      <c r="S196" s="143"/>
      <c r="T196" s="143"/>
      <c r="U196" s="143"/>
      <c r="V196" s="143"/>
      <c r="W196" s="143"/>
      <c r="X196" s="143"/>
    </row>
    <row r="197" spans="1:24" x14ac:dyDescent="0.25">
      <c r="A197" s="163">
        <v>195</v>
      </c>
      <c r="B197" s="132"/>
      <c r="C197" s="137"/>
      <c r="D197" s="131"/>
      <c r="E197" s="131"/>
      <c r="F197" s="133"/>
      <c r="G197" s="118">
        <f>Таблица1345691318[Кол-во по Счету]*Таблица1345691318[Цена за единицу]</f>
        <v>0</v>
      </c>
      <c r="H197" s="118"/>
      <c r="I197" s="134"/>
      <c r="J197" s="134"/>
      <c r="K197" s="134"/>
      <c r="L197" s="156"/>
      <c r="M197" s="132"/>
      <c r="N197" s="157"/>
      <c r="O197" s="135"/>
      <c r="P197" s="116">
        <f>Таблица1345691318[Дата оплаты]+Таблица1345691318[Срок поставки дней]+1</f>
        <v>1</v>
      </c>
      <c r="Q197" s="156"/>
      <c r="R197" s="136"/>
      <c r="S197" s="143"/>
      <c r="T197" s="143"/>
      <c r="U197" s="143"/>
      <c r="V197" s="143"/>
      <c r="W197" s="143"/>
      <c r="X197" s="143"/>
    </row>
    <row r="198" spans="1:24" x14ac:dyDescent="0.25">
      <c r="A198" s="163">
        <v>196</v>
      </c>
      <c r="B198" s="132"/>
      <c r="C198" s="137"/>
      <c r="D198" s="131"/>
      <c r="E198" s="131"/>
      <c r="F198" s="133"/>
      <c r="G198" s="164">
        <f>Таблица1345691318[Кол-во по Счету]*Таблица1345691318[Цена за единицу]</f>
        <v>0</v>
      </c>
      <c r="H198" s="164"/>
      <c r="I198" s="134"/>
      <c r="J198" s="134"/>
      <c r="K198" s="134"/>
      <c r="L198" s="156"/>
      <c r="M198" s="132"/>
      <c r="N198" s="157"/>
      <c r="O198" s="135"/>
      <c r="P198" s="116">
        <f>Таблица1345691318[Дата оплаты]+Таблица1345691318[Срок поставки дней]+1</f>
        <v>1</v>
      </c>
      <c r="Q198" s="156"/>
      <c r="R198" s="136"/>
      <c r="S198" s="143"/>
      <c r="T198" s="143"/>
      <c r="U198" s="143"/>
      <c r="V198" s="143"/>
      <c r="W198" s="143"/>
      <c r="X198" s="143"/>
    </row>
    <row r="199" spans="1:24" x14ac:dyDescent="0.25">
      <c r="A199" s="163">
        <v>197</v>
      </c>
      <c r="B199" s="132"/>
      <c r="C199" s="137"/>
      <c r="D199" s="131"/>
      <c r="E199" s="131"/>
      <c r="F199" s="133"/>
      <c r="G199" s="164">
        <f>Таблица1345691318[Кол-во по Счету]*Таблица1345691318[Цена за единицу]</f>
        <v>0</v>
      </c>
      <c r="H199" s="164"/>
      <c r="I199" s="134"/>
      <c r="J199" s="134"/>
      <c r="K199" s="134"/>
      <c r="L199" s="156"/>
      <c r="M199" s="132"/>
      <c r="N199" s="157"/>
      <c r="O199" s="135"/>
      <c r="P199" s="116">
        <f>Таблица1345691318[Дата оплаты]+Таблица1345691318[Срок поставки дней]+1</f>
        <v>1</v>
      </c>
      <c r="Q199" s="156"/>
      <c r="R199" s="136"/>
      <c r="S199" s="143"/>
      <c r="T199" s="143"/>
      <c r="U199" s="143"/>
      <c r="V199" s="143"/>
      <c r="W199" s="143"/>
      <c r="X199" s="143"/>
    </row>
    <row r="200" spans="1:24" x14ac:dyDescent="0.25">
      <c r="A200" s="131">
        <v>198</v>
      </c>
      <c r="B200" s="132"/>
      <c r="C200" s="137"/>
      <c r="D200" s="131"/>
      <c r="E200" s="131"/>
      <c r="F200" s="133"/>
      <c r="G200" s="164">
        <f>Таблица1345691318[Кол-во по Счету]*Таблица1345691318[Цена за единицу]</f>
        <v>0</v>
      </c>
      <c r="H200" s="164"/>
      <c r="I200" s="134"/>
      <c r="J200" s="134"/>
      <c r="K200" s="134"/>
      <c r="L200" s="156"/>
      <c r="M200" s="132"/>
      <c r="N200" s="157"/>
      <c r="O200" s="135"/>
      <c r="P200" s="116">
        <f>Таблица1345691318[Дата оплаты]+Таблица1345691318[Срок поставки дней]+1</f>
        <v>1</v>
      </c>
      <c r="Q200" s="156"/>
      <c r="R200" s="136"/>
      <c r="S200" s="143"/>
      <c r="T200" s="143"/>
      <c r="U200" s="143"/>
      <c r="V200" s="143"/>
      <c r="W200" s="143"/>
      <c r="X200" s="143"/>
    </row>
    <row r="201" spans="1:24" x14ac:dyDescent="0.25">
      <c r="A201" s="163">
        <v>199</v>
      </c>
      <c r="B201" s="132"/>
      <c r="C201" s="137"/>
      <c r="D201" s="131"/>
      <c r="E201" s="131"/>
      <c r="F201" s="133"/>
      <c r="G201" s="164">
        <f>Таблица1345691318[Кол-во по Счету]*Таблица1345691318[Цена за единицу]</f>
        <v>0</v>
      </c>
      <c r="H201" s="164"/>
      <c r="I201" s="134"/>
      <c r="J201" s="134"/>
      <c r="K201" s="134"/>
      <c r="L201" s="156"/>
      <c r="M201" s="132"/>
      <c r="N201" s="157"/>
      <c r="O201" s="135"/>
      <c r="P201" s="116">
        <f>Таблица1345691318[Дата оплаты]+Таблица1345691318[Срок поставки дней]+1</f>
        <v>1</v>
      </c>
      <c r="Q201" s="156"/>
      <c r="R201" s="136"/>
      <c r="S201" s="143"/>
      <c r="T201" s="143"/>
      <c r="U201" s="143"/>
      <c r="V201" s="143"/>
      <c r="W201" s="143"/>
      <c r="X201" s="143"/>
    </row>
    <row r="202" spans="1:24" x14ac:dyDescent="0.25">
      <c r="A202" s="163">
        <v>200</v>
      </c>
      <c r="B202" s="132"/>
      <c r="C202" s="137"/>
      <c r="D202" s="131"/>
      <c r="E202" s="131"/>
      <c r="F202" s="133"/>
      <c r="G202" s="164">
        <f>Таблица1345691318[Кол-во по Счету]*Таблица1345691318[Цена за единицу]</f>
        <v>0</v>
      </c>
      <c r="H202" s="164"/>
      <c r="I202" s="134"/>
      <c r="J202" s="134"/>
      <c r="K202" s="134"/>
      <c r="L202" s="156"/>
      <c r="M202" s="132"/>
      <c r="N202" s="157"/>
      <c r="O202" s="135"/>
      <c r="P202" s="116">
        <f>Таблица1345691318[Дата оплаты]+Таблица1345691318[Срок поставки дней]+1</f>
        <v>1</v>
      </c>
      <c r="Q202" s="156"/>
      <c r="R202" s="136"/>
      <c r="S202" s="143"/>
      <c r="T202" s="143"/>
      <c r="U202" s="143"/>
      <c r="V202" s="143"/>
      <c r="W202" s="143"/>
      <c r="X202" s="143"/>
    </row>
    <row r="203" spans="1:24" x14ac:dyDescent="0.25">
      <c r="A203" s="163">
        <v>201</v>
      </c>
      <c r="B203" s="132"/>
      <c r="C203" s="137"/>
      <c r="D203" s="131"/>
      <c r="E203" s="131"/>
      <c r="F203" s="133"/>
      <c r="G203" s="164">
        <f>Таблица1345691318[Кол-во по Счету]*Таблица1345691318[Цена за единицу]</f>
        <v>0</v>
      </c>
      <c r="H203" s="164"/>
      <c r="I203" s="134"/>
      <c r="J203" s="134"/>
      <c r="K203" s="134"/>
      <c r="L203" s="156"/>
      <c r="M203" s="132"/>
      <c r="N203" s="157"/>
      <c r="O203" s="135"/>
      <c r="P203" s="116">
        <f>Таблица1345691318[Дата оплаты]+Таблица1345691318[Срок поставки дней]+1</f>
        <v>1</v>
      </c>
      <c r="Q203" s="156"/>
      <c r="R203" s="136"/>
      <c r="S203" s="143"/>
      <c r="T203" s="143"/>
      <c r="U203" s="143"/>
      <c r="V203" s="143"/>
      <c r="W203" s="143"/>
      <c r="X203" s="143"/>
    </row>
    <row r="204" spans="1:24" x14ac:dyDescent="0.25">
      <c r="A204" s="163">
        <v>202</v>
      </c>
      <c r="B204" s="132"/>
      <c r="C204" s="137"/>
      <c r="D204" s="131"/>
      <c r="E204" s="131"/>
      <c r="F204" s="133"/>
      <c r="G204" s="118">
        <f>Таблица1345691318[Кол-во по Счету]*Таблица1345691318[Цена за единицу]</f>
        <v>0</v>
      </c>
      <c r="H204" s="118"/>
      <c r="I204" s="134"/>
      <c r="J204" s="134"/>
      <c r="K204" s="134"/>
      <c r="L204" s="156"/>
      <c r="M204" s="132"/>
      <c r="N204" s="157"/>
      <c r="O204" s="135"/>
      <c r="P204" s="116">
        <f>Таблица1345691318[Дата оплаты]+Таблица1345691318[Срок поставки дней]+1</f>
        <v>1</v>
      </c>
      <c r="Q204" s="156"/>
      <c r="R204" s="136"/>
      <c r="S204" s="143"/>
      <c r="T204" s="143"/>
      <c r="U204" s="143"/>
      <c r="V204" s="143"/>
      <c r="W204" s="143"/>
      <c r="X204" s="143"/>
    </row>
    <row r="205" spans="1:24" x14ac:dyDescent="0.25">
      <c r="A205" s="131">
        <v>203</v>
      </c>
      <c r="B205" s="132"/>
      <c r="C205" s="137"/>
      <c r="D205" s="131"/>
      <c r="E205" s="131"/>
      <c r="F205" s="133"/>
      <c r="G205" s="164">
        <f>Таблица1345691318[Кол-во по Счету]*Таблица1345691318[Цена за единицу]</f>
        <v>0</v>
      </c>
      <c r="H205" s="164"/>
      <c r="I205" s="134"/>
      <c r="J205" s="134"/>
      <c r="K205" s="134"/>
      <c r="L205" s="156"/>
      <c r="M205" s="132"/>
      <c r="N205" s="157"/>
      <c r="O205" s="135"/>
      <c r="P205" s="116">
        <f>Таблица1345691318[Дата оплаты]+Таблица1345691318[Срок поставки дней]+1</f>
        <v>1</v>
      </c>
      <c r="Q205" s="156"/>
      <c r="R205" s="136"/>
      <c r="S205" s="143"/>
      <c r="T205" s="143"/>
      <c r="U205" s="143"/>
      <c r="V205" s="143"/>
      <c r="W205" s="143"/>
      <c r="X205" s="143"/>
    </row>
    <row r="206" spans="1:24" x14ac:dyDescent="0.25">
      <c r="A206" s="163">
        <v>204</v>
      </c>
      <c r="B206" s="132"/>
      <c r="C206" s="137"/>
      <c r="D206" s="131"/>
      <c r="E206" s="131"/>
      <c r="F206" s="133"/>
      <c r="G206" s="164">
        <f>Таблица1345691318[Кол-во по Счету]*Таблица1345691318[Цена за единицу]</f>
        <v>0</v>
      </c>
      <c r="H206" s="164"/>
      <c r="I206" s="134"/>
      <c r="J206" s="134"/>
      <c r="K206" s="134"/>
      <c r="L206" s="156"/>
      <c r="M206" s="132"/>
      <c r="N206" s="157"/>
      <c r="O206" s="135"/>
      <c r="P206" s="116">
        <f>Таблица1345691318[Дата оплаты]+Таблица1345691318[Срок поставки дней]+1</f>
        <v>1</v>
      </c>
      <c r="Q206" s="156"/>
      <c r="R206" s="136"/>
      <c r="S206" s="143"/>
      <c r="T206" s="143"/>
      <c r="U206" s="143"/>
      <c r="V206" s="143"/>
      <c r="W206" s="143"/>
      <c r="X206" s="143"/>
    </row>
    <row r="207" spans="1:24" x14ac:dyDescent="0.25">
      <c r="A207" s="163">
        <v>205</v>
      </c>
      <c r="B207" s="132"/>
      <c r="C207" s="137"/>
      <c r="D207" s="131"/>
      <c r="E207" s="131"/>
      <c r="F207" s="133"/>
      <c r="G207" s="164">
        <f>Таблица1345691318[Кол-во по Счету]*Таблица1345691318[Цена за единицу]</f>
        <v>0</v>
      </c>
      <c r="H207" s="164"/>
      <c r="I207" s="134"/>
      <c r="J207" s="134"/>
      <c r="K207" s="134"/>
      <c r="L207" s="156"/>
      <c r="M207" s="132"/>
      <c r="N207" s="157"/>
      <c r="O207" s="135"/>
      <c r="P207" s="116">
        <f>Таблица1345691318[Дата оплаты]+Таблица1345691318[Срок поставки дней]+1</f>
        <v>1</v>
      </c>
      <c r="Q207" s="156"/>
      <c r="R207" s="136"/>
      <c r="S207" s="143"/>
      <c r="T207" s="143"/>
      <c r="U207" s="143"/>
      <c r="V207" s="143"/>
      <c r="W207" s="143"/>
      <c r="X207" s="143"/>
    </row>
    <row r="208" spans="1:24" x14ac:dyDescent="0.25">
      <c r="A208" s="163">
        <v>206</v>
      </c>
      <c r="B208" s="132"/>
      <c r="C208" s="137"/>
      <c r="D208" s="131"/>
      <c r="E208" s="131"/>
      <c r="F208" s="133"/>
      <c r="G208" s="164">
        <f>Таблица1345691318[Кол-во по Счету]*Таблица1345691318[Цена за единицу]</f>
        <v>0</v>
      </c>
      <c r="H208" s="164"/>
      <c r="I208" s="134"/>
      <c r="J208" s="134"/>
      <c r="K208" s="134"/>
      <c r="L208" s="156"/>
      <c r="M208" s="132"/>
      <c r="N208" s="157"/>
      <c r="O208" s="135"/>
      <c r="P208" s="116">
        <f>Таблица1345691318[Дата оплаты]+Таблица1345691318[Срок поставки дней]+1</f>
        <v>1</v>
      </c>
      <c r="Q208" s="156"/>
      <c r="R208" s="136"/>
      <c r="S208" s="143"/>
      <c r="T208" s="143"/>
      <c r="U208" s="143"/>
      <c r="V208" s="143"/>
      <c r="W208" s="143"/>
      <c r="X208" s="143"/>
    </row>
    <row r="209" spans="1:24" x14ac:dyDescent="0.25">
      <c r="A209" s="163">
        <v>207</v>
      </c>
      <c r="B209" s="132"/>
      <c r="C209" s="137"/>
      <c r="D209" s="131"/>
      <c r="E209" s="131"/>
      <c r="F209" s="133"/>
      <c r="G209" s="164">
        <f>Таблица1345691318[Кол-во по Счету]*Таблица1345691318[Цена за единицу]</f>
        <v>0</v>
      </c>
      <c r="H209" s="164"/>
      <c r="I209" s="134"/>
      <c r="J209" s="134"/>
      <c r="K209" s="134"/>
      <c r="L209" s="156"/>
      <c r="M209" s="132"/>
      <c r="N209" s="157"/>
      <c r="O209" s="135"/>
      <c r="P209" s="116">
        <f>Таблица1345691318[Дата оплаты]+Таблица1345691318[Срок поставки дней]+1</f>
        <v>1</v>
      </c>
      <c r="Q209" s="156"/>
      <c r="R209" s="136"/>
      <c r="S209" s="143"/>
      <c r="T209" s="143"/>
      <c r="U209" s="143"/>
      <c r="V209" s="143"/>
      <c r="W209" s="143"/>
      <c r="X209" s="143"/>
    </row>
    <row r="210" spans="1:24" x14ac:dyDescent="0.25">
      <c r="A210" s="131">
        <v>208</v>
      </c>
      <c r="B210" s="132"/>
      <c r="C210" s="137"/>
      <c r="D210" s="131"/>
      <c r="E210" s="131"/>
      <c r="F210" s="133"/>
      <c r="G210" s="164">
        <f>Таблица1345691318[Кол-во по Счету]*Таблица1345691318[Цена за единицу]</f>
        <v>0</v>
      </c>
      <c r="H210" s="164"/>
      <c r="I210" s="134"/>
      <c r="J210" s="134"/>
      <c r="K210" s="134"/>
      <c r="L210" s="156"/>
      <c r="M210" s="132"/>
      <c r="N210" s="157"/>
      <c r="O210" s="135"/>
      <c r="P210" s="116">
        <f>Таблица1345691318[Дата оплаты]+Таблица1345691318[Срок поставки дней]+1</f>
        <v>1</v>
      </c>
      <c r="Q210" s="156"/>
      <c r="R210" s="136"/>
      <c r="S210" s="143"/>
      <c r="T210" s="143"/>
      <c r="U210" s="143"/>
      <c r="V210" s="143"/>
      <c r="W210" s="143"/>
      <c r="X210" s="143"/>
    </row>
    <row r="211" spans="1:24" x14ac:dyDescent="0.25">
      <c r="A211" s="163">
        <v>209</v>
      </c>
      <c r="B211" s="132"/>
      <c r="C211" s="137"/>
      <c r="D211" s="131"/>
      <c r="E211" s="131"/>
      <c r="F211" s="133"/>
      <c r="G211" s="164">
        <f>Таблица1345691318[Кол-во по Счету]*Таблица1345691318[Цена за единицу]</f>
        <v>0</v>
      </c>
      <c r="H211" s="164"/>
      <c r="I211" s="134"/>
      <c r="J211" s="134"/>
      <c r="K211" s="134"/>
      <c r="L211" s="156"/>
      <c r="M211" s="132"/>
      <c r="N211" s="157"/>
      <c r="O211" s="135"/>
      <c r="P211" s="116">
        <f>Таблица1345691318[Дата оплаты]+Таблица1345691318[Срок поставки дней]+1</f>
        <v>1</v>
      </c>
      <c r="Q211" s="156"/>
      <c r="R211" s="136"/>
      <c r="S211" s="143"/>
      <c r="T211" s="143"/>
      <c r="U211" s="143"/>
      <c r="V211" s="143"/>
      <c r="W211" s="143"/>
      <c r="X211" s="143"/>
    </row>
    <row r="212" spans="1:24" x14ac:dyDescent="0.25">
      <c r="A212" s="163">
        <v>210</v>
      </c>
      <c r="B212" s="132"/>
      <c r="C212" s="137"/>
      <c r="D212" s="131"/>
      <c r="E212" s="131"/>
      <c r="F212" s="133"/>
      <c r="G212" s="164">
        <f>Таблица1345691318[Кол-во по Счету]*Таблица1345691318[Цена за единицу]</f>
        <v>0</v>
      </c>
      <c r="H212" s="164"/>
      <c r="I212" s="134"/>
      <c r="J212" s="134"/>
      <c r="K212" s="134"/>
      <c r="L212" s="156"/>
      <c r="M212" s="132"/>
      <c r="N212" s="157"/>
      <c r="O212" s="135"/>
      <c r="P212" s="116">
        <f>Таблица1345691318[Дата оплаты]+Таблица1345691318[Срок поставки дней]+1</f>
        <v>1</v>
      </c>
      <c r="Q212" s="156"/>
      <c r="R212" s="136"/>
      <c r="S212" s="143"/>
      <c r="T212" s="143"/>
      <c r="U212" s="143"/>
      <c r="V212" s="143"/>
      <c r="W212" s="143"/>
      <c r="X212" s="143"/>
    </row>
    <row r="213" spans="1:24" x14ac:dyDescent="0.25">
      <c r="A213" s="163">
        <v>211</v>
      </c>
      <c r="B213" s="132"/>
      <c r="C213" s="137"/>
      <c r="D213" s="131"/>
      <c r="E213" s="131"/>
      <c r="F213" s="133"/>
      <c r="G213" s="118">
        <f>Таблица1345691318[Кол-во по Счету]*Таблица1345691318[Цена за единицу]</f>
        <v>0</v>
      </c>
      <c r="H213" s="118"/>
      <c r="I213" s="134"/>
      <c r="J213" s="134"/>
      <c r="K213" s="134"/>
      <c r="L213" s="156"/>
      <c r="M213" s="132"/>
      <c r="N213" s="157"/>
      <c r="O213" s="135"/>
      <c r="P213" s="116">
        <f>Таблица1345691318[Дата оплаты]+Таблица1345691318[Срок поставки дней]+1</f>
        <v>1</v>
      </c>
      <c r="Q213" s="156"/>
      <c r="R213" s="136"/>
      <c r="S213" s="143"/>
      <c r="T213" s="143"/>
      <c r="U213" s="143"/>
      <c r="V213" s="143"/>
      <c r="W213" s="143"/>
      <c r="X213" s="143"/>
    </row>
    <row r="214" spans="1:24" x14ac:dyDescent="0.25">
      <c r="A214" s="163">
        <v>212</v>
      </c>
      <c r="B214" s="132"/>
      <c r="C214" s="137"/>
      <c r="D214" s="131"/>
      <c r="E214" s="131"/>
      <c r="F214" s="133"/>
      <c r="G214" s="164">
        <f>Таблица1345691318[Кол-во по Счету]*Таблица1345691318[Цена за единицу]</f>
        <v>0</v>
      </c>
      <c r="H214" s="164"/>
      <c r="I214" s="134"/>
      <c r="J214" s="134"/>
      <c r="K214" s="134"/>
      <c r="L214" s="156"/>
      <c r="M214" s="132"/>
      <c r="N214" s="157"/>
      <c r="O214" s="135"/>
      <c r="P214" s="116">
        <f>Таблица1345691318[Дата оплаты]+Таблица1345691318[Срок поставки дней]+1</f>
        <v>1</v>
      </c>
      <c r="Q214" s="156"/>
      <c r="R214" s="136"/>
      <c r="S214" s="143"/>
      <c r="T214" s="143"/>
      <c r="U214" s="143"/>
      <c r="V214" s="143"/>
      <c r="W214" s="143"/>
      <c r="X214" s="143"/>
    </row>
    <row r="215" spans="1:24" x14ac:dyDescent="0.25">
      <c r="A215" s="131">
        <v>213</v>
      </c>
      <c r="B215" s="132"/>
      <c r="C215" s="137"/>
      <c r="D215" s="131"/>
      <c r="E215" s="131"/>
      <c r="F215" s="133"/>
      <c r="G215" s="164">
        <f>Таблица1345691318[Кол-во по Счету]*Таблица1345691318[Цена за единицу]</f>
        <v>0</v>
      </c>
      <c r="H215" s="164"/>
      <c r="I215" s="134"/>
      <c r="J215" s="134"/>
      <c r="K215" s="134"/>
      <c r="L215" s="156"/>
      <c r="M215" s="132"/>
      <c r="N215" s="157"/>
      <c r="O215" s="135"/>
      <c r="P215" s="116">
        <f>Таблица1345691318[Дата оплаты]+Таблица1345691318[Срок поставки дней]+1</f>
        <v>1</v>
      </c>
      <c r="Q215" s="156"/>
      <c r="R215" s="136"/>
      <c r="S215" s="143"/>
      <c r="T215" s="143"/>
      <c r="U215" s="143"/>
      <c r="V215" s="143"/>
      <c r="W215" s="143"/>
      <c r="X215" s="143"/>
    </row>
    <row r="216" spans="1:24" x14ac:dyDescent="0.25">
      <c r="A216" s="163">
        <v>214</v>
      </c>
      <c r="B216" s="132"/>
      <c r="C216" s="137"/>
      <c r="D216" s="131"/>
      <c r="E216" s="131"/>
      <c r="F216" s="133"/>
      <c r="G216" s="164">
        <f>Таблица1345691318[Кол-во по Счету]*Таблица1345691318[Цена за единицу]</f>
        <v>0</v>
      </c>
      <c r="H216" s="164"/>
      <c r="I216" s="134"/>
      <c r="J216" s="134"/>
      <c r="K216" s="134"/>
      <c r="L216" s="156"/>
      <c r="M216" s="132"/>
      <c r="N216" s="157"/>
      <c r="O216" s="135"/>
      <c r="P216" s="116">
        <f>Таблица1345691318[Дата оплаты]+Таблица1345691318[Срок поставки дней]+1</f>
        <v>1</v>
      </c>
      <c r="Q216" s="156"/>
      <c r="R216" s="136"/>
      <c r="S216" s="143"/>
      <c r="T216" s="143"/>
      <c r="U216" s="143"/>
      <c r="V216" s="143"/>
      <c r="W216" s="143"/>
      <c r="X216" s="143"/>
    </row>
    <row r="217" spans="1:24" x14ac:dyDescent="0.25">
      <c r="A217" s="163">
        <v>215</v>
      </c>
      <c r="B217" s="132"/>
      <c r="C217" s="137"/>
      <c r="D217" s="131"/>
      <c r="E217" s="131"/>
      <c r="F217" s="133"/>
      <c r="G217" s="164">
        <f>Таблица1345691318[Кол-во по Счету]*Таблица1345691318[Цена за единицу]</f>
        <v>0</v>
      </c>
      <c r="H217" s="164"/>
      <c r="I217" s="134"/>
      <c r="J217" s="134"/>
      <c r="K217" s="134"/>
      <c r="L217" s="156"/>
      <c r="M217" s="132"/>
      <c r="N217" s="157"/>
      <c r="O217" s="135"/>
      <c r="P217" s="116">
        <f>Таблица1345691318[Дата оплаты]+Таблица1345691318[Срок поставки дней]+1</f>
        <v>1</v>
      </c>
      <c r="Q217" s="156"/>
      <c r="R217" s="136"/>
      <c r="S217" s="143"/>
      <c r="T217" s="143"/>
      <c r="U217" s="143"/>
      <c r="V217" s="143"/>
      <c r="W217" s="143"/>
      <c r="X217" s="143"/>
    </row>
    <row r="218" spans="1:24" x14ac:dyDescent="0.25">
      <c r="A218" s="163">
        <v>216</v>
      </c>
      <c r="B218" s="132"/>
      <c r="C218" s="137"/>
      <c r="D218" s="131"/>
      <c r="E218" s="131"/>
      <c r="F218" s="133"/>
      <c r="G218" s="164">
        <f>Таблица1345691318[Кол-во по Счету]*Таблица1345691318[Цена за единицу]</f>
        <v>0</v>
      </c>
      <c r="H218" s="164"/>
      <c r="I218" s="134"/>
      <c r="J218" s="134"/>
      <c r="K218" s="134"/>
      <c r="L218" s="156"/>
      <c r="M218" s="132"/>
      <c r="N218" s="157"/>
      <c r="O218" s="135"/>
      <c r="P218" s="116">
        <f>Таблица1345691318[Дата оплаты]+Таблица1345691318[Срок поставки дней]+1</f>
        <v>1</v>
      </c>
      <c r="Q218" s="156"/>
      <c r="R218" s="136"/>
      <c r="S218" s="143"/>
      <c r="T218" s="143"/>
      <c r="U218" s="143"/>
      <c r="V218" s="143"/>
      <c r="W218" s="143"/>
      <c r="X218" s="143"/>
    </row>
    <row r="219" spans="1:24" x14ac:dyDescent="0.25">
      <c r="A219" s="163">
        <v>217</v>
      </c>
      <c r="B219" s="132"/>
      <c r="C219" s="137"/>
      <c r="D219" s="131"/>
      <c r="E219" s="131"/>
      <c r="F219" s="133"/>
      <c r="G219" s="164">
        <f>Таблица1345691318[Кол-во по Счету]*Таблица1345691318[Цена за единицу]</f>
        <v>0</v>
      </c>
      <c r="H219" s="164"/>
      <c r="I219" s="134"/>
      <c r="J219" s="134"/>
      <c r="K219" s="134"/>
      <c r="L219" s="156"/>
      <c r="M219" s="132"/>
      <c r="N219" s="157"/>
      <c r="O219" s="135"/>
      <c r="P219" s="116">
        <f>Таблица1345691318[Дата оплаты]+Таблица1345691318[Срок поставки дней]+1</f>
        <v>1</v>
      </c>
      <c r="Q219" s="156"/>
      <c r="R219" s="136"/>
      <c r="S219" s="143"/>
      <c r="T219" s="143"/>
      <c r="U219" s="143"/>
      <c r="V219" s="143"/>
      <c r="W219" s="143"/>
      <c r="X219" s="143"/>
    </row>
    <row r="220" spans="1:24" x14ac:dyDescent="0.25">
      <c r="A220" s="131">
        <v>218</v>
      </c>
      <c r="B220" s="132"/>
      <c r="C220" s="137"/>
      <c r="D220" s="131"/>
      <c r="E220" s="131"/>
      <c r="F220" s="133"/>
      <c r="G220" s="118">
        <f>Таблица1345691318[Кол-во по Счету]*Таблица1345691318[Цена за единицу]</f>
        <v>0</v>
      </c>
      <c r="H220" s="118"/>
      <c r="I220" s="134"/>
      <c r="J220" s="134"/>
      <c r="K220" s="134"/>
      <c r="L220" s="156"/>
      <c r="M220" s="132"/>
      <c r="N220" s="157"/>
      <c r="O220" s="135"/>
      <c r="P220" s="116">
        <f>Таблица1345691318[Дата оплаты]+Таблица1345691318[Срок поставки дней]+1</f>
        <v>1</v>
      </c>
      <c r="Q220" s="156"/>
      <c r="R220" s="136"/>
      <c r="S220" s="143"/>
      <c r="T220" s="143"/>
      <c r="U220" s="143"/>
      <c r="V220" s="143"/>
      <c r="W220" s="143"/>
      <c r="X220" s="143"/>
    </row>
    <row r="221" spans="1:24" x14ac:dyDescent="0.25">
      <c r="A221" s="163">
        <v>219</v>
      </c>
      <c r="B221" s="132"/>
      <c r="C221" s="137"/>
      <c r="D221" s="131"/>
      <c r="E221" s="131"/>
      <c r="F221" s="133"/>
      <c r="G221" s="164">
        <f>Таблица1345691318[Кол-во по Счету]*Таблица1345691318[Цена за единицу]</f>
        <v>0</v>
      </c>
      <c r="H221" s="164"/>
      <c r="I221" s="134"/>
      <c r="J221" s="134"/>
      <c r="K221" s="134"/>
      <c r="L221" s="156"/>
      <c r="M221" s="132"/>
      <c r="N221" s="157"/>
      <c r="O221" s="135"/>
      <c r="P221" s="116">
        <f>Таблица1345691318[Дата оплаты]+Таблица1345691318[Срок поставки дней]+1</f>
        <v>1</v>
      </c>
      <c r="Q221" s="156"/>
      <c r="R221" s="136"/>
      <c r="S221" s="143"/>
      <c r="T221" s="143"/>
      <c r="U221" s="143"/>
      <c r="V221" s="143"/>
      <c r="W221" s="143"/>
      <c r="X221" s="143"/>
    </row>
    <row r="222" spans="1:24" x14ac:dyDescent="0.25">
      <c r="A222" s="163">
        <v>220</v>
      </c>
      <c r="B222" s="132"/>
      <c r="C222" s="137"/>
      <c r="D222" s="131"/>
      <c r="E222" s="131"/>
      <c r="F222" s="133"/>
      <c r="G222" s="164">
        <f>Таблица1345691318[Кол-во по Счету]*Таблица1345691318[Цена за единицу]</f>
        <v>0</v>
      </c>
      <c r="H222" s="164"/>
      <c r="I222" s="134"/>
      <c r="J222" s="134"/>
      <c r="K222" s="134"/>
      <c r="L222" s="156"/>
      <c r="M222" s="132"/>
      <c r="N222" s="157"/>
      <c r="O222" s="135"/>
      <c r="P222" s="116">
        <f>Таблица1345691318[Дата оплаты]+Таблица1345691318[Срок поставки дней]+1</f>
        <v>1</v>
      </c>
      <c r="Q222" s="156"/>
      <c r="R222" s="136"/>
      <c r="S222" s="143"/>
      <c r="T222" s="143"/>
      <c r="U222" s="143"/>
      <c r="V222" s="143"/>
      <c r="W222" s="143"/>
      <c r="X222" s="143"/>
    </row>
    <row r="223" spans="1:24" x14ac:dyDescent="0.25">
      <c r="A223" s="163">
        <v>221</v>
      </c>
      <c r="B223" s="132"/>
      <c r="C223" s="137"/>
      <c r="D223" s="131"/>
      <c r="E223" s="131"/>
      <c r="F223" s="133"/>
      <c r="G223" s="164">
        <f>Таблица1345691318[Кол-во по Счету]*Таблица1345691318[Цена за единицу]</f>
        <v>0</v>
      </c>
      <c r="H223" s="164"/>
      <c r="I223" s="134"/>
      <c r="J223" s="134"/>
      <c r="K223" s="134"/>
      <c r="L223" s="156"/>
      <c r="M223" s="132"/>
      <c r="N223" s="157"/>
      <c r="O223" s="135"/>
      <c r="P223" s="116">
        <f>Таблица1345691318[Дата оплаты]+Таблица1345691318[Срок поставки дней]+1</f>
        <v>1</v>
      </c>
      <c r="Q223" s="156"/>
      <c r="R223" s="136"/>
      <c r="S223" s="143"/>
      <c r="T223" s="143"/>
      <c r="U223" s="143"/>
      <c r="V223" s="143"/>
      <c r="W223" s="143"/>
      <c r="X223" s="143"/>
    </row>
    <row r="224" spans="1:24" x14ac:dyDescent="0.25">
      <c r="A224" s="163">
        <v>222</v>
      </c>
      <c r="B224" s="132"/>
      <c r="C224" s="137"/>
      <c r="D224" s="131"/>
      <c r="E224" s="131"/>
      <c r="F224" s="133"/>
      <c r="G224" s="164">
        <f>Таблица1345691318[Кол-во по Счету]*Таблица1345691318[Цена за единицу]</f>
        <v>0</v>
      </c>
      <c r="H224" s="164"/>
      <c r="I224" s="134"/>
      <c r="J224" s="134"/>
      <c r="K224" s="134"/>
      <c r="L224" s="156"/>
      <c r="M224" s="132"/>
      <c r="N224" s="157"/>
      <c r="O224" s="135"/>
      <c r="P224" s="116">
        <f>Таблица1345691318[Дата оплаты]+Таблица1345691318[Срок поставки дней]+1</f>
        <v>1</v>
      </c>
      <c r="Q224" s="156"/>
      <c r="R224" s="136"/>
      <c r="S224" s="143"/>
      <c r="T224" s="143"/>
      <c r="U224" s="143"/>
      <c r="V224" s="143"/>
      <c r="W224" s="143"/>
      <c r="X224" s="143"/>
    </row>
    <row r="225" spans="1:24" x14ac:dyDescent="0.25">
      <c r="A225" s="131">
        <v>223</v>
      </c>
      <c r="B225" s="132"/>
      <c r="C225" s="137"/>
      <c r="D225" s="131"/>
      <c r="E225" s="131"/>
      <c r="F225" s="133"/>
      <c r="G225" s="164">
        <f>Таблица1345691318[Кол-во по Счету]*Таблица1345691318[Цена за единицу]</f>
        <v>0</v>
      </c>
      <c r="H225" s="164"/>
      <c r="I225" s="134"/>
      <c r="J225" s="134"/>
      <c r="K225" s="134"/>
      <c r="L225" s="156"/>
      <c r="M225" s="132"/>
      <c r="N225" s="157"/>
      <c r="O225" s="135"/>
      <c r="P225" s="116">
        <f>Таблица1345691318[Дата оплаты]+Таблица1345691318[Срок поставки дней]+1</f>
        <v>1</v>
      </c>
      <c r="Q225" s="156"/>
      <c r="R225" s="136"/>
      <c r="S225" s="143"/>
      <c r="T225" s="143"/>
      <c r="U225" s="143"/>
      <c r="V225" s="143"/>
      <c r="W225" s="143"/>
      <c r="X225" s="143"/>
    </row>
    <row r="226" spans="1:24" x14ac:dyDescent="0.25">
      <c r="A226" s="163">
        <v>224</v>
      </c>
      <c r="B226" s="132"/>
      <c r="C226" s="137"/>
      <c r="D226" s="131"/>
      <c r="E226" s="131"/>
      <c r="F226" s="133"/>
      <c r="G226" s="164">
        <f>Таблица1345691318[Кол-во по Счету]*Таблица1345691318[Цена за единицу]</f>
        <v>0</v>
      </c>
      <c r="H226" s="164"/>
      <c r="I226" s="134"/>
      <c r="J226" s="134"/>
      <c r="K226" s="134"/>
      <c r="L226" s="156"/>
      <c r="M226" s="132"/>
      <c r="N226" s="157"/>
      <c r="O226" s="135"/>
      <c r="P226" s="116">
        <f>Таблица1345691318[Дата оплаты]+Таблица1345691318[Срок поставки дней]+1</f>
        <v>1</v>
      </c>
      <c r="Q226" s="156"/>
      <c r="R226" s="136"/>
      <c r="S226" s="143"/>
      <c r="T226" s="143"/>
      <c r="U226" s="143"/>
      <c r="V226" s="143"/>
      <c r="W226" s="143"/>
      <c r="X226" s="143"/>
    </row>
    <row r="227" spans="1:24" x14ac:dyDescent="0.25">
      <c r="A227" s="163">
        <v>225</v>
      </c>
      <c r="B227" s="132"/>
      <c r="C227" s="137"/>
      <c r="D227" s="131"/>
      <c r="E227" s="131"/>
      <c r="F227" s="133"/>
      <c r="G227" s="164">
        <f>Таблица1345691318[Кол-во по Счету]*Таблица1345691318[Цена за единицу]</f>
        <v>0</v>
      </c>
      <c r="H227" s="164"/>
      <c r="I227" s="134"/>
      <c r="J227" s="134"/>
      <c r="K227" s="134"/>
      <c r="L227" s="156"/>
      <c r="M227" s="132"/>
      <c r="N227" s="157"/>
      <c r="O227" s="135"/>
      <c r="P227" s="116">
        <f>Таблица1345691318[Дата оплаты]+Таблица1345691318[Срок поставки дней]+1</f>
        <v>1</v>
      </c>
      <c r="Q227" s="156"/>
      <c r="R227" s="136"/>
      <c r="S227" s="143"/>
      <c r="T227" s="143"/>
      <c r="U227" s="143"/>
      <c r="V227" s="143"/>
      <c r="W227" s="143"/>
      <c r="X227" s="143"/>
    </row>
    <row r="228" spans="1:24" x14ac:dyDescent="0.25">
      <c r="A228" s="163">
        <v>226</v>
      </c>
      <c r="B228" s="132"/>
      <c r="C228" s="137"/>
      <c r="D228" s="131"/>
      <c r="E228" s="131"/>
      <c r="F228" s="133"/>
      <c r="G228" s="164">
        <f>Таблица1345691318[Кол-во по Счету]*Таблица1345691318[Цена за единицу]</f>
        <v>0</v>
      </c>
      <c r="H228" s="164"/>
      <c r="I228" s="134"/>
      <c r="J228" s="134"/>
      <c r="K228" s="134"/>
      <c r="L228" s="156"/>
      <c r="M228" s="132"/>
      <c r="N228" s="157"/>
      <c r="O228" s="135"/>
      <c r="P228" s="116">
        <f>Таблица1345691318[Дата оплаты]+Таблица1345691318[Срок поставки дней]+1</f>
        <v>1</v>
      </c>
      <c r="Q228" s="156"/>
      <c r="R228" s="136"/>
      <c r="S228" s="143"/>
      <c r="T228" s="143"/>
      <c r="U228" s="143"/>
      <c r="V228" s="143"/>
      <c r="W228" s="143"/>
      <c r="X228" s="143"/>
    </row>
    <row r="229" spans="1:24" x14ac:dyDescent="0.25">
      <c r="A229" s="163">
        <v>227</v>
      </c>
      <c r="B229" s="132"/>
      <c r="C229" s="137"/>
      <c r="D229" s="131"/>
      <c r="E229" s="131"/>
      <c r="F229" s="133"/>
      <c r="G229" s="118">
        <f>Таблица1345691318[Кол-во по Счету]*Таблица1345691318[Цена за единицу]</f>
        <v>0</v>
      </c>
      <c r="H229" s="118"/>
      <c r="I229" s="134"/>
      <c r="J229" s="134"/>
      <c r="K229" s="134"/>
      <c r="L229" s="156"/>
      <c r="M229" s="132"/>
      <c r="N229" s="157"/>
      <c r="O229" s="135"/>
      <c r="P229" s="116">
        <f>Таблица1345691318[Дата оплаты]+Таблица1345691318[Срок поставки дней]+1</f>
        <v>1</v>
      </c>
      <c r="Q229" s="156"/>
      <c r="R229" s="136"/>
      <c r="S229" s="143"/>
      <c r="T229" s="143"/>
      <c r="U229" s="143"/>
      <c r="V229" s="143"/>
      <c r="W229" s="143"/>
      <c r="X229" s="143"/>
    </row>
    <row r="230" spans="1:24" x14ac:dyDescent="0.25">
      <c r="A230" s="131">
        <v>228</v>
      </c>
      <c r="B230" s="132"/>
      <c r="C230" s="137"/>
      <c r="D230" s="131"/>
      <c r="E230" s="131"/>
      <c r="F230" s="133"/>
      <c r="G230" s="164">
        <f>Таблица1345691318[Кол-во по Счету]*Таблица1345691318[Цена за единицу]</f>
        <v>0</v>
      </c>
      <c r="H230" s="164"/>
      <c r="I230" s="134"/>
      <c r="J230" s="134"/>
      <c r="K230" s="134"/>
      <c r="L230" s="156"/>
      <c r="M230" s="132"/>
      <c r="N230" s="157"/>
      <c r="O230" s="135"/>
      <c r="P230" s="116">
        <f>Таблица1345691318[Дата оплаты]+Таблица1345691318[Срок поставки дней]+1</f>
        <v>1</v>
      </c>
      <c r="Q230" s="156"/>
      <c r="R230" s="136"/>
      <c r="S230" s="143"/>
      <c r="T230" s="143"/>
      <c r="U230" s="143"/>
      <c r="V230" s="143"/>
      <c r="W230" s="143"/>
      <c r="X230" s="143"/>
    </row>
    <row r="231" spans="1:24" x14ac:dyDescent="0.25">
      <c r="A231" s="163">
        <v>229</v>
      </c>
      <c r="B231" s="132"/>
      <c r="C231" s="137"/>
      <c r="D231" s="131"/>
      <c r="E231" s="131"/>
      <c r="F231" s="133"/>
      <c r="G231" s="164">
        <f>Таблица1345691318[Кол-во по Счету]*Таблица1345691318[Цена за единицу]</f>
        <v>0</v>
      </c>
      <c r="H231" s="164"/>
      <c r="I231" s="134"/>
      <c r="J231" s="134"/>
      <c r="K231" s="134"/>
      <c r="L231" s="156"/>
      <c r="M231" s="132"/>
      <c r="N231" s="157"/>
      <c r="O231" s="135"/>
      <c r="P231" s="116">
        <f>Таблица1345691318[Дата оплаты]+Таблица1345691318[Срок поставки дней]+1</f>
        <v>1</v>
      </c>
      <c r="Q231" s="156"/>
      <c r="R231" s="136"/>
      <c r="S231" s="143"/>
      <c r="T231" s="143"/>
      <c r="U231" s="143"/>
      <c r="V231" s="143"/>
      <c r="W231" s="143"/>
      <c r="X231" s="143"/>
    </row>
    <row r="232" spans="1:24" x14ac:dyDescent="0.25">
      <c r="A232" s="163">
        <v>230</v>
      </c>
      <c r="B232" s="132"/>
      <c r="C232" s="137"/>
      <c r="D232" s="131"/>
      <c r="E232" s="131"/>
      <c r="F232" s="133"/>
      <c r="G232" s="164">
        <f>Таблица1345691318[Кол-во по Счету]*Таблица1345691318[Цена за единицу]</f>
        <v>0</v>
      </c>
      <c r="H232" s="164"/>
      <c r="I232" s="134"/>
      <c r="J232" s="134"/>
      <c r="K232" s="134"/>
      <c r="L232" s="156"/>
      <c r="M232" s="132"/>
      <c r="N232" s="157"/>
      <c r="O232" s="135"/>
      <c r="P232" s="116">
        <f>Таблица1345691318[Дата оплаты]+Таблица1345691318[Срок поставки дней]+1</f>
        <v>1</v>
      </c>
      <c r="Q232" s="156"/>
      <c r="R232" s="136"/>
      <c r="S232" s="143"/>
      <c r="T232" s="143"/>
      <c r="U232" s="143"/>
      <c r="V232" s="143"/>
      <c r="W232" s="143"/>
      <c r="X232" s="143"/>
    </row>
    <row r="233" spans="1:24" x14ac:dyDescent="0.25">
      <c r="A233" s="163">
        <v>231</v>
      </c>
      <c r="B233" s="132"/>
      <c r="C233" s="137"/>
      <c r="D233" s="131"/>
      <c r="E233" s="131"/>
      <c r="F233" s="133"/>
      <c r="G233" s="164">
        <f>Таблица1345691318[Кол-во по Счету]*Таблица1345691318[Цена за единицу]</f>
        <v>0</v>
      </c>
      <c r="H233" s="164"/>
      <c r="I233" s="134"/>
      <c r="J233" s="134"/>
      <c r="K233" s="134"/>
      <c r="L233" s="156"/>
      <c r="M233" s="132"/>
      <c r="N233" s="157"/>
      <c r="O233" s="135"/>
      <c r="P233" s="116">
        <f>Таблица1345691318[Дата оплаты]+Таблица1345691318[Срок поставки дней]+1</f>
        <v>1</v>
      </c>
      <c r="Q233" s="156"/>
      <c r="R233" s="136"/>
      <c r="S233" s="143"/>
      <c r="T233" s="143"/>
      <c r="U233" s="143"/>
      <c r="V233" s="143"/>
      <c r="W233" s="143"/>
      <c r="X233" s="143"/>
    </row>
    <row r="234" spans="1:24" x14ac:dyDescent="0.25">
      <c r="A234" s="163">
        <v>232</v>
      </c>
      <c r="B234" s="132"/>
      <c r="C234" s="137"/>
      <c r="D234" s="131"/>
      <c r="E234" s="131"/>
      <c r="F234" s="133"/>
      <c r="G234" s="164">
        <f>Таблица1345691318[Кол-во по Счету]*Таблица1345691318[Цена за единицу]</f>
        <v>0</v>
      </c>
      <c r="H234" s="164"/>
      <c r="I234" s="134"/>
      <c r="J234" s="134"/>
      <c r="K234" s="134"/>
      <c r="L234" s="156"/>
      <c r="M234" s="132"/>
      <c r="N234" s="157"/>
      <c r="O234" s="135"/>
      <c r="P234" s="116">
        <f>Таблица1345691318[Дата оплаты]+Таблица1345691318[Срок поставки дней]+1</f>
        <v>1</v>
      </c>
      <c r="Q234" s="156"/>
      <c r="R234" s="136"/>
      <c r="S234" s="143"/>
      <c r="T234" s="143"/>
      <c r="U234" s="143"/>
      <c r="V234" s="143"/>
      <c r="W234" s="143"/>
      <c r="X234" s="143"/>
    </row>
    <row r="235" spans="1:24" x14ac:dyDescent="0.25">
      <c r="A235" s="131">
        <v>233</v>
      </c>
      <c r="B235" s="132"/>
      <c r="C235" s="137"/>
      <c r="D235" s="131"/>
      <c r="E235" s="131"/>
      <c r="F235" s="133"/>
      <c r="G235" s="164">
        <f>Таблица1345691318[Кол-во по Счету]*Таблица1345691318[Цена за единицу]</f>
        <v>0</v>
      </c>
      <c r="H235" s="164"/>
      <c r="I235" s="134"/>
      <c r="J235" s="134"/>
      <c r="K235" s="134"/>
      <c r="L235" s="156"/>
      <c r="M235" s="132"/>
      <c r="N235" s="157"/>
      <c r="O235" s="135"/>
      <c r="P235" s="116">
        <f>Таблица1345691318[Дата оплаты]+Таблица1345691318[Срок поставки дней]+1</f>
        <v>1</v>
      </c>
      <c r="Q235" s="156"/>
      <c r="R235" s="136"/>
      <c r="S235" s="143"/>
      <c r="T235" s="143"/>
      <c r="U235" s="143"/>
      <c r="V235" s="143"/>
      <c r="W235" s="143"/>
      <c r="X235" s="143"/>
    </row>
    <row r="236" spans="1:24" x14ac:dyDescent="0.25">
      <c r="A236" s="163">
        <v>234</v>
      </c>
      <c r="B236" s="132"/>
      <c r="C236" s="137"/>
      <c r="D236" s="131"/>
      <c r="E236" s="131"/>
      <c r="F236" s="133"/>
      <c r="G236" s="118">
        <f>Таблица1345691318[Кол-во по Счету]*Таблица1345691318[Цена за единицу]</f>
        <v>0</v>
      </c>
      <c r="H236" s="118"/>
      <c r="I236" s="134"/>
      <c r="J236" s="134"/>
      <c r="K236" s="134"/>
      <c r="L236" s="156"/>
      <c r="M236" s="132"/>
      <c r="N236" s="157"/>
      <c r="O236" s="135"/>
      <c r="P236" s="116">
        <f>Таблица1345691318[Дата оплаты]+Таблица1345691318[Срок поставки дней]+1</f>
        <v>1</v>
      </c>
      <c r="Q236" s="156"/>
      <c r="R236" s="136"/>
      <c r="S236" s="143"/>
      <c r="T236" s="143"/>
      <c r="U236" s="143"/>
      <c r="V236" s="143"/>
      <c r="W236" s="143"/>
      <c r="X236" s="143"/>
    </row>
    <row r="237" spans="1:24" x14ac:dyDescent="0.25">
      <c r="A237" s="163">
        <v>235</v>
      </c>
      <c r="B237" s="132"/>
      <c r="C237" s="137"/>
      <c r="D237" s="131"/>
      <c r="E237" s="131"/>
      <c r="F237" s="133"/>
      <c r="G237" s="164">
        <f>Таблица1345691318[Кол-во по Счету]*Таблица1345691318[Цена за единицу]</f>
        <v>0</v>
      </c>
      <c r="H237" s="164"/>
      <c r="I237" s="134"/>
      <c r="J237" s="134"/>
      <c r="K237" s="134"/>
      <c r="L237" s="156"/>
      <c r="M237" s="132"/>
      <c r="N237" s="157"/>
      <c r="O237" s="135"/>
      <c r="P237" s="116">
        <f>Таблица1345691318[Дата оплаты]+Таблица1345691318[Срок поставки дней]+1</f>
        <v>1</v>
      </c>
      <c r="Q237" s="156"/>
      <c r="R237" s="136"/>
      <c r="S237" s="143"/>
      <c r="T237" s="143"/>
      <c r="U237" s="143"/>
      <c r="V237" s="143"/>
      <c r="W237" s="143"/>
      <c r="X237" s="143"/>
    </row>
    <row r="238" spans="1:24" x14ac:dyDescent="0.25">
      <c r="A238" s="163">
        <v>236</v>
      </c>
      <c r="B238" s="132"/>
      <c r="C238" s="137"/>
      <c r="D238" s="131"/>
      <c r="E238" s="131"/>
      <c r="F238" s="133"/>
      <c r="G238" s="164">
        <f>Таблица1345691318[Кол-во по Счету]*Таблица1345691318[Цена за единицу]</f>
        <v>0</v>
      </c>
      <c r="H238" s="164"/>
      <c r="I238" s="134"/>
      <c r="J238" s="134"/>
      <c r="K238" s="134"/>
      <c r="L238" s="156"/>
      <c r="M238" s="132"/>
      <c r="N238" s="157"/>
      <c r="O238" s="135"/>
      <c r="P238" s="116">
        <f>Таблица1345691318[Дата оплаты]+Таблица1345691318[Срок поставки дней]+1</f>
        <v>1</v>
      </c>
      <c r="Q238" s="156"/>
      <c r="R238" s="136"/>
      <c r="S238" s="143"/>
      <c r="T238" s="143"/>
      <c r="U238" s="143"/>
      <c r="V238" s="143"/>
      <c r="W238" s="143"/>
      <c r="X238" s="143"/>
    </row>
    <row r="239" spans="1:24" x14ac:dyDescent="0.25">
      <c r="A239" s="163">
        <v>237</v>
      </c>
      <c r="B239" s="132"/>
      <c r="C239" s="137"/>
      <c r="D239" s="131"/>
      <c r="E239" s="131"/>
      <c r="F239" s="133"/>
      <c r="G239" s="164">
        <f>Таблица1345691318[Кол-во по Счету]*Таблица1345691318[Цена за единицу]</f>
        <v>0</v>
      </c>
      <c r="H239" s="164"/>
      <c r="I239" s="134"/>
      <c r="J239" s="134"/>
      <c r="K239" s="134"/>
      <c r="L239" s="156"/>
      <c r="M239" s="132"/>
      <c r="N239" s="157"/>
      <c r="O239" s="135"/>
      <c r="P239" s="116">
        <f>Таблица1345691318[Дата оплаты]+Таблица1345691318[Срок поставки дней]+1</f>
        <v>1</v>
      </c>
      <c r="Q239" s="156"/>
      <c r="R239" s="136"/>
      <c r="S239" s="143"/>
      <c r="T239" s="143"/>
      <c r="U239" s="143"/>
      <c r="V239" s="143"/>
      <c r="W239" s="143"/>
      <c r="X239" s="143"/>
    </row>
    <row r="240" spans="1:24" x14ac:dyDescent="0.25">
      <c r="A240" s="131">
        <v>238</v>
      </c>
      <c r="B240" s="132"/>
      <c r="C240" s="137"/>
      <c r="D240" s="131"/>
      <c r="E240" s="131"/>
      <c r="F240" s="133"/>
      <c r="G240" s="164">
        <f>Таблица1345691318[Кол-во по Счету]*Таблица1345691318[Цена за единицу]</f>
        <v>0</v>
      </c>
      <c r="H240" s="164"/>
      <c r="I240" s="134"/>
      <c r="J240" s="134"/>
      <c r="K240" s="134"/>
      <c r="L240" s="156"/>
      <c r="M240" s="132"/>
      <c r="N240" s="157"/>
      <c r="O240" s="135"/>
      <c r="P240" s="116">
        <f>Таблица1345691318[Дата оплаты]+Таблица1345691318[Срок поставки дней]+1</f>
        <v>1</v>
      </c>
      <c r="Q240" s="156"/>
      <c r="R240" s="136"/>
      <c r="S240" s="143"/>
      <c r="T240" s="143"/>
      <c r="U240" s="143"/>
      <c r="V240" s="143"/>
      <c r="W240" s="143"/>
      <c r="X240" s="143"/>
    </row>
    <row r="241" spans="1:24" x14ac:dyDescent="0.25">
      <c r="A241" s="163">
        <v>239</v>
      </c>
      <c r="B241" s="132"/>
      <c r="C241" s="137"/>
      <c r="D241" s="131"/>
      <c r="E241" s="131"/>
      <c r="F241" s="133"/>
      <c r="G241" s="164">
        <f>Таблица1345691318[Кол-во по Счету]*Таблица1345691318[Цена за единицу]</f>
        <v>0</v>
      </c>
      <c r="H241" s="164"/>
      <c r="I241" s="134"/>
      <c r="J241" s="134"/>
      <c r="K241" s="134"/>
      <c r="L241" s="156"/>
      <c r="M241" s="132"/>
      <c r="N241" s="157"/>
      <c r="O241" s="135"/>
      <c r="P241" s="116">
        <f>Таблица1345691318[Дата оплаты]+Таблица1345691318[Срок поставки дней]+1</f>
        <v>1</v>
      </c>
      <c r="Q241" s="156"/>
      <c r="R241" s="136"/>
      <c r="S241" s="143"/>
      <c r="T241" s="143"/>
      <c r="U241" s="143"/>
      <c r="V241" s="143"/>
      <c r="W241" s="143"/>
      <c r="X241" s="143"/>
    </row>
    <row r="242" spans="1:24" x14ac:dyDescent="0.25">
      <c r="A242" s="163">
        <v>240</v>
      </c>
      <c r="B242" s="132"/>
      <c r="C242" s="137"/>
      <c r="D242" s="131"/>
      <c r="E242" s="131"/>
      <c r="F242" s="133"/>
      <c r="G242" s="164">
        <f>Таблица1345691318[Кол-во по Счету]*Таблица1345691318[Цена за единицу]</f>
        <v>0</v>
      </c>
      <c r="H242" s="164"/>
      <c r="I242" s="134"/>
      <c r="J242" s="134"/>
      <c r="K242" s="134"/>
      <c r="L242" s="156"/>
      <c r="M242" s="132"/>
      <c r="N242" s="157"/>
      <c r="O242" s="135"/>
      <c r="P242" s="116">
        <f>Таблица1345691318[Дата оплаты]+Таблица1345691318[Срок поставки дней]+1</f>
        <v>1</v>
      </c>
      <c r="Q242" s="156"/>
      <c r="R242" s="136"/>
      <c r="S242" s="143"/>
      <c r="T242" s="143"/>
      <c r="U242" s="143"/>
      <c r="V242" s="143"/>
      <c r="W242" s="143"/>
      <c r="X242" s="143"/>
    </row>
    <row r="243" spans="1:24" x14ac:dyDescent="0.25">
      <c r="A243" s="163">
        <v>241</v>
      </c>
      <c r="B243" s="132"/>
      <c r="C243" s="137"/>
      <c r="D243" s="131"/>
      <c r="E243" s="131"/>
      <c r="F243" s="133"/>
      <c r="G243" s="164">
        <f>Таблица1345691318[Кол-во по Счету]*Таблица1345691318[Цена за единицу]</f>
        <v>0</v>
      </c>
      <c r="H243" s="164"/>
      <c r="I243" s="134"/>
      <c r="J243" s="134"/>
      <c r="K243" s="134"/>
      <c r="L243" s="156"/>
      <c r="M243" s="132"/>
      <c r="N243" s="157"/>
      <c r="O243" s="135"/>
      <c r="P243" s="116">
        <f>Таблица1345691318[Дата оплаты]+Таблица1345691318[Срок поставки дней]+1</f>
        <v>1</v>
      </c>
      <c r="Q243" s="156"/>
      <c r="R243" s="136"/>
      <c r="S243" s="143"/>
      <c r="T243" s="143"/>
      <c r="U243" s="143"/>
      <c r="V243" s="143"/>
      <c r="W243" s="143"/>
      <c r="X243" s="143"/>
    </row>
    <row r="244" spans="1:24" x14ac:dyDescent="0.25">
      <c r="A244" s="163">
        <v>242</v>
      </c>
      <c r="B244" s="132"/>
      <c r="C244" s="137"/>
      <c r="D244" s="131"/>
      <c r="E244" s="131"/>
      <c r="F244" s="133"/>
      <c r="G244" s="164">
        <f>Таблица1345691318[Кол-во по Счету]*Таблица1345691318[Цена за единицу]</f>
        <v>0</v>
      </c>
      <c r="H244" s="164"/>
      <c r="I244" s="134"/>
      <c r="J244" s="134"/>
      <c r="K244" s="134"/>
      <c r="L244" s="156"/>
      <c r="M244" s="132"/>
      <c r="N244" s="157"/>
      <c r="O244" s="135"/>
      <c r="P244" s="116">
        <f>Таблица1345691318[Дата оплаты]+Таблица1345691318[Срок поставки дней]+1</f>
        <v>1</v>
      </c>
      <c r="Q244" s="156"/>
      <c r="R244" s="136"/>
      <c r="S244" s="143"/>
      <c r="T244" s="143"/>
      <c r="U244" s="143"/>
      <c r="V244" s="143"/>
      <c r="W244" s="143"/>
      <c r="X244" s="143"/>
    </row>
    <row r="245" spans="1:24" x14ac:dyDescent="0.25">
      <c r="A245" s="131">
        <v>243</v>
      </c>
      <c r="B245" s="132"/>
      <c r="C245" s="137"/>
      <c r="D245" s="131"/>
      <c r="E245" s="131"/>
      <c r="F245" s="133"/>
      <c r="G245" s="118">
        <f>Таблица1345691318[Кол-во по Счету]*Таблица1345691318[Цена за единицу]</f>
        <v>0</v>
      </c>
      <c r="H245" s="118"/>
      <c r="I245" s="134"/>
      <c r="J245" s="134"/>
      <c r="K245" s="134"/>
      <c r="L245" s="156"/>
      <c r="M245" s="132"/>
      <c r="N245" s="157"/>
      <c r="O245" s="135"/>
      <c r="P245" s="116">
        <f>Таблица1345691318[Дата оплаты]+Таблица1345691318[Срок поставки дней]+1</f>
        <v>1</v>
      </c>
      <c r="Q245" s="156"/>
      <c r="R245" s="136"/>
      <c r="S245" s="143"/>
      <c r="T245" s="143"/>
      <c r="U245" s="143"/>
      <c r="V245" s="143"/>
      <c r="W245" s="143"/>
      <c r="X245" s="143"/>
    </row>
    <row r="246" spans="1:24" x14ac:dyDescent="0.25">
      <c r="A246" s="163">
        <v>244</v>
      </c>
      <c r="B246" s="132"/>
      <c r="C246" s="137"/>
      <c r="D246" s="131"/>
      <c r="E246" s="131"/>
      <c r="F246" s="133"/>
      <c r="G246" s="164">
        <f>Таблица1345691318[Кол-во по Счету]*Таблица1345691318[Цена за единицу]</f>
        <v>0</v>
      </c>
      <c r="H246" s="164"/>
      <c r="I246" s="134"/>
      <c r="J246" s="134"/>
      <c r="K246" s="134"/>
      <c r="L246" s="156"/>
      <c r="M246" s="132"/>
      <c r="N246" s="157"/>
      <c r="O246" s="135"/>
      <c r="P246" s="116">
        <f>Таблица1345691318[Дата оплаты]+Таблица1345691318[Срок поставки дней]+1</f>
        <v>1</v>
      </c>
      <c r="Q246" s="156"/>
      <c r="R246" s="136"/>
      <c r="S246" s="143"/>
      <c r="T246" s="143"/>
      <c r="U246" s="143"/>
      <c r="V246" s="143"/>
      <c r="W246" s="143"/>
      <c r="X246" s="143"/>
    </row>
    <row r="247" spans="1:24" x14ac:dyDescent="0.25">
      <c r="A247" s="163">
        <v>245</v>
      </c>
      <c r="B247" s="132"/>
      <c r="C247" s="137"/>
      <c r="D247" s="131"/>
      <c r="E247" s="131"/>
      <c r="F247" s="133"/>
      <c r="G247" s="164">
        <f>Таблица1345691318[Кол-во по Счету]*Таблица1345691318[Цена за единицу]</f>
        <v>0</v>
      </c>
      <c r="H247" s="164"/>
      <c r="I247" s="134"/>
      <c r="J247" s="134"/>
      <c r="K247" s="134"/>
      <c r="L247" s="156"/>
      <c r="M247" s="132"/>
      <c r="N247" s="157"/>
      <c r="O247" s="135"/>
      <c r="P247" s="116">
        <f>Таблица1345691318[Дата оплаты]+Таблица1345691318[Срок поставки дней]+1</f>
        <v>1</v>
      </c>
      <c r="Q247" s="156"/>
      <c r="R247" s="136"/>
      <c r="S247" s="143"/>
      <c r="T247" s="143"/>
      <c r="U247" s="143"/>
      <c r="V247" s="143"/>
      <c r="W247" s="143"/>
      <c r="X247" s="143"/>
    </row>
    <row r="248" spans="1:24" x14ac:dyDescent="0.25">
      <c r="A248" s="163">
        <v>246</v>
      </c>
      <c r="B248" s="132"/>
      <c r="C248" s="137"/>
      <c r="D248" s="131"/>
      <c r="E248" s="131"/>
      <c r="F248" s="133"/>
      <c r="G248" s="164">
        <f>Таблица1345691318[Кол-во по Счету]*Таблица1345691318[Цена за единицу]</f>
        <v>0</v>
      </c>
      <c r="H248" s="164"/>
      <c r="I248" s="134"/>
      <c r="J248" s="134"/>
      <c r="K248" s="134"/>
      <c r="L248" s="156"/>
      <c r="M248" s="132"/>
      <c r="N248" s="157"/>
      <c r="O248" s="135"/>
      <c r="P248" s="116">
        <f>Таблица1345691318[Дата оплаты]+Таблица1345691318[Срок поставки дней]+1</f>
        <v>1</v>
      </c>
      <c r="Q248" s="156"/>
      <c r="R248" s="136"/>
      <c r="S248" s="143"/>
      <c r="T248" s="143"/>
      <c r="U248" s="143"/>
      <c r="V248" s="143"/>
      <c r="W248" s="143"/>
      <c r="X248" s="143"/>
    </row>
    <row r="249" spans="1:24" x14ac:dyDescent="0.25">
      <c r="A249" s="163">
        <v>247</v>
      </c>
      <c r="B249" s="132"/>
      <c r="C249" s="137"/>
      <c r="D249" s="131"/>
      <c r="E249" s="131"/>
      <c r="F249" s="133"/>
      <c r="G249" s="164">
        <f>Таблица1345691318[Кол-во по Счету]*Таблица1345691318[Цена за единицу]</f>
        <v>0</v>
      </c>
      <c r="H249" s="164"/>
      <c r="I249" s="134"/>
      <c r="J249" s="134"/>
      <c r="K249" s="134"/>
      <c r="L249" s="156"/>
      <c r="M249" s="132"/>
      <c r="N249" s="157"/>
      <c r="O249" s="135"/>
      <c r="P249" s="116">
        <f>Таблица1345691318[Дата оплаты]+Таблица1345691318[Срок поставки дней]+1</f>
        <v>1</v>
      </c>
      <c r="Q249" s="156"/>
      <c r="R249" s="136"/>
      <c r="S249" s="143"/>
      <c r="T249" s="143"/>
      <c r="U249" s="143"/>
      <c r="V249" s="143"/>
      <c r="W249" s="143"/>
      <c r="X249" s="143"/>
    </row>
    <row r="250" spans="1:24" x14ac:dyDescent="0.25">
      <c r="A250" s="131">
        <v>248</v>
      </c>
      <c r="B250" s="132"/>
      <c r="C250" s="137"/>
      <c r="D250" s="131"/>
      <c r="E250" s="131"/>
      <c r="F250" s="133"/>
      <c r="G250" s="164">
        <f>Таблица1345691318[Кол-во по Счету]*Таблица1345691318[Цена за единицу]</f>
        <v>0</v>
      </c>
      <c r="H250" s="164"/>
      <c r="I250" s="134"/>
      <c r="J250" s="134"/>
      <c r="K250" s="134"/>
      <c r="L250" s="156"/>
      <c r="M250" s="132"/>
      <c r="N250" s="157"/>
      <c r="O250" s="135"/>
      <c r="P250" s="116">
        <f>Таблица1345691318[Дата оплаты]+Таблица1345691318[Срок поставки дней]+1</f>
        <v>1</v>
      </c>
      <c r="Q250" s="156"/>
      <c r="R250" s="136"/>
      <c r="S250" s="143"/>
      <c r="T250" s="143"/>
      <c r="U250" s="143"/>
      <c r="V250" s="143"/>
      <c r="W250" s="143"/>
      <c r="X250" s="143"/>
    </row>
    <row r="251" spans="1:24" x14ac:dyDescent="0.25">
      <c r="A251" s="163">
        <v>249</v>
      </c>
      <c r="B251" s="132"/>
      <c r="C251" s="137"/>
      <c r="D251" s="131"/>
      <c r="E251" s="131"/>
      <c r="F251" s="133"/>
      <c r="G251" s="164">
        <f>Таблица1345691318[Кол-во по Счету]*Таблица1345691318[Цена за единицу]</f>
        <v>0</v>
      </c>
      <c r="H251" s="164"/>
      <c r="I251" s="134"/>
      <c r="J251" s="134"/>
      <c r="K251" s="134"/>
      <c r="L251" s="156"/>
      <c r="M251" s="132"/>
      <c r="N251" s="157"/>
      <c r="O251" s="135"/>
      <c r="P251" s="116">
        <f>Таблица1345691318[Дата оплаты]+Таблица1345691318[Срок поставки дней]+1</f>
        <v>1</v>
      </c>
      <c r="Q251" s="156"/>
      <c r="R251" s="136"/>
      <c r="S251" s="143"/>
      <c r="T251" s="143"/>
      <c r="U251" s="143"/>
      <c r="V251" s="143"/>
      <c r="W251" s="143"/>
      <c r="X251" s="143"/>
    </row>
    <row r="252" spans="1:24" x14ac:dyDescent="0.25">
      <c r="A252" s="163">
        <v>250</v>
      </c>
      <c r="B252" s="132"/>
      <c r="C252" s="137"/>
      <c r="D252" s="131"/>
      <c r="E252" s="131"/>
      <c r="F252" s="133"/>
      <c r="G252" s="118">
        <f>Таблица1345691318[Кол-во по Счету]*Таблица1345691318[Цена за единицу]</f>
        <v>0</v>
      </c>
      <c r="H252" s="118"/>
      <c r="I252" s="134"/>
      <c r="J252" s="134"/>
      <c r="K252" s="134"/>
      <c r="L252" s="156"/>
      <c r="M252" s="132"/>
      <c r="N252" s="157"/>
      <c r="O252" s="135"/>
      <c r="P252" s="116">
        <f>Таблица1345691318[Дата оплаты]+Таблица1345691318[Срок поставки дней]+1</f>
        <v>1</v>
      </c>
      <c r="Q252" s="156"/>
      <c r="R252" s="136"/>
      <c r="S252" s="143"/>
      <c r="T252" s="143"/>
      <c r="U252" s="143"/>
      <c r="V252" s="143"/>
      <c r="W252" s="143"/>
      <c r="X252" s="143"/>
    </row>
    <row r="253" spans="1:24" x14ac:dyDescent="0.25">
      <c r="A253" s="163">
        <v>251</v>
      </c>
      <c r="B253" s="132"/>
      <c r="C253" s="137"/>
      <c r="D253" s="131"/>
      <c r="E253" s="131"/>
      <c r="F253" s="133"/>
      <c r="G253" s="164">
        <f>Таблица1345691318[Кол-во по Счету]*Таблица1345691318[Цена за единицу]</f>
        <v>0</v>
      </c>
      <c r="H253" s="164"/>
      <c r="I253" s="134"/>
      <c r="J253" s="134"/>
      <c r="K253" s="134"/>
      <c r="L253" s="156"/>
      <c r="M253" s="132"/>
      <c r="N253" s="157"/>
      <c r="O253" s="135"/>
      <c r="P253" s="116">
        <f>Таблица1345691318[Дата оплаты]+Таблица1345691318[Срок поставки дней]+1</f>
        <v>1</v>
      </c>
      <c r="Q253" s="156"/>
      <c r="R253" s="136"/>
      <c r="S253" s="143"/>
      <c r="T253" s="143"/>
      <c r="U253" s="143"/>
      <c r="V253" s="143"/>
      <c r="W253" s="143"/>
      <c r="X253" s="143"/>
    </row>
    <row r="254" spans="1:24" x14ac:dyDescent="0.25">
      <c r="A254" s="163">
        <v>252</v>
      </c>
      <c r="B254" s="132"/>
      <c r="C254" s="137"/>
      <c r="D254" s="131"/>
      <c r="E254" s="131"/>
      <c r="F254" s="133"/>
      <c r="G254" s="164">
        <f>Таблица1345691318[Кол-во по Счету]*Таблица1345691318[Цена за единицу]</f>
        <v>0</v>
      </c>
      <c r="H254" s="164"/>
      <c r="I254" s="134"/>
      <c r="J254" s="134"/>
      <c r="K254" s="134"/>
      <c r="L254" s="156"/>
      <c r="M254" s="132"/>
      <c r="N254" s="157"/>
      <c r="O254" s="135"/>
      <c r="P254" s="116">
        <f>Таблица1345691318[Дата оплаты]+Таблица1345691318[Срок поставки дней]+1</f>
        <v>1</v>
      </c>
      <c r="Q254" s="156"/>
      <c r="R254" s="136"/>
      <c r="S254" s="143"/>
      <c r="T254" s="143"/>
      <c r="U254" s="143"/>
      <c r="V254" s="143"/>
      <c r="W254" s="143"/>
      <c r="X254" s="143"/>
    </row>
    <row r="255" spans="1:24" x14ac:dyDescent="0.25">
      <c r="A255" s="131">
        <v>253</v>
      </c>
      <c r="B255" s="132"/>
      <c r="C255" s="137"/>
      <c r="D255" s="131"/>
      <c r="E255" s="131"/>
      <c r="F255" s="133"/>
      <c r="G255" s="164">
        <f>Таблица1345691318[Кол-во по Счету]*Таблица1345691318[Цена за единицу]</f>
        <v>0</v>
      </c>
      <c r="H255" s="164"/>
      <c r="I255" s="134"/>
      <c r="J255" s="134"/>
      <c r="K255" s="134"/>
      <c r="L255" s="156"/>
      <c r="M255" s="132"/>
      <c r="N255" s="157"/>
      <c r="O255" s="135"/>
      <c r="P255" s="116">
        <f>Таблица1345691318[Дата оплаты]+Таблица1345691318[Срок поставки дней]+1</f>
        <v>1</v>
      </c>
      <c r="Q255" s="156"/>
      <c r="R255" s="136"/>
      <c r="S255" s="143"/>
      <c r="T255" s="143"/>
      <c r="U255" s="143"/>
      <c r="V255" s="143"/>
      <c r="W255" s="143"/>
      <c r="X255" s="143"/>
    </row>
    <row r="256" spans="1:24" x14ac:dyDescent="0.25">
      <c r="A256" s="163">
        <v>254</v>
      </c>
      <c r="B256" s="132"/>
      <c r="C256" s="137"/>
      <c r="D256" s="131"/>
      <c r="E256" s="131"/>
      <c r="F256" s="133"/>
      <c r="G256" s="164">
        <f>Таблица1345691318[Кол-во по Счету]*Таблица1345691318[Цена за единицу]</f>
        <v>0</v>
      </c>
      <c r="H256" s="164"/>
      <c r="I256" s="134"/>
      <c r="J256" s="134"/>
      <c r="K256" s="134"/>
      <c r="L256" s="156"/>
      <c r="M256" s="132"/>
      <c r="N256" s="157"/>
      <c r="O256" s="135"/>
      <c r="P256" s="116">
        <f>Таблица1345691318[Дата оплаты]+Таблица1345691318[Срок поставки дней]+1</f>
        <v>1</v>
      </c>
      <c r="Q256" s="156"/>
      <c r="R256" s="136"/>
      <c r="S256" s="143"/>
      <c r="T256" s="143"/>
      <c r="U256" s="143"/>
      <c r="V256" s="143"/>
      <c r="W256" s="143"/>
      <c r="X256" s="143"/>
    </row>
    <row r="257" spans="1:24" x14ac:dyDescent="0.25">
      <c r="A257" s="163">
        <v>255</v>
      </c>
      <c r="B257" s="132"/>
      <c r="C257" s="137"/>
      <c r="D257" s="131"/>
      <c r="E257" s="131"/>
      <c r="F257" s="133"/>
      <c r="G257" s="164">
        <f>Таблица1345691318[Кол-во по Счету]*Таблица1345691318[Цена за единицу]</f>
        <v>0</v>
      </c>
      <c r="H257" s="164"/>
      <c r="I257" s="134"/>
      <c r="J257" s="134"/>
      <c r="K257" s="134"/>
      <c r="L257" s="156"/>
      <c r="M257" s="132"/>
      <c r="N257" s="157"/>
      <c r="O257" s="135"/>
      <c r="P257" s="116">
        <f>Таблица1345691318[Дата оплаты]+Таблица1345691318[Срок поставки дней]+1</f>
        <v>1</v>
      </c>
      <c r="Q257" s="156"/>
      <c r="R257" s="136"/>
      <c r="S257" s="143"/>
      <c r="T257" s="143"/>
      <c r="U257" s="143"/>
      <c r="V257" s="143"/>
      <c r="W257" s="143"/>
      <c r="X257" s="143"/>
    </row>
    <row r="258" spans="1:24" x14ac:dyDescent="0.25">
      <c r="A258" s="163">
        <v>256</v>
      </c>
      <c r="B258" s="132"/>
      <c r="C258" s="137"/>
      <c r="D258" s="131"/>
      <c r="E258" s="131"/>
      <c r="F258" s="133"/>
      <c r="G258" s="164">
        <f>Таблица1345691318[Кол-во по Счету]*Таблица1345691318[Цена за единицу]</f>
        <v>0</v>
      </c>
      <c r="H258" s="164"/>
      <c r="I258" s="134"/>
      <c r="J258" s="134"/>
      <c r="K258" s="134"/>
      <c r="L258" s="156"/>
      <c r="M258" s="132"/>
      <c r="N258" s="157"/>
      <c r="O258" s="135"/>
      <c r="P258" s="116">
        <f>Таблица1345691318[Дата оплаты]+Таблица1345691318[Срок поставки дней]+1</f>
        <v>1</v>
      </c>
      <c r="Q258" s="156"/>
      <c r="R258" s="136"/>
      <c r="S258" s="143"/>
      <c r="T258" s="143"/>
      <c r="U258" s="143"/>
      <c r="V258" s="143"/>
      <c r="W258" s="143"/>
      <c r="X258" s="143"/>
    </row>
    <row r="259" spans="1:24" x14ac:dyDescent="0.25">
      <c r="A259" s="163">
        <v>257</v>
      </c>
      <c r="B259" s="132"/>
      <c r="C259" s="137"/>
      <c r="D259" s="131"/>
      <c r="E259" s="131"/>
      <c r="F259" s="133"/>
      <c r="G259" s="164">
        <f>Таблица1345691318[Кол-во по Счету]*Таблица1345691318[Цена за единицу]</f>
        <v>0</v>
      </c>
      <c r="H259" s="164"/>
      <c r="I259" s="134"/>
      <c r="J259" s="134"/>
      <c r="K259" s="134"/>
      <c r="L259" s="156"/>
      <c r="M259" s="132"/>
      <c r="N259" s="157"/>
      <c r="O259" s="135"/>
      <c r="P259" s="116">
        <f>Таблица1345691318[Дата оплаты]+Таблица1345691318[Срок поставки дней]+1</f>
        <v>1</v>
      </c>
      <c r="Q259" s="156"/>
      <c r="R259" s="136"/>
      <c r="S259" s="143"/>
      <c r="T259" s="143"/>
      <c r="U259" s="143"/>
      <c r="V259" s="143"/>
      <c r="W259" s="143"/>
      <c r="X259" s="143"/>
    </row>
    <row r="260" spans="1:24" x14ac:dyDescent="0.25">
      <c r="A260" s="131">
        <v>258</v>
      </c>
      <c r="B260" s="132"/>
      <c r="C260" s="137"/>
      <c r="D260" s="131"/>
      <c r="E260" s="131"/>
      <c r="F260" s="133"/>
      <c r="G260" s="164">
        <f>Таблица1345691318[Кол-во по Счету]*Таблица1345691318[Цена за единицу]</f>
        <v>0</v>
      </c>
      <c r="H260" s="164"/>
      <c r="I260" s="134"/>
      <c r="J260" s="134"/>
      <c r="K260" s="134"/>
      <c r="L260" s="156"/>
      <c r="M260" s="132"/>
      <c r="N260" s="157"/>
      <c r="O260" s="135"/>
      <c r="P260" s="116">
        <f>Таблица1345691318[Дата оплаты]+Таблица1345691318[Срок поставки дней]+1</f>
        <v>1</v>
      </c>
      <c r="Q260" s="156"/>
      <c r="R260" s="136"/>
      <c r="S260" s="143"/>
      <c r="T260" s="143"/>
      <c r="U260" s="143"/>
      <c r="V260" s="143"/>
      <c r="W260" s="143"/>
      <c r="X260" s="143"/>
    </row>
    <row r="261" spans="1:24" x14ac:dyDescent="0.25">
      <c r="A261" s="163">
        <v>259</v>
      </c>
      <c r="B261" s="132"/>
      <c r="C261" s="137"/>
      <c r="D261" s="131"/>
      <c r="E261" s="131"/>
      <c r="F261" s="133"/>
      <c r="G261" s="118">
        <f>Таблица1345691318[Кол-во по Счету]*Таблица1345691318[Цена за единицу]</f>
        <v>0</v>
      </c>
      <c r="H261" s="118"/>
      <c r="I261" s="134"/>
      <c r="J261" s="134"/>
      <c r="K261" s="134"/>
      <c r="L261" s="156"/>
      <c r="M261" s="132"/>
      <c r="N261" s="157"/>
      <c r="O261" s="135"/>
      <c r="P261" s="116">
        <f>Таблица1345691318[Дата оплаты]+Таблица1345691318[Срок поставки дней]+1</f>
        <v>1</v>
      </c>
      <c r="Q261" s="156"/>
      <c r="R261" s="136"/>
      <c r="S261" s="143"/>
      <c r="T261" s="143"/>
      <c r="U261" s="143"/>
      <c r="V261" s="143"/>
      <c r="W261" s="143"/>
      <c r="X261" s="143"/>
    </row>
    <row r="262" spans="1:24" x14ac:dyDescent="0.25">
      <c r="A262" s="163">
        <v>260</v>
      </c>
      <c r="B262" s="132"/>
      <c r="C262" s="137"/>
      <c r="D262" s="131"/>
      <c r="E262" s="131"/>
      <c r="F262" s="133"/>
      <c r="G262" s="164">
        <f>Таблица1345691318[Кол-во по Счету]*Таблица1345691318[Цена за единицу]</f>
        <v>0</v>
      </c>
      <c r="H262" s="164"/>
      <c r="I262" s="134"/>
      <c r="J262" s="134"/>
      <c r="K262" s="134"/>
      <c r="L262" s="156"/>
      <c r="M262" s="132"/>
      <c r="N262" s="157"/>
      <c r="O262" s="135"/>
      <c r="P262" s="116">
        <f>Таблица1345691318[Дата оплаты]+Таблица1345691318[Срок поставки дней]+1</f>
        <v>1</v>
      </c>
      <c r="Q262" s="156"/>
      <c r="R262" s="136"/>
      <c r="S262" s="143"/>
      <c r="T262" s="143"/>
      <c r="U262" s="143"/>
      <c r="V262" s="143"/>
      <c r="W262" s="143"/>
      <c r="X262" s="143"/>
    </row>
    <row r="263" spans="1:24" x14ac:dyDescent="0.25">
      <c r="A263" s="163">
        <v>261</v>
      </c>
      <c r="B263" s="132"/>
      <c r="C263" s="137"/>
      <c r="D263" s="131"/>
      <c r="E263" s="131"/>
      <c r="F263" s="133"/>
      <c r="G263" s="164">
        <f>Таблица1345691318[Кол-во по Счету]*Таблица1345691318[Цена за единицу]</f>
        <v>0</v>
      </c>
      <c r="H263" s="164"/>
      <c r="I263" s="134"/>
      <c r="J263" s="134"/>
      <c r="K263" s="134"/>
      <c r="L263" s="156"/>
      <c r="M263" s="132"/>
      <c r="N263" s="157"/>
      <c r="O263" s="135"/>
      <c r="P263" s="116">
        <f>Таблица1345691318[Дата оплаты]+Таблица1345691318[Срок поставки дней]+1</f>
        <v>1</v>
      </c>
      <c r="Q263" s="156"/>
      <c r="R263" s="136"/>
      <c r="S263" s="143"/>
      <c r="T263" s="143"/>
      <c r="U263" s="143"/>
      <c r="V263" s="143"/>
      <c r="W263" s="143"/>
      <c r="X263" s="143"/>
    </row>
    <row r="264" spans="1:24" x14ac:dyDescent="0.25">
      <c r="A264" s="163">
        <v>262</v>
      </c>
      <c r="B264" s="132"/>
      <c r="C264" s="137"/>
      <c r="D264" s="131"/>
      <c r="E264" s="131"/>
      <c r="F264" s="133"/>
      <c r="G264" s="164">
        <f>Таблица1345691318[Кол-во по Счету]*Таблица1345691318[Цена за единицу]</f>
        <v>0</v>
      </c>
      <c r="H264" s="164"/>
      <c r="I264" s="134"/>
      <c r="J264" s="134"/>
      <c r="K264" s="134"/>
      <c r="L264" s="156"/>
      <c r="M264" s="132"/>
      <c r="N264" s="157"/>
      <c r="O264" s="135"/>
      <c r="P264" s="116">
        <f>Таблица1345691318[Дата оплаты]+Таблица1345691318[Срок поставки дней]+1</f>
        <v>1</v>
      </c>
      <c r="Q264" s="156"/>
      <c r="R264" s="136"/>
      <c r="S264" s="143"/>
      <c r="T264" s="143"/>
      <c r="U264" s="143"/>
      <c r="V264" s="143"/>
      <c r="W264" s="143"/>
      <c r="X264" s="143"/>
    </row>
    <row r="265" spans="1:24" x14ac:dyDescent="0.25">
      <c r="A265" s="131">
        <v>263</v>
      </c>
      <c r="B265" s="132"/>
      <c r="C265" s="137"/>
      <c r="D265" s="131"/>
      <c r="E265" s="131"/>
      <c r="F265" s="133"/>
      <c r="G265" s="164">
        <f>Таблица1345691318[Кол-во по Счету]*Таблица1345691318[Цена за единицу]</f>
        <v>0</v>
      </c>
      <c r="H265" s="164"/>
      <c r="I265" s="134"/>
      <c r="J265" s="134"/>
      <c r="K265" s="134"/>
      <c r="L265" s="156"/>
      <c r="M265" s="132"/>
      <c r="N265" s="157"/>
      <c r="O265" s="135"/>
      <c r="P265" s="116">
        <f>Таблица1345691318[Дата оплаты]+Таблица1345691318[Срок поставки дней]+1</f>
        <v>1</v>
      </c>
      <c r="Q265" s="156"/>
      <c r="R265" s="136"/>
      <c r="S265" s="143"/>
      <c r="T265" s="143"/>
      <c r="U265" s="143"/>
      <c r="V265" s="143"/>
      <c r="W265" s="143"/>
      <c r="X265" s="143"/>
    </row>
    <row r="266" spans="1:24" x14ac:dyDescent="0.25">
      <c r="A266" s="163">
        <v>264</v>
      </c>
      <c r="B266" s="132"/>
      <c r="C266" s="137"/>
      <c r="D266" s="131"/>
      <c r="E266" s="131"/>
      <c r="F266" s="133"/>
      <c r="G266" s="164">
        <f>Таблица1345691318[Кол-во по Счету]*Таблица1345691318[Цена за единицу]</f>
        <v>0</v>
      </c>
      <c r="H266" s="164"/>
      <c r="I266" s="134"/>
      <c r="J266" s="134"/>
      <c r="K266" s="134"/>
      <c r="L266" s="156"/>
      <c r="M266" s="132"/>
      <c r="N266" s="157"/>
      <c r="O266" s="135"/>
      <c r="P266" s="116">
        <f>Таблица1345691318[Дата оплаты]+Таблица1345691318[Срок поставки дней]+1</f>
        <v>1</v>
      </c>
      <c r="Q266" s="156"/>
      <c r="R266" s="136"/>
      <c r="S266" s="143"/>
      <c r="T266" s="143"/>
      <c r="U266" s="143"/>
      <c r="V266" s="143"/>
      <c r="W266" s="143"/>
      <c r="X266" s="143"/>
    </row>
    <row r="267" spans="1:24" x14ac:dyDescent="0.25">
      <c r="A267" s="163">
        <v>265</v>
      </c>
      <c r="B267" s="132"/>
      <c r="C267" s="137"/>
      <c r="D267" s="131"/>
      <c r="E267" s="131"/>
      <c r="F267" s="133"/>
      <c r="G267" s="164">
        <f>Таблица1345691318[Кол-во по Счету]*Таблица1345691318[Цена за единицу]</f>
        <v>0</v>
      </c>
      <c r="H267" s="164"/>
      <c r="I267" s="134"/>
      <c r="J267" s="134"/>
      <c r="K267" s="134"/>
      <c r="L267" s="156"/>
      <c r="M267" s="132"/>
      <c r="N267" s="157"/>
      <c r="O267" s="135"/>
      <c r="P267" s="116">
        <f>Таблица1345691318[Дата оплаты]+Таблица1345691318[Срок поставки дней]+1</f>
        <v>1</v>
      </c>
      <c r="Q267" s="156"/>
      <c r="R267" s="136"/>
      <c r="S267" s="143"/>
      <c r="T267" s="143"/>
      <c r="U267" s="143"/>
      <c r="V267" s="143"/>
      <c r="W267" s="143"/>
      <c r="X267" s="143"/>
    </row>
    <row r="268" spans="1:24" x14ac:dyDescent="0.25">
      <c r="A268" s="163">
        <v>266</v>
      </c>
      <c r="B268" s="132"/>
      <c r="C268" s="137"/>
      <c r="D268" s="131"/>
      <c r="E268" s="131"/>
      <c r="F268" s="133"/>
      <c r="G268" s="118">
        <f>Таблица1345691318[Кол-во по Счету]*Таблица1345691318[Цена за единицу]</f>
        <v>0</v>
      </c>
      <c r="H268" s="118"/>
      <c r="I268" s="134"/>
      <c r="J268" s="134"/>
      <c r="K268" s="134"/>
      <c r="L268" s="156"/>
      <c r="M268" s="132"/>
      <c r="N268" s="157"/>
      <c r="O268" s="135"/>
      <c r="P268" s="116">
        <f>Таблица1345691318[Дата оплаты]+Таблица1345691318[Срок поставки дней]+1</f>
        <v>1</v>
      </c>
      <c r="Q268" s="156"/>
      <c r="R268" s="136"/>
      <c r="S268" s="143"/>
      <c r="T268" s="143"/>
      <c r="U268" s="143"/>
      <c r="V268" s="143"/>
      <c r="W268" s="143"/>
      <c r="X268" s="143"/>
    </row>
    <row r="269" spans="1:24" x14ac:dyDescent="0.25">
      <c r="A269" s="163">
        <v>267</v>
      </c>
      <c r="B269" s="132"/>
      <c r="C269" s="137"/>
      <c r="D269" s="131"/>
      <c r="E269" s="131"/>
      <c r="F269" s="133"/>
      <c r="G269" s="164">
        <f>Таблица1345691318[Кол-во по Счету]*Таблица1345691318[Цена за единицу]</f>
        <v>0</v>
      </c>
      <c r="H269" s="164"/>
      <c r="I269" s="134"/>
      <c r="J269" s="134"/>
      <c r="K269" s="134"/>
      <c r="L269" s="156"/>
      <c r="M269" s="132"/>
      <c r="N269" s="157"/>
      <c r="O269" s="135"/>
      <c r="P269" s="116">
        <f>Таблица1345691318[Дата оплаты]+Таблица1345691318[Срок поставки дней]+1</f>
        <v>1</v>
      </c>
      <c r="Q269" s="156"/>
      <c r="R269" s="136"/>
      <c r="S269" s="143"/>
      <c r="T269" s="143"/>
      <c r="U269" s="143"/>
      <c r="V269" s="143"/>
      <c r="W269" s="143"/>
      <c r="X269" s="143"/>
    </row>
    <row r="270" spans="1:24" x14ac:dyDescent="0.25">
      <c r="A270" s="131">
        <v>268</v>
      </c>
      <c r="B270" s="132"/>
      <c r="C270" s="137"/>
      <c r="D270" s="131"/>
      <c r="E270" s="131"/>
      <c r="F270" s="133"/>
      <c r="G270" s="164">
        <f>Таблица1345691318[Кол-во по Счету]*Таблица1345691318[Цена за единицу]</f>
        <v>0</v>
      </c>
      <c r="H270" s="164"/>
      <c r="I270" s="134"/>
      <c r="J270" s="134"/>
      <c r="K270" s="134"/>
      <c r="L270" s="156"/>
      <c r="M270" s="132"/>
      <c r="N270" s="157"/>
      <c r="O270" s="135"/>
      <c r="P270" s="116">
        <f>Таблица1345691318[Дата оплаты]+Таблица1345691318[Срок поставки дней]+1</f>
        <v>1</v>
      </c>
      <c r="Q270" s="156"/>
      <c r="R270" s="136"/>
      <c r="S270" s="143"/>
      <c r="T270" s="143"/>
      <c r="U270" s="143"/>
      <c r="V270" s="143"/>
      <c r="W270" s="143"/>
      <c r="X270" s="143"/>
    </row>
    <row r="271" spans="1:24" x14ac:dyDescent="0.25">
      <c r="A271" s="163">
        <v>269</v>
      </c>
      <c r="B271" s="132"/>
      <c r="C271" s="137"/>
      <c r="D271" s="131"/>
      <c r="E271" s="131"/>
      <c r="F271" s="133"/>
      <c r="G271" s="164">
        <f>Таблица1345691318[Кол-во по Счету]*Таблица1345691318[Цена за единицу]</f>
        <v>0</v>
      </c>
      <c r="H271" s="164"/>
      <c r="I271" s="134"/>
      <c r="J271" s="134"/>
      <c r="K271" s="134"/>
      <c r="L271" s="156"/>
      <c r="M271" s="132"/>
      <c r="N271" s="157"/>
      <c r="O271" s="135"/>
      <c r="P271" s="116">
        <f>Таблица1345691318[Дата оплаты]+Таблица1345691318[Срок поставки дней]+1</f>
        <v>1</v>
      </c>
      <c r="Q271" s="156"/>
      <c r="R271" s="136"/>
      <c r="S271" s="143"/>
      <c r="T271" s="143"/>
      <c r="U271" s="143"/>
      <c r="V271" s="143"/>
      <c r="W271" s="143"/>
      <c r="X271" s="143"/>
    </row>
    <row r="272" spans="1:24" x14ac:dyDescent="0.25">
      <c r="A272" s="163">
        <v>270</v>
      </c>
      <c r="B272" s="132"/>
      <c r="C272" s="137"/>
      <c r="D272" s="131"/>
      <c r="E272" s="131"/>
      <c r="F272" s="133"/>
      <c r="G272" s="164">
        <f>Таблица1345691318[Кол-во по Счету]*Таблица1345691318[Цена за единицу]</f>
        <v>0</v>
      </c>
      <c r="H272" s="164"/>
      <c r="I272" s="134"/>
      <c r="J272" s="134"/>
      <c r="K272" s="134"/>
      <c r="L272" s="156"/>
      <c r="M272" s="132"/>
      <c r="N272" s="157"/>
      <c r="O272" s="135"/>
      <c r="P272" s="116">
        <f>Таблица1345691318[Дата оплаты]+Таблица1345691318[Срок поставки дней]+1</f>
        <v>1</v>
      </c>
      <c r="Q272" s="156"/>
      <c r="R272" s="136"/>
      <c r="S272" s="143"/>
      <c r="T272" s="143"/>
      <c r="U272" s="143"/>
      <c r="V272" s="143"/>
      <c r="W272" s="143"/>
      <c r="X272" s="143"/>
    </row>
    <row r="273" spans="1:24" x14ac:dyDescent="0.25">
      <c r="A273" s="163">
        <v>271</v>
      </c>
      <c r="B273" s="132"/>
      <c r="C273" s="137"/>
      <c r="D273" s="131"/>
      <c r="E273" s="131"/>
      <c r="F273" s="133"/>
      <c r="G273" s="164">
        <f>Таблица1345691318[Кол-во по Счету]*Таблица1345691318[Цена за единицу]</f>
        <v>0</v>
      </c>
      <c r="H273" s="164"/>
      <c r="I273" s="134"/>
      <c r="J273" s="134"/>
      <c r="K273" s="134"/>
      <c r="L273" s="156"/>
      <c r="M273" s="132"/>
      <c r="N273" s="157"/>
      <c r="O273" s="135"/>
      <c r="P273" s="116">
        <f>Таблица1345691318[Дата оплаты]+Таблица1345691318[Срок поставки дней]+1</f>
        <v>1</v>
      </c>
      <c r="Q273" s="156"/>
      <c r="R273" s="136"/>
      <c r="S273" s="143"/>
      <c r="T273" s="143"/>
      <c r="U273" s="143"/>
      <c r="V273" s="143"/>
      <c r="W273" s="143"/>
      <c r="X273" s="143"/>
    </row>
    <row r="274" spans="1:24" x14ac:dyDescent="0.25">
      <c r="A274" s="163">
        <v>272</v>
      </c>
      <c r="B274" s="132"/>
      <c r="C274" s="137"/>
      <c r="D274" s="131"/>
      <c r="E274" s="131"/>
      <c r="F274" s="133"/>
      <c r="G274" s="164">
        <f>Таблица1345691318[Кол-во по Счету]*Таблица1345691318[Цена за единицу]</f>
        <v>0</v>
      </c>
      <c r="H274" s="164"/>
      <c r="I274" s="134"/>
      <c r="J274" s="134"/>
      <c r="K274" s="134"/>
      <c r="L274" s="156"/>
      <c r="M274" s="132"/>
      <c r="N274" s="157"/>
      <c r="O274" s="135"/>
      <c r="P274" s="116">
        <f>Таблица1345691318[Дата оплаты]+Таблица1345691318[Срок поставки дней]+1</f>
        <v>1</v>
      </c>
      <c r="Q274" s="156"/>
      <c r="R274" s="136"/>
      <c r="S274" s="143"/>
      <c r="T274" s="143"/>
      <c r="U274" s="143"/>
      <c r="V274" s="143"/>
      <c r="W274" s="143"/>
      <c r="X274" s="143"/>
    </row>
    <row r="275" spans="1:24" x14ac:dyDescent="0.25">
      <c r="A275" s="131">
        <v>273</v>
      </c>
      <c r="B275" s="132"/>
      <c r="C275" s="137"/>
      <c r="D275" s="131"/>
      <c r="E275" s="131"/>
      <c r="F275" s="133"/>
      <c r="G275" s="164">
        <f>Таблица1345691318[Кол-во по Счету]*Таблица1345691318[Цена за единицу]</f>
        <v>0</v>
      </c>
      <c r="H275" s="164"/>
      <c r="I275" s="134"/>
      <c r="J275" s="134"/>
      <c r="K275" s="134"/>
      <c r="L275" s="156"/>
      <c r="M275" s="132"/>
      <c r="N275" s="157"/>
      <c r="O275" s="135"/>
      <c r="P275" s="116">
        <f>Таблица1345691318[Дата оплаты]+Таблица1345691318[Срок поставки дней]+1</f>
        <v>1</v>
      </c>
      <c r="Q275" s="156"/>
      <c r="R275" s="136"/>
      <c r="S275" s="143"/>
      <c r="T275" s="143"/>
      <c r="U275" s="143"/>
      <c r="V275" s="143"/>
      <c r="W275" s="143"/>
      <c r="X275" s="143"/>
    </row>
    <row r="276" spans="1:24" x14ac:dyDescent="0.25">
      <c r="A276" s="163">
        <v>274</v>
      </c>
      <c r="B276" s="132"/>
      <c r="C276" s="137"/>
      <c r="D276" s="131"/>
      <c r="E276" s="131"/>
      <c r="F276" s="133"/>
      <c r="G276" s="164">
        <f>Таблица1345691318[Кол-во по Счету]*Таблица1345691318[Цена за единицу]</f>
        <v>0</v>
      </c>
      <c r="H276" s="164"/>
      <c r="I276" s="134"/>
      <c r="J276" s="134"/>
      <c r="K276" s="134"/>
      <c r="L276" s="156"/>
      <c r="M276" s="132"/>
      <c r="N276" s="157"/>
      <c r="O276" s="135"/>
      <c r="P276" s="116">
        <f>Таблица1345691318[Дата оплаты]+Таблица1345691318[Срок поставки дней]+1</f>
        <v>1</v>
      </c>
      <c r="Q276" s="156"/>
      <c r="R276" s="136"/>
      <c r="S276" s="143"/>
      <c r="T276" s="143"/>
      <c r="U276" s="143"/>
      <c r="V276" s="143"/>
      <c r="W276" s="143"/>
      <c r="X276" s="143"/>
    </row>
    <row r="277" spans="1:24" x14ac:dyDescent="0.25">
      <c r="A277" s="163">
        <v>275</v>
      </c>
      <c r="B277" s="132"/>
      <c r="C277" s="137"/>
      <c r="D277" s="131"/>
      <c r="E277" s="131"/>
      <c r="F277" s="133"/>
      <c r="G277" s="118">
        <f>Таблица1345691318[Кол-во по Счету]*Таблица1345691318[Цена за единицу]</f>
        <v>0</v>
      </c>
      <c r="H277" s="118"/>
      <c r="I277" s="134"/>
      <c r="J277" s="134"/>
      <c r="K277" s="134"/>
      <c r="L277" s="156"/>
      <c r="M277" s="132"/>
      <c r="N277" s="157"/>
      <c r="O277" s="135"/>
      <c r="P277" s="116">
        <f>Таблица1345691318[Дата оплаты]+Таблица1345691318[Срок поставки дней]+1</f>
        <v>1</v>
      </c>
      <c r="Q277" s="156"/>
      <c r="R277" s="136"/>
      <c r="S277" s="143"/>
      <c r="T277" s="143"/>
      <c r="U277" s="143"/>
      <c r="V277" s="143"/>
      <c r="W277" s="143"/>
      <c r="X277" s="143"/>
    </row>
    <row r="278" spans="1:24" x14ac:dyDescent="0.25">
      <c r="A278" s="163">
        <v>276</v>
      </c>
      <c r="B278" s="132"/>
      <c r="C278" s="137"/>
      <c r="D278" s="131"/>
      <c r="E278" s="131"/>
      <c r="F278" s="133"/>
      <c r="G278" s="164">
        <f>Таблица1345691318[Кол-во по Счету]*Таблица1345691318[Цена за единицу]</f>
        <v>0</v>
      </c>
      <c r="H278" s="164"/>
      <c r="I278" s="134"/>
      <c r="J278" s="134"/>
      <c r="K278" s="134"/>
      <c r="L278" s="156"/>
      <c r="M278" s="132"/>
      <c r="N278" s="157"/>
      <c r="O278" s="135"/>
      <c r="P278" s="116">
        <f>Таблица1345691318[Дата оплаты]+Таблица1345691318[Срок поставки дней]+1</f>
        <v>1</v>
      </c>
      <c r="Q278" s="156"/>
      <c r="R278" s="136"/>
      <c r="S278" s="143"/>
      <c r="T278" s="143"/>
      <c r="U278" s="143"/>
      <c r="V278" s="143"/>
      <c r="W278" s="143"/>
      <c r="X278" s="143"/>
    </row>
    <row r="279" spans="1:24" x14ac:dyDescent="0.25">
      <c r="A279" s="163">
        <v>277</v>
      </c>
      <c r="B279" s="132"/>
      <c r="C279" s="137"/>
      <c r="D279" s="131"/>
      <c r="E279" s="131"/>
      <c r="F279" s="133"/>
      <c r="G279" s="164">
        <f>Таблица1345691318[Кол-во по Счету]*Таблица1345691318[Цена за единицу]</f>
        <v>0</v>
      </c>
      <c r="H279" s="164"/>
      <c r="I279" s="134"/>
      <c r="J279" s="134"/>
      <c r="K279" s="134"/>
      <c r="L279" s="156"/>
      <c r="M279" s="132"/>
      <c r="N279" s="157"/>
      <c r="O279" s="135"/>
      <c r="P279" s="116">
        <f>Таблица1345691318[Дата оплаты]+Таблица1345691318[Срок поставки дней]+1</f>
        <v>1</v>
      </c>
      <c r="Q279" s="156"/>
      <c r="R279" s="136"/>
      <c r="S279" s="143"/>
      <c r="T279" s="143"/>
      <c r="U279" s="143"/>
      <c r="V279" s="143"/>
      <c r="W279" s="143"/>
      <c r="X279" s="143"/>
    </row>
    <row r="280" spans="1:24" x14ac:dyDescent="0.25">
      <c r="A280" s="131">
        <v>278</v>
      </c>
      <c r="B280" s="132"/>
      <c r="C280" s="137"/>
      <c r="D280" s="131"/>
      <c r="E280" s="131"/>
      <c r="F280" s="133"/>
      <c r="G280" s="164">
        <f>Таблица1345691318[Кол-во по Счету]*Таблица1345691318[Цена за единицу]</f>
        <v>0</v>
      </c>
      <c r="H280" s="164"/>
      <c r="I280" s="134"/>
      <c r="J280" s="134"/>
      <c r="K280" s="134"/>
      <c r="L280" s="156"/>
      <c r="M280" s="132"/>
      <c r="N280" s="157"/>
      <c r="O280" s="135"/>
      <c r="P280" s="116">
        <f>Таблица1345691318[Дата оплаты]+Таблица1345691318[Срок поставки дней]+1</f>
        <v>1</v>
      </c>
      <c r="Q280" s="156"/>
      <c r="R280" s="136"/>
      <c r="S280" s="143"/>
      <c r="T280" s="143"/>
      <c r="U280" s="143"/>
      <c r="V280" s="143"/>
      <c r="W280" s="143"/>
      <c r="X280" s="143"/>
    </row>
    <row r="281" spans="1:24" x14ac:dyDescent="0.25">
      <c r="A281" s="163">
        <v>279</v>
      </c>
      <c r="B281" s="132"/>
      <c r="C281" s="137"/>
      <c r="D281" s="131"/>
      <c r="E281" s="131"/>
      <c r="F281" s="133"/>
      <c r="G281" s="164">
        <f>Таблица1345691318[Кол-во по Счету]*Таблица1345691318[Цена за единицу]</f>
        <v>0</v>
      </c>
      <c r="H281" s="164"/>
      <c r="I281" s="134"/>
      <c r="J281" s="134"/>
      <c r="K281" s="134"/>
      <c r="L281" s="156"/>
      <c r="M281" s="132"/>
      <c r="N281" s="157"/>
      <c r="O281" s="135"/>
      <c r="P281" s="116">
        <f>Таблица1345691318[Дата оплаты]+Таблица1345691318[Срок поставки дней]+1</f>
        <v>1</v>
      </c>
      <c r="Q281" s="156"/>
      <c r="R281" s="136"/>
      <c r="S281" s="143"/>
      <c r="T281" s="143"/>
      <c r="U281" s="143"/>
      <c r="V281" s="143"/>
      <c r="W281" s="143"/>
      <c r="X281" s="143"/>
    </row>
    <row r="282" spans="1:24" x14ac:dyDescent="0.25">
      <c r="A282" s="163">
        <v>280</v>
      </c>
      <c r="B282" s="132"/>
      <c r="C282" s="137"/>
      <c r="D282" s="131"/>
      <c r="E282" s="131"/>
      <c r="F282" s="133"/>
      <c r="G282" s="164">
        <f>Таблица1345691318[Кол-во по Счету]*Таблица1345691318[Цена за единицу]</f>
        <v>0</v>
      </c>
      <c r="H282" s="164"/>
      <c r="I282" s="134"/>
      <c r="J282" s="134"/>
      <c r="K282" s="134"/>
      <c r="L282" s="156"/>
      <c r="M282" s="132"/>
      <c r="N282" s="157"/>
      <c r="O282" s="135"/>
      <c r="P282" s="116">
        <f>Таблица1345691318[Дата оплаты]+Таблица1345691318[Срок поставки дней]+1</f>
        <v>1</v>
      </c>
      <c r="Q282" s="156"/>
      <c r="R282" s="136"/>
      <c r="S282" s="143"/>
      <c r="T282" s="143"/>
      <c r="U282" s="143"/>
      <c r="V282" s="143"/>
      <c r="W282" s="143"/>
      <c r="X282" s="143"/>
    </row>
    <row r="283" spans="1:24" x14ac:dyDescent="0.25">
      <c r="A283" s="163">
        <v>281</v>
      </c>
      <c r="B283" s="132"/>
      <c r="C283" s="137"/>
      <c r="D283" s="131"/>
      <c r="E283" s="131"/>
      <c r="F283" s="133"/>
      <c r="G283" s="164">
        <f>Таблица1345691318[Кол-во по Счету]*Таблица1345691318[Цена за единицу]</f>
        <v>0</v>
      </c>
      <c r="H283" s="164"/>
      <c r="I283" s="134"/>
      <c r="J283" s="134"/>
      <c r="K283" s="134"/>
      <c r="L283" s="156"/>
      <c r="M283" s="132"/>
      <c r="N283" s="157"/>
      <c r="O283" s="135"/>
      <c r="P283" s="116">
        <f>Таблица1345691318[Дата оплаты]+Таблица1345691318[Срок поставки дней]+1</f>
        <v>1</v>
      </c>
      <c r="Q283" s="156"/>
      <c r="R283" s="136"/>
      <c r="S283" s="143"/>
      <c r="T283" s="143"/>
      <c r="U283" s="143"/>
      <c r="V283" s="143"/>
      <c r="W283" s="143"/>
      <c r="X283" s="143"/>
    </row>
    <row r="284" spans="1:24" x14ac:dyDescent="0.25">
      <c r="A284" s="163">
        <v>282</v>
      </c>
      <c r="B284" s="132"/>
      <c r="C284" s="137"/>
      <c r="D284" s="131"/>
      <c r="E284" s="131"/>
      <c r="F284" s="133"/>
      <c r="G284" s="118">
        <f>Таблица1345691318[Кол-во по Счету]*Таблица1345691318[Цена за единицу]</f>
        <v>0</v>
      </c>
      <c r="H284" s="118"/>
      <c r="I284" s="134"/>
      <c r="J284" s="134"/>
      <c r="K284" s="134"/>
      <c r="L284" s="156"/>
      <c r="M284" s="132"/>
      <c r="N284" s="157"/>
      <c r="O284" s="135"/>
      <c r="P284" s="116">
        <f>Таблица1345691318[Дата оплаты]+Таблица1345691318[Срок поставки дней]+1</f>
        <v>1</v>
      </c>
      <c r="Q284" s="156"/>
      <c r="R284" s="136"/>
      <c r="S284" s="143"/>
      <c r="T284" s="143"/>
      <c r="U284" s="143"/>
      <c r="V284" s="143"/>
      <c r="W284" s="143"/>
      <c r="X284" s="143"/>
    </row>
    <row r="285" spans="1:24" x14ac:dyDescent="0.25">
      <c r="A285" s="131">
        <v>283</v>
      </c>
      <c r="B285" s="132"/>
      <c r="C285" s="137"/>
      <c r="D285" s="131"/>
      <c r="E285" s="131"/>
      <c r="F285" s="133"/>
      <c r="G285" s="164">
        <f>Таблица1345691318[Кол-во по Счету]*Таблица1345691318[Цена за единицу]</f>
        <v>0</v>
      </c>
      <c r="H285" s="164"/>
      <c r="I285" s="134"/>
      <c r="J285" s="134"/>
      <c r="K285" s="134"/>
      <c r="L285" s="156"/>
      <c r="M285" s="132"/>
      <c r="N285" s="157"/>
      <c r="O285" s="135"/>
      <c r="P285" s="116">
        <f>Таблица1345691318[Дата оплаты]+Таблица1345691318[Срок поставки дней]+1</f>
        <v>1</v>
      </c>
      <c r="Q285" s="156"/>
      <c r="R285" s="136"/>
      <c r="S285" s="143"/>
      <c r="T285" s="143"/>
      <c r="U285" s="143"/>
      <c r="V285" s="143"/>
      <c r="W285" s="143"/>
      <c r="X285" s="143"/>
    </row>
    <row r="286" spans="1:24" x14ac:dyDescent="0.25">
      <c r="A286" s="163">
        <v>284</v>
      </c>
      <c r="B286" s="132"/>
      <c r="C286" s="137"/>
      <c r="D286" s="131"/>
      <c r="E286" s="131"/>
      <c r="F286" s="133"/>
      <c r="G286" s="164">
        <f>Таблица1345691318[Кол-во по Счету]*Таблица1345691318[Цена за единицу]</f>
        <v>0</v>
      </c>
      <c r="H286" s="164"/>
      <c r="I286" s="134"/>
      <c r="J286" s="134"/>
      <c r="K286" s="134"/>
      <c r="L286" s="156"/>
      <c r="M286" s="132"/>
      <c r="N286" s="157"/>
      <c r="O286" s="135"/>
      <c r="P286" s="116">
        <f>Таблица1345691318[Дата оплаты]+Таблица1345691318[Срок поставки дней]+1</f>
        <v>1</v>
      </c>
      <c r="Q286" s="156"/>
      <c r="R286" s="136"/>
      <c r="S286" s="143"/>
      <c r="T286" s="143"/>
      <c r="U286" s="143"/>
      <c r="V286" s="143"/>
      <c r="W286" s="143"/>
      <c r="X286" s="143"/>
    </row>
    <row r="287" spans="1:24" x14ac:dyDescent="0.25">
      <c r="A287" s="163">
        <v>285</v>
      </c>
      <c r="B287" s="132"/>
      <c r="C287" s="137"/>
      <c r="D287" s="131"/>
      <c r="E287" s="131"/>
      <c r="F287" s="133"/>
      <c r="G287" s="164">
        <f>Таблица1345691318[Кол-во по Счету]*Таблица1345691318[Цена за единицу]</f>
        <v>0</v>
      </c>
      <c r="H287" s="164"/>
      <c r="I287" s="134"/>
      <c r="J287" s="134"/>
      <c r="K287" s="134"/>
      <c r="L287" s="156"/>
      <c r="M287" s="132"/>
      <c r="N287" s="157"/>
      <c r="O287" s="135"/>
      <c r="P287" s="116">
        <f>Таблица1345691318[Дата оплаты]+Таблица1345691318[Срок поставки дней]+1</f>
        <v>1</v>
      </c>
      <c r="Q287" s="156"/>
      <c r="R287" s="136"/>
      <c r="S287" s="143"/>
      <c r="T287" s="143"/>
      <c r="U287" s="143"/>
      <c r="V287" s="143"/>
      <c r="W287" s="143"/>
      <c r="X287" s="143"/>
    </row>
    <row r="288" spans="1:24" x14ac:dyDescent="0.25">
      <c r="A288" s="163">
        <v>286</v>
      </c>
      <c r="B288" s="132"/>
      <c r="C288" s="137"/>
      <c r="D288" s="131"/>
      <c r="E288" s="131"/>
      <c r="F288" s="133"/>
      <c r="G288" s="164">
        <f>Таблица1345691318[Кол-во по Счету]*Таблица1345691318[Цена за единицу]</f>
        <v>0</v>
      </c>
      <c r="H288" s="164"/>
      <c r="I288" s="134"/>
      <c r="J288" s="134"/>
      <c r="K288" s="134"/>
      <c r="L288" s="156"/>
      <c r="M288" s="132"/>
      <c r="N288" s="157"/>
      <c r="O288" s="135"/>
      <c r="P288" s="116">
        <f>Таблица1345691318[Дата оплаты]+Таблица1345691318[Срок поставки дней]+1</f>
        <v>1</v>
      </c>
      <c r="Q288" s="156"/>
      <c r="R288" s="136"/>
      <c r="S288" s="143"/>
      <c r="T288" s="143"/>
      <c r="U288" s="143"/>
      <c r="V288" s="143"/>
      <c r="W288" s="143"/>
      <c r="X288" s="143"/>
    </row>
    <row r="289" spans="1:24" x14ac:dyDescent="0.25">
      <c r="A289" s="163">
        <v>287</v>
      </c>
      <c r="B289" s="132"/>
      <c r="C289" s="137"/>
      <c r="D289" s="131"/>
      <c r="E289" s="131"/>
      <c r="F289" s="133"/>
      <c r="G289" s="164">
        <f>Таблица1345691318[Кол-во по Счету]*Таблица1345691318[Цена за единицу]</f>
        <v>0</v>
      </c>
      <c r="H289" s="164"/>
      <c r="I289" s="134"/>
      <c r="J289" s="134"/>
      <c r="K289" s="134"/>
      <c r="L289" s="156"/>
      <c r="M289" s="132"/>
      <c r="N289" s="157"/>
      <c r="O289" s="135"/>
      <c r="P289" s="116">
        <f>Таблица1345691318[Дата оплаты]+Таблица1345691318[Срок поставки дней]+1</f>
        <v>1</v>
      </c>
      <c r="Q289" s="156"/>
      <c r="R289" s="136"/>
      <c r="S289" s="143"/>
      <c r="T289" s="143"/>
      <c r="U289" s="143"/>
      <c r="V289" s="143"/>
      <c r="W289" s="143"/>
      <c r="X289" s="143"/>
    </row>
    <row r="290" spans="1:24" x14ac:dyDescent="0.25">
      <c r="A290" s="131">
        <v>288</v>
      </c>
      <c r="B290" s="132"/>
      <c r="C290" s="137"/>
      <c r="D290" s="131"/>
      <c r="E290" s="131"/>
      <c r="F290" s="133"/>
      <c r="G290" s="164">
        <f>Таблица1345691318[Кол-во по Счету]*Таблица1345691318[Цена за единицу]</f>
        <v>0</v>
      </c>
      <c r="H290" s="164"/>
      <c r="I290" s="134"/>
      <c r="J290" s="134"/>
      <c r="K290" s="134"/>
      <c r="L290" s="156"/>
      <c r="M290" s="132"/>
      <c r="N290" s="157"/>
      <c r="O290" s="135"/>
      <c r="P290" s="116">
        <f>Таблица1345691318[Дата оплаты]+Таблица1345691318[Срок поставки дней]+1</f>
        <v>1</v>
      </c>
      <c r="Q290" s="156"/>
      <c r="R290" s="136"/>
      <c r="S290" s="143"/>
      <c r="T290" s="143"/>
      <c r="U290" s="143"/>
      <c r="V290" s="143"/>
      <c r="W290" s="143"/>
      <c r="X290" s="143"/>
    </row>
    <row r="291" spans="1:24" x14ac:dyDescent="0.25">
      <c r="A291" s="163">
        <v>289</v>
      </c>
      <c r="B291" s="132"/>
      <c r="C291" s="137"/>
      <c r="D291" s="131"/>
      <c r="E291" s="131"/>
      <c r="F291" s="133"/>
      <c r="G291" s="164">
        <f>Таблица1345691318[Кол-во по Счету]*Таблица1345691318[Цена за единицу]</f>
        <v>0</v>
      </c>
      <c r="H291" s="164"/>
      <c r="I291" s="134"/>
      <c r="J291" s="134"/>
      <c r="K291" s="134"/>
      <c r="L291" s="156"/>
      <c r="M291" s="132"/>
      <c r="N291" s="157"/>
      <c r="O291" s="135"/>
      <c r="P291" s="116">
        <f>Таблица1345691318[Дата оплаты]+Таблица1345691318[Срок поставки дней]+1</f>
        <v>1</v>
      </c>
      <c r="Q291" s="156"/>
      <c r="R291" s="136"/>
      <c r="S291" s="143"/>
      <c r="T291" s="143"/>
      <c r="U291" s="143"/>
      <c r="V291" s="143"/>
      <c r="W291" s="143"/>
      <c r="X291" s="143"/>
    </row>
    <row r="292" spans="1:24" x14ac:dyDescent="0.25">
      <c r="A292" s="163">
        <v>290</v>
      </c>
      <c r="B292" s="132"/>
      <c r="C292" s="137"/>
      <c r="D292" s="131"/>
      <c r="E292" s="131"/>
      <c r="F292" s="133"/>
      <c r="G292" s="164">
        <f>Таблица1345691318[Кол-во по Счету]*Таблица1345691318[Цена за единицу]</f>
        <v>0</v>
      </c>
      <c r="H292" s="164"/>
      <c r="I292" s="134"/>
      <c r="J292" s="134"/>
      <c r="K292" s="134"/>
      <c r="L292" s="156"/>
      <c r="M292" s="132"/>
      <c r="N292" s="157"/>
      <c r="O292" s="135"/>
      <c r="P292" s="116">
        <f>Таблица1345691318[Дата оплаты]+Таблица1345691318[Срок поставки дней]+1</f>
        <v>1</v>
      </c>
      <c r="Q292" s="156"/>
      <c r="R292" s="136"/>
      <c r="S292" s="143"/>
      <c r="T292" s="143"/>
      <c r="U292" s="143"/>
      <c r="V292" s="143"/>
      <c r="W292" s="143"/>
      <c r="X292" s="143"/>
    </row>
    <row r="293" spans="1:24" x14ac:dyDescent="0.25">
      <c r="A293" s="163">
        <v>291</v>
      </c>
      <c r="B293" s="132"/>
      <c r="C293" s="137"/>
      <c r="D293" s="131"/>
      <c r="E293" s="131"/>
      <c r="F293" s="133"/>
      <c r="G293" s="118">
        <f>Таблица1345691318[Кол-во по Счету]*Таблица1345691318[Цена за единицу]</f>
        <v>0</v>
      </c>
      <c r="H293" s="118"/>
      <c r="I293" s="134"/>
      <c r="J293" s="134"/>
      <c r="K293" s="134"/>
      <c r="L293" s="156"/>
      <c r="M293" s="132"/>
      <c r="N293" s="157"/>
      <c r="O293" s="135"/>
      <c r="P293" s="116">
        <f>Таблица1345691318[Дата оплаты]+Таблица1345691318[Срок поставки дней]+1</f>
        <v>1</v>
      </c>
      <c r="Q293" s="156"/>
      <c r="R293" s="136"/>
      <c r="S293" s="143"/>
      <c r="T293" s="143"/>
      <c r="U293" s="143"/>
      <c r="V293" s="143"/>
      <c r="W293" s="143"/>
      <c r="X293" s="143"/>
    </row>
    <row r="294" spans="1:24" x14ac:dyDescent="0.25">
      <c r="A294" s="163">
        <v>292</v>
      </c>
      <c r="B294" s="132"/>
      <c r="C294" s="137"/>
      <c r="D294" s="131"/>
      <c r="E294" s="131"/>
      <c r="F294" s="133"/>
      <c r="G294" s="164">
        <f>Таблица1345691318[Кол-во по Счету]*Таблица1345691318[Цена за единицу]</f>
        <v>0</v>
      </c>
      <c r="H294" s="164"/>
      <c r="I294" s="134"/>
      <c r="J294" s="134"/>
      <c r="K294" s="134"/>
      <c r="L294" s="156"/>
      <c r="M294" s="132"/>
      <c r="N294" s="157"/>
      <c r="O294" s="135"/>
      <c r="P294" s="116">
        <f>Таблица1345691318[Дата оплаты]+Таблица1345691318[Срок поставки дней]+1</f>
        <v>1</v>
      </c>
      <c r="Q294" s="156"/>
      <c r="R294" s="136"/>
      <c r="S294" s="143"/>
      <c r="T294" s="143"/>
      <c r="U294" s="143"/>
      <c r="V294" s="143"/>
      <c r="W294" s="143"/>
      <c r="X294" s="143"/>
    </row>
    <row r="295" spans="1:24" x14ac:dyDescent="0.25">
      <c r="A295" s="131">
        <v>293</v>
      </c>
      <c r="B295" s="132"/>
      <c r="C295" s="137"/>
      <c r="D295" s="131"/>
      <c r="E295" s="131"/>
      <c r="F295" s="133"/>
      <c r="G295" s="164">
        <f>Таблица1345691318[Кол-во по Счету]*Таблица1345691318[Цена за единицу]</f>
        <v>0</v>
      </c>
      <c r="H295" s="164"/>
      <c r="I295" s="134"/>
      <c r="J295" s="134"/>
      <c r="K295" s="134"/>
      <c r="L295" s="156"/>
      <c r="M295" s="132"/>
      <c r="N295" s="157"/>
      <c r="O295" s="135"/>
      <c r="P295" s="116">
        <f>Таблица1345691318[Дата оплаты]+Таблица1345691318[Срок поставки дней]+1</f>
        <v>1</v>
      </c>
      <c r="Q295" s="156"/>
      <c r="R295" s="136"/>
      <c r="S295" s="143"/>
      <c r="T295" s="143"/>
      <c r="U295" s="143"/>
      <c r="V295" s="143"/>
      <c r="W295" s="143"/>
      <c r="X295" s="143"/>
    </row>
    <row r="296" spans="1:24" x14ac:dyDescent="0.25">
      <c r="A296" s="163">
        <v>294</v>
      </c>
      <c r="B296" s="132"/>
      <c r="C296" s="137"/>
      <c r="D296" s="131"/>
      <c r="E296" s="131"/>
      <c r="F296" s="133"/>
      <c r="G296" s="164">
        <f>Таблица1345691318[Кол-во по Счету]*Таблица1345691318[Цена за единицу]</f>
        <v>0</v>
      </c>
      <c r="H296" s="164"/>
      <c r="I296" s="134"/>
      <c r="J296" s="134"/>
      <c r="K296" s="134"/>
      <c r="L296" s="156"/>
      <c r="M296" s="132"/>
      <c r="N296" s="157"/>
      <c r="O296" s="135"/>
      <c r="P296" s="116">
        <f>Таблица1345691318[Дата оплаты]+Таблица1345691318[Срок поставки дней]+1</f>
        <v>1</v>
      </c>
      <c r="Q296" s="156"/>
      <c r="R296" s="136"/>
      <c r="S296" s="143"/>
      <c r="T296" s="143"/>
      <c r="U296" s="143"/>
      <c r="V296" s="143"/>
      <c r="W296" s="143"/>
      <c r="X296" s="143"/>
    </row>
    <row r="297" spans="1:24" x14ac:dyDescent="0.25">
      <c r="A297" s="163">
        <v>295</v>
      </c>
      <c r="B297" s="132"/>
      <c r="C297" s="137"/>
      <c r="D297" s="131"/>
      <c r="E297" s="131"/>
      <c r="F297" s="133"/>
      <c r="G297" s="164">
        <f>Таблица1345691318[Кол-во по Счету]*Таблица1345691318[Цена за единицу]</f>
        <v>0</v>
      </c>
      <c r="H297" s="164"/>
      <c r="I297" s="134"/>
      <c r="J297" s="134"/>
      <c r="K297" s="134"/>
      <c r="L297" s="156"/>
      <c r="M297" s="132"/>
      <c r="N297" s="157"/>
      <c r="O297" s="135"/>
      <c r="P297" s="116">
        <f>Таблица1345691318[Дата оплаты]+Таблица1345691318[Срок поставки дней]+1</f>
        <v>1</v>
      </c>
      <c r="Q297" s="156"/>
      <c r="R297" s="136"/>
      <c r="S297" s="143"/>
      <c r="T297" s="143"/>
      <c r="U297" s="143"/>
      <c r="V297" s="143"/>
      <c r="W297" s="143"/>
      <c r="X297" s="143"/>
    </row>
    <row r="298" spans="1:24" x14ac:dyDescent="0.25">
      <c r="A298" s="163">
        <v>296</v>
      </c>
      <c r="B298" s="132"/>
      <c r="C298" s="137"/>
      <c r="D298" s="131"/>
      <c r="E298" s="131"/>
      <c r="F298" s="133"/>
      <c r="G298" s="164">
        <f>Таблица1345691318[Кол-во по Счету]*Таблица1345691318[Цена за единицу]</f>
        <v>0</v>
      </c>
      <c r="H298" s="164"/>
      <c r="I298" s="134"/>
      <c r="J298" s="134"/>
      <c r="K298" s="134"/>
      <c r="L298" s="156"/>
      <c r="M298" s="132"/>
      <c r="N298" s="157"/>
      <c r="O298" s="135"/>
      <c r="P298" s="116">
        <f>Таблица1345691318[Дата оплаты]+Таблица1345691318[Срок поставки дней]+1</f>
        <v>1</v>
      </c>
      <c r="Q298" s="156"/>
      <c r="R298" s="136"/>
      <c r="S298" s="143"/>
      <c r="T298" s="143"/>
      <c r="U298" s="143"/>
      <c r="V298" s="143"/>
      <c r="W298" s="143"/>
      <c r="X298" s="143"/>
    </row>
    <row r="299" spans="1:24" x14ac:dyDescent="0.25">
      <c r="A299" s="163">
        <v>297</v>
      </c>
      <c r="B299" s="132"/>
      <c r="C299" s="137"/>
      <c r="D299" s="131"/>
      <c r="E299" s="131"/>
      <c r="F299" s="133"/>
      <c r="G299" s="164">
        <f>Таблица1345691318[Кол-во по Счету]*Таблица1345691318[Цена за единицу]</f>
        <v>0</v>
      </c>
      <c r="H299" s="164"/>
      <c r="I299" s="134"/>
      <c r="J299" s="134"/>
      <c r="K299" s="134"/>
      <c r="L299" s="156"/>
      <c r="M299" s="132"/>
      <c r="N299" s="157"/>
      <c r="O299" s="135"/>
      <c r="P299" s="116">
        <f>Таблица1345691318[Дата оплаты]+Таблица1345691318[Срок поставки дней]+1</f>
        <v>1</v>
      </c>
      <c r="Q299" s="156"/>
      <c r="R299" s="136"/>
      <c r="S299" s="143"/>
      <c r="T299" s="143"/>
      <c r="U299" s="143"/>
      <c r="V299" s="143"/>
      <c r="W299" s="143"/>
      <c r="X299" s="143"/>
    </row>
    <row r="300" spans="1:24" x14ac:dyDescent="0.25">
      <c r="A300" s="131">
        <v>298</v>
      </c>
      <c r="B300" s="132"/>
      <c r="C300" s="137"/>
      <c r="D300" s="131"/>
      <c r="E300" s="131"/>
      <c r="F300" s="133"/>
      <c r="G300" s="118">
        <f>Таблица1345691318[Кол-во по Счету]*Таблица1345691318[Цена за единицу]</f>
        <v>0</v>
      </c>
      <c r="H300" s="118"/>
      <c r="I300" s="134"/>
      <c r="J300" s="134"/>
      <c r="K300" s="134"/>
      <c r="L300" s="156"/>
      <c r="M300" s="132"/>
      <c r="N300" s="157"/>
      <c r="O300" s="135"/>
      <c r="P300" s="116">
        <f>Таблица1345691318[Дата оплаты]+Таблица1345691318[Срок поставки дней]+1</f>
        <v>1</v>
      </c>
      <c r="Q300" s="156"/>
      <c r="R300" s="136"/>
      <c r="S300" s="143"/>
      <c r="T300" s="143"/>
      <c r="U300" s="143"/>
      <c r="V300" s="143"/>
      <c r="W300" s="143"/>
      <c r="X300" s="143"/>
    </row>
    <row r="301" spans="1:24" x14ac:dyDescent="0.25">
      <c r="A301" s="163">
        <v>299</v>
      </c>
      <c r="B301" s="132"/>
      <c r="C301" s="137"/>
      <c r="D301" s="131"/>
      <c r="E301" s="131"/>
      <c r="F301" s="133"/>
      <c r="G301" s="164">
        <f>Таблица1345691318[Кол-во по Счету]*Таблица1345691318[Цена за единицу]</f>
        <v>0</v>
      </c>
      <c r="H301" s="164"/>
      <c r="I301" s="134"/>
      <c r="J301" s="134"/>
      <c r="K301" s="134"/>
      <c r="L301" s="156"/>
      <c r="M301" s="132"/>
      <c r="N301" s="157"/>
      <c r="O301" s="135"/>
      <c r="P301" s="116">
        <f>Таблица1345691318[Дата оплаты]+Таблица1345691318[Срок поставки дней]+1</f>
        <v>1</v>
      </c>
      <c r="Q301" s="156"/>
      <c r="R301" s="136"/>
      <c r="S301" s="143"/>
      <c r="T301" s="143"/>
      <c r="U301" s="143"/>
      <c r="V301" s="143"/>
      <c r="W301" s="143"/>
      <c r="X301" s="143"/>
    </row>
    <row r="302" spans="1:24" x14ac:dyDescent="0.25">
      <c r="A302" s="163">
        <v>300</v>
      </c>
      <c r="B302" s="132"/>
      <c r="C302" s="137"/>
      <c r="D302" s="131"/>
      <c r="E302" s="131"/>
      <c r="F302" s="133"/>
      <c r="G302" s="164">
        <f>Таблица1345691318[Кол-во по Счету]*Таблица1345691318[Цена за единицу]</f>
        <v>0</v>
      </c>
      <c r="H302" s="164"/>
      <c r="I302" s="134"/>
      <c r="J302" s="134"/>
      <c r="K302" s="134"/>
      <c r="L302" s="156"/>
      <c r="M302" s="132"/>
      <c r="N302" s="157"/>
      <c r="O302" s="135"/>
      <c r="P302" s="116">
        <f>Таблица1345691318[Дата оплаты]+Таблица1345691318[Срок поставки дней]+1</f>
        <v>1</v>
      </c>
      <c r="Q302" s="156"/>
      <c r="R302" s="136"/>
      <c r="S302" s="143"/>
      <c r="T302" s="143"/>
      <c r="U302" s="143"/>
      <c r="V302" s="143"/>
      <c r="W302" s="143"/>
      <c r="X302" s="143"/>
    </row>
    <row r="303" spans="1:24" x14ac:dyDescent="0.25">
      <c r="A303" s="163">
        <v>301</v>
      </c>
      <c r="B303" s="132"/>
      <c r="C303" s="137"/>
      <c r="D303" s="131"/>
      <c r="E303" s="131"/>
      <c r="F303" s="133"/>
      <c r="G303" s="164">
        <f>Таблица1345691318[Кол-во по Счету]*Таблица1345691318[Цена за единицу]</f>
        <v>0</v>
      </c>
      <c r="H303" s="164"/>
      <c r="I303" s="134"/>
      <c r="J303" s="134"/>
      <c r="K303" s="134"/>
      <c r="L303" s="156"/>
      <c r="M303" s="132"/>
      <c r="N303" s="157"/>
      <c r="O303" s="135"/>
      <c r="P303" s="116">
        <f>Таблица1345691318[Дата оплаты]+Таблица1345691318[Срок поставки дней]+1</f>
        <v>1</v>
      </c>
      <c r="Q303" s="156"/>
      <c r="R303" s="136"/>
      <c r="S303" s="143"/>
      <c r="T303" s="143"/>
      <c r="U303" s="143"/>
      <c r="V303" s="143"/>
      <c r="W303" s="143"/>
      <c r="X303" s="143"/>
    </row>
    <row r="304" spans="1:24" x14ac:dyDescent="0.25">
      <c r="A304" s="163">
        <v>302</v>
      </c>
      <c r="B304" s="132"/>
      <c r="C304" s="137"/>
      <c r="D304" s="131"/>
      <c r="E304" s="131"/>
      <c r="F304" s="133"/>
      <c r="G304" s="164">
        <f>Таблица1345691318[Кол-во по Счету]*Таблица1345691318[Цена за единицу]</f>
        <v>0</v>
      </c>
      <c r="H304" s="164"/>
      <c r="I304" s="134"/>
      <c r="J304" s="134"/>
      <c r="K304" s="134"/>
      <c r="L304" s="156"/>
      <c r="M304" s="132"/>
      <c r="N304" s="157"/>
      <c r="O304" s="135"/>
      <c r="P304" s="116">
        <f>Таблица1345691318[Дата оплаты]+Таблица1345691318[Срок поставки дней]+1</f>
        <v>1</v>
      </c>
      <c r="Q304" s="156"/>
      <c r="R304" s="136"/>
      <c r="S304" s="143"/>
      <c r="T304" s="143"/>
      <c r="U304" s="143"/>
      <c r="V304" s="143"/>
      <c r="W304" s="143"/>
      <c r="X304" s="143"/>
    </row>
    <row r="305" spans="1:24" x14ac:dyDescent="0.25">
      <c r="A305" s="131">
        <v>303</v>
      </c>
      <c r="B305" s="132"/>
      <c r="C305" s="137"/>
      <c r="D305" s="131"/>
      <c r="E305" s="131"/>
      <c r="F305" s="133"/>
      <c r="G305" s="164">
        <f>Таблица1345691318[Кол-во по Счету]*Таблица1345691318[Цена за единицу]</f>
        <v>0</v>
      </c>
      <c r="H305" s="164"/>
      <c r="I305" s="134"/>
      <c r="J305" s="134"/>
      <c r="K305" s="134"/>
      <c r="L305" s="156"/>
      <c r="M305" s="132"/>
      <c r="N305" s="157"/>
      <c r="O305" s="135"/>
      <c r="P305" s="116">
        <f>Таблица1345691318[Дата оплаты]+Таблица1345691318[Срок поставки дней]+1</f>
        <v>1</v>
      </c>
      <c r="Q305" s="156"/>
      <c r="R305" s="136"/>
      <c r="S305" s="143"/>
      <c r="T305" s="143"/>
      <c r="U305" s="143"/>
      <c r="V305" s="143"/>
      <c r="W305" s="143"/>
      <c r="X305" s="143"/>
    </row>
    <row r="306" spans="1:24" x14ac:dyDescent="0.25">
      <c r="A306" s="163">
        <v>304</v>
      </c>
      <c r="B306" s="132"/>
      <c r="C306" s="137"/>
      <c r="D306" s="131"/>
      <c r="E306" s="131"/>
      <c r="F306" s="133"/>
      <c r="G306" s="164">
        <f>Таблица1345691318[Кол-во по Счету]*Таблица1345691318[Цена за единицу]</f>
        <v>0</v>
      </c>
      <c r="H306" s="164"/>
      <c r="I306" s="134"/>
      <c r="J306" s="134"/>
      <c r="K306" s="134"/>
      <c r="L306" s="156"/>
      <c r="M306" s="132"/>
      <c r="N306" s="157"/>
      <c r="O306" s="135"/>
      <c r="P306" s="116">
        <f>Таблица1345691318[Дата оплаты]+Таблица1345691318[Срок поставки дней]+1</f>
        <v>1</v>
      </c>
      <c r="Q306" s="156"/>
      <c r="R306" s="136"/>
      <c r="S306" s="143"/>
      <c r="T306" s="143"/>
      <c r="U306" s="143"/>
      <c r="V306" s="143"/>
      <c r="W306" s="143"/>
      <c r="X306" s="143"/>
    </row>
    <row r="307" spans="1:24" x14ac:dyDescent="0.25">
      <c r="A307" s="163">
        <v>305</v>
      </c>
      <c r="B307" s="132"/>
      <c r="C307" s="137"/>
      <c r="D307" s="131"/>
      <c r="E307" s="131"/>
      <c r="F307" s="133"/>
      <c r="G307" s="164">
        <f>Таблица1345691318[Кол-во по Счету]*Таблица1345691318[Цена за единицу]</f>
        <v>0</v>
      </c>
      <c r="H307" s="164"/>
      <c r="I307" s="134"/>
      <c r="J307" s="134"/>
      <c r="K307" s="134"/>
      <c r="L307" s="156"/>
      <c r="M307" s="132"/>
      <c r="N307" s="157"/>
      <c r="O307" s="135"/>
      <c r="P307" s="116">
        <f>Таблица1345691318[Дата оплаты]+Таблица1345691318[Срок поставки дней]+1</f>
        <v>1</v>
      </c>
      <c r="Q307" s="156"/>
      <c r="R307" s="136"/>
      <c r="S307" s="143"/>
      <c r="T307" s="143"/>
      <c r="U307" s="143"/>
      <c r="V307" s="143"/>
      <c r="W307" s="143"/>
      <c r="X307" s="143"/>
    </row>
    <row r="308" spans="1:24" x14ac:dyDescent="0.25">
      <c r="A308" s="163">
        <v>306</v>
      </c>
      <c r="B308" s="132"/>
      <c r="C308" s="137"/>
      <c r="D308" s="131"/>
      <c r="E308" s="131"/>
      <c r="F308" s="133"/>
      <c r="G308" s="164">
        <f>Таблица1345691318[Кол-во по Счету]*Таблица1345691318[Цена за единицу]</f>
        <v>0</v>
      </c>
      <c r="H308" s="164"/>
      <c r="I308" s="134"/>
      <c r="J308" s="134"/>
      <c r="K308" s="134"/>
      <c r="L308" s="156"/>
      <c r="M308" s="132"/>
      <c r="N308" s="157"/>
      <c r="O308" s="135"/>
      <c r="P308" s="116">
        <f>Таблица1345691318[Дата оплаты]+Таблица1345691318[Срок поставки дней]+1</f>
        <v>1</v>
      </c>
      <c r="Q308" s="156"/>
      <c r="R308" s="136"/>
      <c r="S308" s="143"/>
      <c r="T308" s="143"/>
      <c r="U308" s="143"/>
      <c r="V308" s="143"/>
      <c r="W308" s="143"/>
      <c r="X308" s="143"/>
    </row>
    <row r="309" spans="1:24" x14ac:dyDescent="0.25">
      <c r="A309" s="163">
        <v>307</v>
      </c>
      <c r="B309" s="132"/>
      <c r="C309" s="137"/>
      <c r="D309" s="131"/>
      <c r="E309" s="131"/>
      <c r="F309" s="133"/>
      <c r="G309" s="118">
        <f>Таблица1345691318[Кол-во по Счету]*Таблица1345691318[Цена за единицу]</f>
        <v>0</v>
      </c>
      <c r="H309" s="118"/>
      <c r="I309" s="134"/>
      <c r="J309" s="134"/>
      <c r="K309" s="134"/>
      <c r="L309" s="156"/>
      <c r="M309" s="132"/>
      <c r="N309" s="157"/>
      <c r="O309" s="135"/>
      <c r="P309" s="116">
        <f>Таблица1345691318[Дата оплаты]+Таблица1345691318[Срок поставки дней]+1</f>
        <v>1</v>
      </c>
      <c r="Q309" s="156"/>
      <c r="R309" s="136"/>
      <c r="S309" s="143"/>
      <c r="T309" s="143"/>
      <c r="U309" s="143"/>
      <c r="V309" s="143"/>
      <c r="W309" s="143"/>
      <c r="X309" s="143"/>
    </row>
    <row r="310" spans="1:24" x14ac:dyDescent="0.25">
      <c r="A310" s="131">
        <v>308</v>
      </c>
      <c r="B310" s="132"/>
      <c r="C310" s="137"/>
      <c r="D310" s="131"/>
      <c r="E310" s="131"/>
      <c r="F310" s="133"/>
      <c r="G310" s="164">
        <f>Таблица1345691318[Кол-во по Счету]*Таблица1345691318[Цена за единицу]</f>
        <v>0</v>
      </c>
      <c r="H310" s="164"/>
      <c r="I310" s="134"/>
      <c r="J310" s="134"/>
      <c r="K310" s="134"/>
      <c r="L310" s="156"/>
      <c r="M310" s="132"/>
      <c r="N310" s="157"/>
      <c r="O310" s="135"/>
      <c r="P310" s="116">
        <f>Таблица1345691318[Дата оплаты]+Таблица1345691318[Срок поставки дней]+1</f>
        <v>1</v>
      </c>
      <c r="Q310" s="156"/>
      <c r="R310" s="136"/>
      <c r="S310" s="143"/>
      <c r="T310" s="143"/>
      <c r="U310" s="143"/>
      <c r="V310" s="143"/>
      <c r="W310" s="143"/>
      <c r="X310" s="143"/>
    </row>
    <row r="311" spans="1:24" x14ac:dyDescent="0.25">
      <c r="A311" s="163">
        <v>309</v>
      </c>
      <c r="B311" s="132"/>
      <c r="C311" s="137"/>
      <c r="D311" s="131"/>
      <c r="E311" s="131"/>
      <c r="F311" s="133"/>
      <c r="G311" s="164">
        <f>Таблица1345691318[Кол-во по Счету]*Таблица1345691318[Цена за единицу]</f>
        <v>0</v>
      </c>
      <c r="H311" s="164"/>
      <c r="I311" s="134"/>
      <c r="J311" s="134"/>
      <c r="K311" s="134"/>
      <c r="L311" s="156"/>
      <c r="M311" s="132"/>
      <c r="N311" s="157"/>
      <c r="O311" s="135"/>
      <c r="P311" s="116">
        <f>Таблица1345691318[Дата оплаты]+Таблица1345691318[Срок поставки дней]+1</f>
        <v>1</v>
      </c>
      <c r="Q311" s="156"/>
      <c r="R311" s="136"/>
      <c r="S311" s="143"/>
      <c r="T311" s="143"/>
      <c r="U311" s="143"/>
      <c r="V311" s="143"/>
      <c r="W311" s="143"/>
      <c r="X311" s="143"/>
    </row>
    <row r="312" spans="1:24" x14ac:dyDescent="0.25">
      <c r="A312" s="163">
        <v>310</v>
      </c>
      <c r="B312" s="132"/>
      <c r="C312" s="137"/>
      <c r="D312" s="131"/>
      <c r="E312" s="131"/>
      <c r="F312" s="133"/>
      <c r="G312" s="164">
        <f>Таблица1345691318[Кол-во по Счету]*Таблица1345691318[Цена за единицу]</f>
        <v>0</v>
      </c>
      <c r="H312" s="164"/>
      <c r="I312" s="134"/>
      <c r="J312" s="134"/>
      <c r="K312" s="134"/>
      <c r="L312" s="156"/>
      <c r="M312" s="132"/>
      <c r="N312" s="157"/>
      <c r="O312" s="135"/>
      <c r="P312" s="116">
        <f>Таблица1345691318[Дата оплаты]+Таблица1345691318[Срок поставки дней]+1</f>
        <v>1</v>
      </c>
      <c r="Q312" s="156"/>
      <c r="R312" s="136"/>
      <c r="S312" s="143"/>
      <c r="T312" s="143"/>
      <c r="U312" s="143"/>
      <c r="V312" s="143"/>
      <c r="W312" s="143"/>
      <c r="X312" s="143"/>
    </row>
    <row r="313" spans="1:24" x14ac:dyDescent="0.25">
      <c r="A313" s="163">
        <v>311</v>
      </c>
      <c r="B313" s="132"/>
      <c r="C313" s="137"/>
      <c r="D313" s="131"/>
      <c r="E313" s="131"/>
      <c r="F313" s="133"/>
      <c r="G313" s="164">
        <f>Таблица1345691318[Кол-во по Счету]*Таблица1345691318[Цена за единицу]</f>
        <v>0</v>
      </c>
      <c r="H313" s="164"/>
      <c r="I313" s="134"/>
      <c r="J313" s="134"/>
      <c r="K313" s="134"/>
      <c r="L313" s="156"/>
      <c r="M313" s="132"/>
      <c r="N313" s="157"/>
      <c r="O313" s="135"/>
      <c r="P313" s="116">
        <f>Таблица1345691318[Дата оплаты]+Таблица1345691318[Срок поставки дней]+1</f>
        <v>1</v>
      </c>
      <c r="Q313" s="156"/>
      <c r="R313" s="136"/>
      <c r="S313" s="143"/>
      <c r="T313" s="143"/>
      <c r="U313" s="143"/>
      <c r="V313" s="143"/>
      <c r="W313" s="143"/>
      <c r="X313" s="143"/>
    </row>
    <row r="314" spans="1:24" x14ac:dyDescent="0.25">
      <c r="A314" s="163">
        <v>312</v>
      </c>
      <c r="B314" s="132"/>
      <c r="C314" s="137"/>
      <c r="D314" s="131"/>
      <c r="E314" s="131"/>
      <c r="F314" s="133"/>
      <c r="G314" s="164">
        <f>Таблица1345691318[Кол-во по Счету]*Таблица1345691318[Цена за единицу]</f>
        <v>0</v>
      </c>
      <c r="H314" s="164"/>
      <c r="I314" s="134"/>
      <c r="J314" s="134"/>
      <c r="K314" s="134"/>
      <c r="L314" s="156"/>
      <c r="M314" s="132"/>
      <c r="N314" s="157"/>
      <c r="O314" s="135"/>
      <c r="P314" s="116">
        <f>Таблица1345691318[Дата оплаты]+Таблица1345691318[Срок поставки дней]+1</f>
        <v>1</v>
      </c>
      <c r="Q314" s="156"/>
      <c r="R314" s="136"/>
      <c r="S314" s="143"/>
      <c r="T314" s="143"/>
      <c r="U314" s="143"/>
      <c r="V314" s="143"/>
      <c r="W314" s="143"/>
      <c r="X314" s="143"/>
    </row>
    <row r="315" spans="1:24" x14ac:dyDescent="0.25">
      <c r="A315" s="131">
        <v>313</v>
      </c>
      <c r="B315" s="132"/>
      <c r="C315" s="137"/>
      <c r="D315" s="131"/>
      <c r="E315" s="131"/>
      <c r="F315" s="133"/>
      <c r="G315" s="164">
        <f>Таблица1345691318[Кол-во по Счету]*Таблица1345691318[Цена за единицу]</f>
        <v>0</v>
      </c>
      <c r="H315" s="164"/>
      <c r="I315" s="134"/>
      <c r="J315" s="134"/>
      <c r="K315" s="134"/>
      <c r="L315" s="156"/>
      <c r="M315" s="132"/>
      <c r="N315" s="157"/>
      <c r="O315" s="135"/>
      <c r="P315" s="116">
        <f>Таблица1345691318[Дата оплаты]+Таблица1345691318[Срок поставки дней]+1</f>
        <v>1</v>
      </c>
      <c r="Q315" s="156"/>
      <c r="R315" s="136"/>
      <c r="S315" s="143"/>
      <c r="T315" s="143"/>
      <c r="U315" s="143"/>
      <c r="V315" s="143"/>
      <c r="W315" s="143"/>
      <c r="X315" s="143"/>
    </row>
    <row r="316" spans="1:24" x14ac:dyDescent="0.25">
      <c r="A316" s="163">
        <v>314</v>
      </c>
      <c r="B316" s="132"/>
      <c r="C316" s="137"/>
      <c r="D316" s="131"/>
      <c r="E316" s="131"/>
      <c r="F316" s="133"/>
      <c r="G316" s="118">
        <f>Таблица1345691318[Кол-во по Счету]*Таблица1345691318[Цена за единицу]</f>
        <v>0</v>
      </c>
      <c r="H316" s="118"/>
      <c r="I316" s="134"/>
      <c r="J316" s="134"/>
      <c r="K316" s="134"/>
      <c r="L316" s="156"/>
      <c r="M316" s="132"/>
      <c r="N316" s="157"/>
      <c r="O316" s="135"/>
      <c r="P316" s="116">
        <f>Таблица1345691318[Дата оплаты]+Таблица1345691318[Срок поставки дней]+1</f>
        <v>1</v>
      </c>
      <c r="Q316" s="156"/>
      <c r="R316" s="136"/>
      <c r="S316" s="143"/>
      <c r="T316" s="143"/>
      <c r="U316" s="143"/>
      <c r="V316" s="143"/>
      <c r="W316" s="143"/>
      <c r="X316" s="143"/>
    </row>
    <row r="317" spans="1:24" x14ac:dyDescent="0.25">
      <c r="A317" s="163">
        <v>315</v>
      </c>
      <c r="B317" s="132"/>
      <c r="C317" s="137"/>
      <c r="D317" s="131"/>
      <c r="E317" s="131"/>
      <c r="F317" s="133"/>
      <c r="G317" s="164">
        <f>Таблица1345691318[Кол-во по Счету]*Таблица1345691318[Цена за единицу]</f>
        <v>0</v>
      </c>
      <c r="H317" s="164"/>
      <c r="I317" s="134"/>
      <c r="J317" s="134"/>
      <c r="K317" s="134"/>
      <c r="L317" s="156"/>
      <c r="M317" s="132"/>
      <c r="N317" s="157"/>
      <c r="O317" s="135"/>
      <c r="P317" s="116">
        <f>Таблица1345691318[Дата оплаты]+Таблица1345691318[Срок поставки дней]+1</f>
        <v>1</v>
      </c>
      <c r="Q317" s="156"/>
      <c r="R317" s="136"/>
      <c r="S317" s="143"/>
      <c r="T317" s="143"/>
      <c r="U317" s="143"/>
      <c r="V317" s="143"/>
      <c r="W317" s="143"/>
      <c r="X317" s="143"/>
    </row>
    <row r="318" spans="1:24" x14ac:dyDescent="0.25">
      <c r="A318" s="163">
        <v>316</v>
      </c>
      <c r="B318" s="132"/>
      <c r="C318" s="137"/>
      <c r="D318" s="131"/>
      <c r="E318" s="131"/>
      <c r="F318" s="133"/>
      <c r="G318" s="164">
        <f>Таблица1345691318[Кол-во по Счету]*Таблица1345691318[Цена за единицу]</f>
        <v>0</v>
      </c>
      <c r="H318" s="164"/>
      <c r="I318" s="134"/>
      <c r="J318" s="134"/>
      <c r="K318" s="134"/>
      <c r="L318" s="156"/>
      <c r="M318" s="132"/>
      <c r="N318" s="157"/>
      <c r="O318" s="135"/>
      <c r="P318" s="116">
        <f>Таблица1345691318[Дата оплаты]+Таблица1345691318[Срок поставки дней]+1</f>
        <v>1</v>
      </c>
      <c r="Q318" s="156"/>
      <c r="R318" s="136"/>
      <c r="S318" s="143"/>
      <c r="T318" s="143"/>
      <c r="U318" s="143"/>
      <c r="V318" s="143"/>
      <c r="W318" s="143"/>
      <c r="X318" s="143"/>
    </row>
    <row r="319" spans="1:24" x14ac:dyDescent="0.25">
      <c r="A319" s="163">
        <v>317</v>
      </c>
      <c r="B319" s="132"/>
      <c r="C319" s="137"/>
      <c r="D319" s="131"/>
      <c r="E319" s="131"/>
      <c r="F319" s="133"/>
      <c r="G319" s="164">
        <f>Таблица1345691318[Кол-во по Счету]*Таблица1345691318[Цена за единицу]</f>
        <v>0</v>
      </c>
      <c r="H319" s="164"/>
      <c r="I319" s="134"/>
      <c r="J319" s="134"/>
      <c r="K319" s="134"/>
      <c r="L319" s="156"/>
      <c r="M319" s="132"/>
      <c r="N319" s="157"/>
      <c r="O319" s="135"/>
      <c r="P319" s="116">
        <f>Таблица1345691318[Дата оплаты]+Таблица1345691318[Срок поставки дней]+1</f>
        <v>1</v>
      </c>
      <c r="Q319" s="156"/>
      <c r="R319" s="136"/>
      <c r="S319" s="143"/>
      <c r="T319" s="143"/>
      <c r="U319" s="143"/>
      <c r="V319" s="143"/>
      <c r="W319" s="143"/>
      <c r="X319" s="143"/>
    </row>
    <row r="320" spans="1:24" x14ac:dyDescent="0.25">
      <c r="A320" s="131">
        <v>318</v>
      </c>
      <c r="B320" s="132"/>
      <c r="C320" s="137"/>
      <c r="D320" s="131"/>
      <c r="E320" s="131"/>
      <c r="F320" s="133"/>
      <c r="G320" s="164">
        <f>Таблица1345691318[Кол-во по Счету]*Таблица1345691318[Цена за единицу]</f>
        <v>0</v>
      </c>
      <c r="H320" s="164"/>
      <c r="I320" s="134"/>
      <c r="J320" s="134"/>
      <c r="K320" s="134"/>
      <c r="L320" s="156"/>
      <c r="M320" s="132"/>
      <c r="N320" s="157"/>
      <c r="O320" s="135"/>
      <c r="P320" s="116">
        <f>Таблица1345691318[Дата оплаты]+Таблица1345691318[Срок поставки дней]+1</f>
        <v>1</v>
      </c>
      <c r="Q320" s="156"/>
      <c r="R320" s="136"/>
      <c r="S320" s="143"/>
      <c r="T320" s="143"/>
      <c r="U320" s="143"/>
      <c r="V320" s="143"/>
      <c r="W320" s="143"/>
      <c r="X320" s="143"/>
    </row>
    <row r="321" spans="1:24" x14ac:dyDescent="0.25">
      <c r="A321" s="163">
        <v>319</v>
      </c>
      <c r="B321" s="132"/>
      <c r="C321" s="137"/>
      <c r="D321" s="131"/>
      <c r="E321" s="131"/>
      <c r="F321" s="133"/>
      <c r="G321" s="164">
        <f>Таблица1345691318[Кол-во по Счету]*Таблица1345691318[Цена за единицу]</f>
        <v>0</v>
      </c>
      <c r="H321" s="164"/>
      <c r="I321" s="134"/>
      <c r="J321" s="134"/>
      <c r="K321" s="134"/>
      <c r="L321" s="156"/>
      <c r="M321" s="132"/>
      <c r="N321" s="157"/>
      <c r="O321" s="135"/>
      <c r="P321" s="116">
        <f>Таблица1345691318[Дата оплаты]+Таблица1345691318[Срок поставки дней]+1</f>
        <v>1</v>
      </c>
      <c r="Q321" s="156"/>
      <c r="R321" s="136"/>
      <c r="S321" s="143"/>
      <c r="T321" s="143"/>
      <c r="U321" s="143"/>
      <c r="V321" s="143"/>
      <c r="W321" s="143"/>
      <c r="X321" s="143"/>
    </row>
    <row r="322" spans="1:24" x14ac:dyDescent="0.25">
      <c r="A322" s="163">
        <v>320</v>
      </c>
      <c r="B322" s="132"/>
      <c r="C322" s="137"/>
      <c r="D322" s="131"/>
      <c r="E322" s="131"/>
      <c r="F322" s="133"/>
      <c r="G322" s="164">
        <f>Таблица1345691318[Кол-во по Счету]*Таблица1345691318[Цена за единицу]</f>
        <v>0</v>
      </c>
      <c r="H322" s="164"/>
      <c r="I322" s="134"/>
      <c r="J322" s="134"/>
      <c r="K322" s="134"/>
      <c r="L322" s="156"/>
      <c r="M322" s="132"/>
      <c r="N322" s="157"/>
      <c r="O322" s="135"/>
      <c r="P322" s="116">
        <f>Таблица1345691318[Дата оплаты]+Таблица1345691318[Срок поставки дней]+1</f>
        <v>1</v>
      </c>
      <c r="Q322" s="156"/>
      <c r="R322" s="136"/>
      <c r="S322" s="143"/>
      <c r="T322" s="143"/>
      <c r="U322" s="143"/>
      <c r="V322" s="143"/>
      <c r="W322" s="143"/>
      <c r="X322" s="143"/>
    </row>
    <row r="323" spans="1:24" x14ac:dyDescent="0.25">
      <c r="A323" s="163">
        <v>321</v>
      </c>
      <c r="B323" s="132"/>
      <c r="C323" s="137"/>
      <c r="D323" s="131"/>
      <c r="E323" s="131"/>
      <c r="F323" s="133"/>
      <c r="G323" s="164">
        <f>Таблица1345691318[Кол-во по Счету]*Таблица1345691318[Цена за единицу]</f>
        <v>0</v>
      </c>
      <c r="H323" s="164"/>
      <c r="I323" s="134"/>
      <c r="J323" s="134"/>
      <c r="K323" s="134"/>
      <c r="L323" s="156"/>
      <c r="M323" s="132"/>
      <c r="N323" s="157"/>
      <c r="O323" s="135"/>
      <c r="P323" s="116">
        <f>Таблица1345691318[Дата оплаты]+Таблица1345691318[Срок поставки дней]+1</f>
        <v>1</v>
      </c>
      <c r="Q323" s="156"/>
      <c r="R323" s="136"/>
      <c r="S323" s="143"/>
      <c r="T323" s="143"/>
      <c r="U323" s="143"/>
      <c r="V323" s="143"/>
      <c r="W323" s="143"/>
      <c r="X323" s="143"/>
    </row>
    <row r="324" spans="1:24" x14ac:dyDescent="0.25">
      <c r="A324" s="163">
        <v>322</v>
      </c>
      <c r="B324" s="132"/>
      <c r="C324" s="137"/>
      <c r="D324" s="131"/>
      <c r="E324" s="131"/>
      <c r="F324" s="133"/>
      <c r="G324" s="164">
        <f>Таблица1345691318[Кол-во по Счету]*Таблица1345691318[Цена за единицу]</f>
        <v>0</v>
      </c>
      <c r="H324" s="164"/>
      <c r="I324" s="134"/>
      <c r="J324" s="134"/>
      <c r="K324" s="134"/>
      <c r="L324" s="156"/>
      <c r="M324" s="132"/>
      <c r="N324" s="157"/>
      <c r="O324" s="135"/>
      <c r="P324" s="116">
        <f>Таблица1345691318[Дата оплаты]+Таблица1345691318[Срок поставки дней]+1</f>
        <v>1</v>
      </c>
      <c r="Q324" s="156"/>
      <c r="R324" s="136"/>
      <c r="S324" s="143"/>
      <c r="T324" s="143"/>
      <c r="U324" s="143"/>
      <c r="V324" s="143"/>
      <c r="W324" s="143"/>
      <c r="X324" s="143"/>
    </row>
    <row r="325" spans="1:24" x14ac:dyDescent="0.25">
      <c r="A325" s="131">
        <v>323</v>
      </c>
      <c r="B325" s="132"/>
      <c r="C325" s="137"/>
      <c r="D325" s="131"/>
      <c r="E325" s="131"/>
      <c r="F325" s="133"/>
      <c r="G325" s="118">
        <f>Таблица1345691318[Кол-во по Счету]*Таблица1345691318[Цена за единицу]</f>
        <v>0</v>
      </c>
      <c r="H325" s="118"/>
      <c r="I325" s="134"/>
      <c r="J325" s="134"/>
      <c r="K325" s="134"/>
      <c r="L325" s="156"/>
      <c r="M325" s="132"/>
      <c r="N325" s="157"/>
      <c r="O325" s="135"/>
      <c r="P325" s="116">
        <f>Таблица1345691318[Дата оплаты]+Таблица1345691318[Срок поставки дней]+1</f>
        <v>1</v>
      </c>
      <c r="Q325" s="156"/>
      <c r="R325" s="136"/>
      <c r="S325" s="143"/>
      <c r="T325" s="143"/>
      <c r="U325" s="143"/>
      <c r="V325" s="143"/>
      <c r="W325" s="143"/>
      <c r="X325" s="143"/>
    </row>
    <row r="326" spans="1:24" x14ac:dyDescent="0.25">
      <c r="A326" s="163">
        <v>324</v>
      </c>
      <c r="B326" s="132"/>
      <c r="C326" s="137"/>
      <c r="D326" s="131"/>
      <c r="E326" s="131"/>
      <c r="F326" s="133"/>
      <c r="G326" s="164">
        <f>Таблица1345691318[Кол-во по Счету]*Таблица1345691318[Цена за единицу]</f>
        <v>0</v>
      </c>
      <c r="H326" s="164"/>
      <c r="I326" s="134"/>
      <c r="J326" s="134"/>
      <c r="K326" s="134"/>
      <c r="L326" s="156"/>
      <c r="M326" s="132"/>
      <c r="N326" s="157"/>
      <c r="O326" s="135"/>
      <c r="P326" s="116">
        <f>Таблица1345691318[Дата оплаты]+Таблица1345691318[Срок поставки дней]+1</f>
        <v>1</v>
      </c>
      <c r="Q326" s="156"/>
      <c r="R326" s="136"/>
      <c r="S326" s="143"/>
      <c r="T326" s="143"/>
      <c r="U326" s="143"/>
      <c r="V326" s="143"/>
      <c r="W326" s="143"/>
      <c r="X326" s="143"/>
    </row>
    <row r="327" spans="1:24" x14ac:dyDescent="0.25">
      <c r="A327" s="163">
        <v>325</v>
      </c>
      <c r="B327" s="132"/>
      <c r="C327" s="137"/>
      <c r="D327" s="131"/>
      <c r="E327" s="131"/>
      <c r="F327" s="133"/>
      <c r="G327" s="164">
        <f>Таблица1345691318[Кол-во по Счету]*Таблица1345691318[Цена за единицу]</f>
        <v>0</v>
      </c>
      <c r="H327" s="164"/>
      <c r="I327" s="134"/>
      <c r="J327" s="134"/>
      <c r="K327" s="134"/>
      <c r="L327" s="156"/>
      <c r="M327" s="132"/>
      <c r="N327" s="157"/>
      <c r="O327" s="135"/>
      <c r="P327" s="116">
        <f>Таблица1345691318[Дата оплаты]+Таблица1345691318[Срок поставки дней]+1</f>
        <v>1</v>
      </c>
      <c r="Q327" s="156"/>
      <c r="R327" s="136"/>
      <c r="S327" s="143"/>
      <c r="T327" s="143"/>
      <c r="U327" s="143"/>
      <c r="V327" s="143"/>
      <c r="W327" s="143"/>
      <c r="X327" s="143"/>
    </row>
    <row r="328" spans="1:24" x14ac:dyDescent="0.25">
      <c r="A328" s="163">
        <v>326</v>
      </c>
      <c r="B328" s="132"/>
      <c r="C328" s="137"/>
      <c r="D328" s="131"/>
      <c r="E328" s="131"/>
      <c r="F328" s="133"/>
      <c r="G328" s="164">
        <f>Таблица1345691318[Кол-во по Счету]*Таблица1345691318[Цена за единицу]</f>
        <v>0</v>
      </c>
      <c r="H328" s="164"/>
      <c r="I328" s="134"/>
      <c r="J328" s="134"/>
      <c r="K328" s="134"/>
      <c r="L328" s="156"/>
      <c r="M328" s="132"/>
      <c r="N328" s="157"/>
      <c r="O328" s="135"/>
      <c r="P328" s="116">
        <f>Таблица1345691318[Дата оплаты]+Таблица1345691318[Срок поставки дней]+1</f>
        <v>1</v>
      </c>
      <c r="Q328" s="156"/>
      <c r="R328" s="136"/>
      <c r="S328" s="143"/>
      <c r="T328" s="143"/>
      <c r="U328" s="143"/>
      <c r="V328" s="143"/>
      <c r="W328" s="143"/>
      <c r="X328" s="143"/>
    </row>
    <row r="329" spans="1:24" x14ac:dyDescent="0.25">
      <c r="A329" s="163">
        <v>327</v>
      </c>
      <c r="B329" s="132"/>
      <c r="C329" s="137"/>
      <c r="D329" s="131"/>
      <c r="E329" s="131"/>
      <c r="F329" s="133"/>
      <c r="G329" s="164">
        <f>Таблица1345691318[Кол-во по Счету]*Таблица1345691318[Цена за единицу]</f>
        <v>0</v>
      </c>
      <c r="H329" s="164"/>
      <c r="I329" s="134"/>
      <c r="J329" s="134"/>
      <c r="K329" s="134"/>
      <c r="L329" s="156"/>
      <c r="M329" s="132"/>
      <c r="N329" s="157"/>
      <c r="O329" s="135"/>
      <c r="P329" s="116">
        <f>Таблица1345691318[Дата оплаты]+Таблица1345691318[Срок поставки дней]+1</f>
        <v>1</v>
      </c>
      <c r="Q329" s="156"/>
      <c r="R329" s="136"/>
      <c r="S329" s="143"/>
      <c r="T329" s="143"/>
      <c r="U329" s="143"/>
      <c r="V329" s="143"/>
      <c r="W329" s="143"/>
      <c r="X329" s="143"/>
    </row>
    <row r="330" spans="1:24" x14ac:dyDescent="0.25">
      <c r="A330" s="131">
        <v>328</v>
      </c>
      <c r="B330" s="132"/>
      <c r="C330" s="137"/>
      <c r="D330" s="131"/>
      <c r="E330" s="131"/>
      <c r="F330" s="133"/>
      <c r="G330" s="164">
        <f>Таблица1345691318[Кол-во по Счету]*Таблица1345691318[Цена за единицу]</f>
        <v>0</v>
      </c>
      <c r="H330" s="164"/>
      <c r="I330" s="134"/>
      <c r="J330" s="134"/>
      <c r="K330" s="134"/>
      <c r="L330" s="156"/>
      <c r="M330" s="132"/>
      <c r="N330" s="157"/>
      <c r="O330" s="135"/>
      <c r="P330" s="116">
        <f>Таблица1345691318[Дата оплаты]+Таблица1345691318[Срок поставки дней]+1</f>
        <v>1</v>
      </c>
      <c r="Q330" s="156"/>
      <c r="R330" s="136"/>
      <c r="S330" s="143"/>
      <c r="T330" s="143"/>
      <c r="U330" s="143"/>
      <c r="V330" s="143"/>
      <c r="W330" s="143"/>
      <c r="X330" s="143"/>
    </row>
    <row r="331" spans="1:24" x14ac:dyDescent="0.25">
      <c r="A331" s="163">
        <v>329</v>
      </c>
      <c r="B331" s="132"/>
      <c r="C331" s="137"/>
      <c r="D331" s="131"/>
      <c r="E331" s="131"/>
      <c r="F331" s="133"/>
      <c r="G331" s="164">
        <f>Таблица1345691318[Кол-во по Счету]*Таблица1345691318[Цена за единицу]</f>
        <v>0</v>
      </c>
      <c r="H331" s="164"/>
      <c r="I331" s="134"/>
      <c r="J331" s="134"/>
      <c r="K331" s="134"/>
      <c r="L331" s="156"/>
      <c r="M331" s="132"/>
      <c r="N331" s="157"/>
      <c r="O331" s="135"/>
      <c r="P331" s="116">
        <f>Таблица1345691318[Дата оплаты]+Таблица1345691318[Срок поставки дней]+1</f>
        <v>1</v>
      </c>
      <c r="Q331" s="156"/>
      <c r="R331" s="136"/>
      <c r="S331" s="143"/>
      <c r="T331" s="143"/>
      <c r="U331" s="143"/>
      <c r="V331" s="143"/>
      <c r="W331" s="143"/>
      <c r="X331" s="143"/>
    </row>
    <row r="332" spans="1:24" x14ac:dyDescent="0.25">
      <c r="A332" s="163">
        <v>330</v>
      </c>
      <c r="B332" s="132"/>
      <c r="C332" s="137"/>
      <c r="D332" s="131"/>
      <c r="E332" s="131"/>
      <c r="F332" s="133"/>
      <c r="G332" s="118">
        <f>Таблица1345691318[Кол-во по Счету]*Таблица1345691318[Цена за единицу]</f>
        <v>0</v>
      </c>
      <c r="H332" s="118"/>
      <c r="I332" s="134"/>
      <c r="J332" s="134"/>
      <c r="K332" s="134"/>
      <c r="L332" s="156"/>
      <c r="M332" s="132"/>
      <c r="N332" s="157"/>
      <c r="O332" s="135"/>
      <c r="P332" s="116">
        <f>Таблица1345691318[Дата оплаты]+Таблица1345691318[Срок поставки дней]+1</f>
        <v>1</v>
      </c>
      <c r="Q332" s="156"/>
      <c r="R332" s="136"/>
      <c r="S332" s="143"/>
      <c r="T332" s="143"/>
      <c r="U332" s="143"/>
      <c r="V332" s="143"/>
      <c r="W332" s="143"/>
      <c r="X332" s="143"/>
    </row>
    <row r="333" spans="1:24" x14ac:dyDescent="0.25">
      <c r="A333" s="163">
        <v>331</v>
      </c>
      <c r="B333" s="132"/>
      <c r="C333" s="137"/>
      <c r="D333" s="131"/>
      <c r="E333" s="131"/>
      <c r="F333" s="133"/>
      <c r="G333" s="164">
        <f>Таблица1345691318[Кол-во по Счету]*Таблица1345691318[Цена за единицу]</f>
        <v>0</v>
      </c>
      <c r="H333" s="164"/>
      <c r="I333" s="134"/>
      <c r="J333" s="134"/>
      <c r="K333" s="134"/>
      <c r="L333" s="156"/>
      <c r="M333" s="132"/>
      <c r="N333" s="157"/>
      <c r="O333" s="135"/>
      <c r="P333" s="116">
        <f>Таблица1345691318[Дата оплаты]+Таблица1345691318[Срок поставки дней]+1</f>
        <v>1</v>
      </c>
      <c r="Q333" s="156"/>
      <c r="R333" s="136"/>
      <c r="S333" s="143"/>
      <c r="T333" s="143"/>
      <c r="U333" s="143"/>
      <c r="V333" s="143"/>
      <c r="W333" s="143"/>
      <c r="X333" s="143"/>
    </row>
    <row r="334" spans="1:24" x14ac:dyDescent="0.25">
      <c r="A334" s="163">
        <v>332</v>
      </c>
      <c r="B334" s="132"/>
      <c r="C334" s="137"/>
      <c r="D334" s="131"/>
      <c r="E334" s="131"/>
      <c r="F334" s="133"/>
      <c r="G334" s="164">
        <f>Таблица1345691318[Кол-во по Счету]*Таблица1345691318[Цена за единицу]</f>
        <v>0</v>
      </c>
      <c r="H334" s="164"/>
      <c r="I334" s="134"/>
      <c r="J334" s="134"/>
      <c r="K334" s="134"/>
      <c r="L334" s="156"/>
      <c r="M334" s="132"/>
      <c r="N334" s="157"/>
      <c r="O334" s="135"/>
      <c r="P334" s="116">
        <f>Таблица1345691318[Дата оплаты]+Таблица1345691318[Срок поставки дней]+1</f>
        <v>1</v>
      </c>
      <c r="Q334" s="156"/>
      <c r="R334" s="136"/>
      <c r="S334" s="143"/>
      <c r="T334" s="143"/>
      <c r="U334" s="143"/>
      <c r="V334" s="143"/>
      <c r="W334" s="143"/>
      <c r="X334" s="143"/>
    </row>
    <row r="335" spans="1:24" x14ac:dyDescent="0.25">
      <c r="A335" s="131">
        <v>333</v>
      </c>
      <c r="B335" s="132"/>
      <c r="C335" s="137"/>
      <c r="D335" s="131"/>
      <c r="E335" s="131"/>
      <c r="F335" s="133"/>
      <c r="G335" s="164">
        <f>Таблица1345691318[Кол-во по Счету]*Таблица1345691318[Цена за единицу]</f>
        <v>0</v>
      </c>
      <c r="H335" s="164"/>
      <c r="I335" s="134"/>
      <c r="J335" s="134"/>
      <c r="K335" s="134"/>
      <c r="L335" s="156"/>
      <c r="M335" s="132"/>
      <c r="N335" s="157"/>
      <c r="O335" s="135"/>
      <c r="P335" s="116">
        <f>Таблица1345691318[Дата оплаты]+Таблица1345691318[Срок поставки дней]+1</f>
        <v>1</v>
      </c>
      <c r="Q335" s="156"/>
      <c r="R335" s="136"/>
      <c r="S335" s="143"/>
      <c r="T335" s="143"/>
      <c r="U335" s="143"/>
      <c r="V335" s="143"/>
      <c r="W335" s="143"/>
      <c r="X335" s="143"/>
    </row>
    <row r="336" spans="1:24" x14ac:dyDescent="0.25">
      <c r="A336" s="163">
        <v>334</v>
      </c>
      <c r="B336" s="132"/>
      <c r="C336" s="137"/>
      <c r="D336" s="131"/>
      <c r="E336" s="131"/>
      <c r="F336" s="133"/>
      <c r="G336" s="164">
        <f>Таблица1345691318[Кол-во по Счету]*Таблица1345691318[Цена за единицу]</f>
        <v>0</v>
      </c>
      <c r="H336" s="164"/>
      <c r="I336" s="134"/>
      <c r="J336" s="134"/>
      <c r="K336" s="134"/>
      <c r="L336" s="156"/>
      <c r="M336" s="132"/>
      <c r="N336" s="157"/>
      <c r="O336" s="135"/>
      <c r="P336" s="116">
        <f>Таблица1345691318[Дата оплаты]+Таблица1345691318[Срок поставки дней]+1</f>
        <v>1</v>
      </c>
      <c r="Q336" s="156"/>
      <c r="R336" s="136"/>
      <c r="S336" s="143"/>
      <c r="T336" s="143"/>
      <c r="U336" s="143"/>
      <c r="V336" s="143"/>
      <c r="W336" s="143"/>
      <c r="X336" s="143"/>
    </row>
    <row r="337" spans="1:24" x14ac:dyDescent="0.25">
      <c r="A337" s="163">
        <v>335</v>
      </c>
      <c r="B337" s="132"/>
      <c r="C337" s="137"/>
      <c r="D337" s="131"/>
      <c r="E337" s="131"/>
      <c r="F337" s="133"/>
      <c r="G337" s="164">
        <f>Таблица1345691318[Кол-во по Счету]*Таблица1345691318[Цена за единицу]</f>
        <v>0</v>
      </c>
      <c r="H337" s="164"/>
      <c r="I337" s="134"/>
      <c r="J337" s="134"/>
      <c r="K337" s="134"/>
      <c r="L337" s="156"/>
      <c r="M337" s="132"/>
      <c r="N337" s="157"/>
      <c r="O337" s="135"/>
      <c r="P337" s="116">
        <f>Таблица1345691318[Дата оплаты]+Таблица1345691318[Срок поставки дней]+1</f>
        <v>1</v>
      </c>
      <c r="Q337" s="156"/>
      <c r="R337" s="136"/>
      <c r="S337" s="143"/>
      <c r="T337" s="143"/>
      <c r="U337" s="143"/>
      <c r="V337" s="143"/>
      <c r="W337" s="143"/>
      <c r="X337" s="143"/>
    </row>
    <row r="338" spans="1:24" x14ac:dyDescent="0.25">
      <c r="A338" s="163">
        <v>336</v>
      </c>
      <c r="B338" s="132"/>
      <c r="C338" s="137"/>
      <c r="D338" s="131"/>
      <c r="E338" s="131"/>
      <c r="F338" s="133"/>
      <c r="G338" s="164">
        <f>Таблица1345691318[Кол-во по Счету]*Таблица1345691318[Цена за единицу]</f>
        <v>0</v>
      </c>
      <c r="H338" s="164"/>
      <c r="I338" s="134"/>
      <c r="J338" s="134"/>
      <c r="K338" s="134"/>
      <c r="L338" s="156"/>
      <c r="M338" s="132"/>
      <c r="N338" s="157"/>
      <c r="O338" s="135"/>
      <c r="P338" s="116">
        <f>Таблица1345691318[Дата оплаты]+Таблица1345691318[Срок поставки дней]+1</f>
        <v>1</v>
      </c>
      <c r="Q338" s="156"/>
      <c r="R338" s="136"/>
      <c r="S338" s="143"/>
      <c r="T338" s="143"/>
      <c r="U338" s="143"/>
      <c r="V338" s="143"/>
      <c r="W338" s="143"/>
      <c r="X338" s="143"/>
    </row>
    <row r="339" spans="1:24" x14ac:dyDescent="0.25">
      <c r="A339" s="163">
        <v>337</v>
      </c>
      <c r="B339" s="132"/>
      <c r="C339" s="137"/>
      <c r="D339" s="131"/>
      <c r="E339" s="131"/>
      <c r="F339" s="133"/>
      <c r="G339" s="164">
        <f>Таблица1345691318[Кол-во по Счету]*Таблица1345691318[Цена за единицу]</f>
        <v>0</v>
      </c>
      <c r="H339" s="164"/>
      <c r="I339" s="134"/>
      <c r="J339" s="134"/>
      <c r="K339" s="134"/>
      <c r="L339" s="156"/>
      <c r="M339" s="132"/>
      <c r="N339" s="157"/>
      <c r="O339" s="135"/>
      <c r="P339" s="116">
        <f>Таблица1345691318[Дата оплаты]+Таблица1345691318[Срок поставки дней]+1</f>
        <v>1</v>
      </c>
      <c r="Q339" s="156"/>
      <c r="R339" s="136"/>
      <c r="S339" s="143"/>
      <c r="T339" s="143"/>
      <c r="U339" s="143"/>
      <c r="V339" s="143"/>
      <c r="W339" s="143"/>
      <c r="X339" s="143"/>
    </row>
    <row r="340" spans="1:24" x14ac:dyDescent="0.25">
      <c r="A340" s="131">
        <v>338</v>
      </c>
      <c r="B340" s="132"/>
      <c r="C340" s="137"/>
      <c r="D340" s="131"/>
      <c r="E340" s="131"/>
      <c r="F340" s="133"/>
      <c r="G340" s="164">
        <f>Таблица1345691318[Кол-во по Счету]*Таблица1345691318[Цена за единицу]</f>
        <v>0</v>
      </c>
      <c r="H340" s="164"/>
      <c r="I340" s="134"/>
      <c r="J340" s="134"/>
      <c r="K340" s="134"/>
      <c r="L340" s="156"/>
      <c r="M340" s="132"/>
      <c r="N340" s="157"/>
      <c r="O340" s="135"/>
      <c r="P340" s="116">
        <f>Таблица1345691318[Дата оплаты]+Таблица1345691318[Срок поставки дней]+1</f>
        <v>1</v>
      </c>
      <c r="Q340" s="156"/>
      <c r="R340" s="136"/>
      <c r="S340" s="143"/>
      <c r="T340" s="143"/>
      <c r="U340" s="143"/>
      <c r="V340" s="143"/>
      <c r="W340" s="143"/>
      <c r="X340" s="143"/>
    </row>
    <row r="341" spans="1:24" x14ac:dyDescent="0.25">
      <c r="A341" s="163">
        <v>339</v>
      </c>
      <c r="B341" s="132"/>
      <c r="C341" s="137"/>
      <c r="D341" s="131"/>
      <c r="E341" s="131"/>
      <c r="F341" s="133"/>
      <c r="G341" s="118">
        <f>Таблица1345691318[Кол-во по Счету]*Таблица1345691318[Цена за единицу]</f>
        <v>0</v>
      </c>
      <c r="H341" s="118"/>
      <c r="I341" s="134"/>
      <c r="J341" s="134"/>
      <c r="K341" s="134"/>
      <c r="L341" s="156"/>
      <c r="M341" s="132"/>
      <c r="N341" s="157"/>
      <c r="O341" s="135"/>
      <c r="P341" s="116">
        <f>Таблица1345691318[Дата оплаты]+Таблица1345691318[Срок поставки дней]+1</f>
        <v>1</v>
      </c>
      <c r="Q341" s="156"/>
      <c r="R341" s="136"/>
      <c r="S341" s="143"/>
      <c r="T341" s="143"/>
      <c r="U341" s="143"/>
      <c r="V341" s="143"/>
      <c r="W341" s="143"/>
      <c r="X341" s="143"/>
    </row>
    <row r="342" spans="1:24" x14ac:dyDescent="0.25">
      <c r="A342" s="163">
        <v>340</v>
      </c>
      <c r="B342" s="132"/>
      <c r="C342" s="137"/>
      <c r="D342" s="131"/>
      <c r="E342" s="131"/>
      <c r="F342" s="133"/>
      <c r="G342" s="164">
        <f>Таблица1345691318[Кол-во по Счету]*Таблица1345691318[Цена за единицу]</f>
        <v>0</v>
      </c>
      <c r="H342" s="164"/>
      <c r="I342" s="134"/>
      <c r="J342" s="134"/>
      <c r="K342" s="134"/>
      <c r="L342" s="156"/>
      <c r="M342" s="132"/>
      <c r="N342" s="157"/>
      <c r="O342" s="135"/>
      <c r="P342" s="116">
        <f>Таблица1345691318[Дата оплаты]+Таблица1345691318[Срок поставки дней]+1</f>
        <v>1</v>
      </c>
      <c r="Q342" s="156"/>
      <c r="R342" s="136"/>
      <c r="S342" s="143"/>
      <c r="T342" s="143"/>
      <c r="U342" s="143"/>
      <c r="V342" s="143"/>
      <c r="W342" s="143"/>
      <c r="X342" s="143"/>
    </row>
    <row r="343" spans="1:24" x14ac:dyDescent="0.25">
      <c r="A343" s="163">
        <v>341</v>
      </c>
      <c r="B343" s="132"/>
      <c r="C343" s="137"/>
      <c r="D343" s="131"/>
      <c r="E343" s="131"/>
      <c r="F343" s="133"/>
      <c r="G343" s="164">
        <f>Таблица1345691318[Кол-во по Счету]*Таблица1345691318[Цена за единицу]</f>
        <v>0</v>
      </c>
      <c r="H343" s="164"/>
      <c r="I343" s="134"/>
      <c r="J343" s="134"/>
      <c r="K343" s="134"/>
      <c r="L343" s="156"/>
      <c r="M343" s="132"/>
      <c r="N343" s="157"/>
      <c r="O343" s="135"/>
      <c r="P343" s="116">
        <f>Таблица1345691318[Дата оплаты]+Таблица1345691318[Срок поставки дней]+1</f>
        <v>1</v>
      </c>
      <c r="Q343" s="156"/>
      <c r="R343" s="136"/>
      <c r="S343" s="143"/>
      <c r="T343" s="143"/>
      <c r="U343" s="143"/>
      <c r="V343" s="143"/>
      <c r="W343" s="143"/>
      <c r="X343" s="143"/>
    </row>
    <row r="344" spans="1:24" x14ac:dyDescent="0.25">
      <c r="A344" s="163">
        <v>342</v>
      </c>
      <c r="B344" s="132"/>
      <c r="C344" s="137"/>
      <c r="D344" s="131"/>
      <c r="E344" s="131"/>
      <c r="F344" s="133"/>
      <c r="G344" s="164">
        <f>Таблица1345691318[Кол-во по Счету]*Таблица1345691318[Цена за единицу]</f>
        <v>0</v>
      </c>
      <c r="H344" s="164"/>
      <c r="I344" s="134"/>
      <c r="J344" s="134"/>
      <c r="K344" s="134"/>
      <c r="L344" s="156"/>
      <c r="M344" s="132"/>
      <c r="N344" s="157"/>
      <c r="O344" s="135"/>
      <c r="P344" s="116">
        <f>Таблица1345691318[Дата оплаты]+Таблица1345691318[Срок поставки дней]+1</f>
        <v>1</v>
      </c>
      <c r="Q344" s="156"/>
      <c r="R344" s="136"/>
      <c r="S344" s="143"/>
      <c r="T344" s="143"/>
      <c r="U344" s="143"/>
      <c r="V344" s="143"/>
      <c r="W344" s="143"/>
      <c r="X344" s="143"/>
    </row>
    <row r="345" spans="1:24" x14ac:dyDescent="0.25">
      <c r="A345" s="131">
        <v>343</v>
      </c>
      <c r="B345" s="132"/>
      <c r="C345" s="137"/>
      <c r="D345" s="131"/>
      <c r="E345" s="131"/>
      <c r="F345" s="133"/>
      <c r="G345" s="164">
        <f>Таблица1345691318[Кол-во по Счету]*Таблица1345691318[Цена за единицу]</f>
        <v>0</v>
      </c>
      <c r="H345" s="164"/>
      <c r="I345" s="134"/>
      <c r="J345" s="134"/>
      <c r="K345" s="134"/>
      <c r="L345" s="156"/>
      <c r="M345" s="132"/>
      <c r="N345" s="157"/>
      <c r="O345" s="135"/>
      <c r="P345" s="116">
        <f>Таблица1345691318[Дата оплаты]+Таблица1345691318[Срок поставки дней]+1</f>
        <v>1</v>
      </c>
      <c r="Q345" s="156"/>
      <c r="R345" s="136"/>
      <c r="S345" s="143"/>
      <c r="T345" s="143"/>
      <c r="U345" s="143"/>
      <c r="V345" s="143"/>
      <c r="W345" s="143"/>
      <c r="X345" s="143"/>
    </row>
    <row r="346" spans="1:24" x14ac:dyDescent="0.25">
      <c r="A346" s="163">
        <v>344</v>
      </c>
      <c r="B346" s="132"/>
      <c r="C346" s="137"/>
      <c r="D346" s="131"/>
      <c r="E346" s="131"/>
      <c r="F346" s="133"/>
      <c r="G346" s="164">
        <f>Таблица1345691318[Кол-во по Счету]*Таблица1345691318[Цена за единицу]</f>
        <v>0</v>
      </c>
      <c r="H346" s="164"/>
      <c r="I346" s="134"/>
      <c r="J346" s="134"/>
      <c r="K346" s="134"/>
      <c r="L346" s="156"/>
      <c r="M346" s="132"/>
      <c r="N346" s="157"/>
      <c r="O346" s="135"/>
      <c r="P346" s="116">
        <f>Таблица1345691318[Дата оплаты]+Таблица1345691318[Срок поставки дней]+1</f>
        <v>1</v>
      </c>
      <c r="Q346" s="156"/>
      <c r="R346" s="136"/>
      <c r="S346" s="143"/>
      <c r="T346" s="143"/>
      <c r="U346" s="143"/>
      <c r="V346" s="143"/>
      <c r="W346" s="143"/>
      <c r="X346" s="143"/>
    </row>
    <row r="347" spans="1:24" x14ac:dyDescent="0.25">
      <c r="A347" s="163">
        <v>345</v>
      </c>
      <c r="B347" s="132"/>
      <c r="C347" s="137"/>
      <c r="D347" s="131"/>
      <c r="E347" s="131"/>
      <c r="F347" s="133"/>
      <c r="G347" s="164">
        <f>Таблица1345691318[Кол-во по Счету]*Таблица1345691318[Цена за единицу]</f>
        <v>0</v>
      </c>
      <c r="H347" s="164"/>
      <c r="I347" s="134"/>
      <c r="J347" s="134"/>
      <c r="K347" s="134"/>
      <c r="L347" s="156"/>
      <c r="M347" s="132"/>
      <c r="N347" s="157"/>
      <c r="O347" s="135"/>
      <c r="P347" s="116">
        <f>Таблица1345691318[Дата оплаты]+Таблица1345691318[Срок поставки дней]+1</f>
        <v>1</v>
      </c>
      <c r="Q347" s="156"/>
      <c r="R347" s="136"/>
      <c r="S347" s="143"/>
      <c r="T347" s="143"/>
      <c r="U347" s="143"/>
      <c r="V347" s="143"/>
      <c r="W347" s="143"/>
      <c r="X347" s="143"/>
    </row>
    <row r="348" spans="1:24" x14ac:dyDescent="0.25">
      <c r="A348" s="163">
        <v>346</v>
      </c>
      <c r="B348" s="132"/>
      <c r="C348" s="137"/>
      <c r="D348" s="131"/>
      <c r="E348" s="131"/>
      <c r="F348" s="133"/>
      <c r="G348" s="118">
        <f>Таблица1345691318[Кол-во по Счету]*Таблица1345691318[Цена за единицу]</f>
        <v>0</v>
      </c>
      <c r="H348" s="118"/>
      <c r="I348" s="134"/>
      <c r="J348" s="134"/>
      <c r="K348" s="134"/>
      <c r="L348" s="156"/>
      <c r="M348" s="132"/>
      <c r="N348" s="157"/>
      <c r="O348" s="135"/>
      <c r="P348" s="116">
        <f>Таблица1345691318[Дата оплаты]+Таблица1345691318[Срок поставки дней]+1</f>
        <v>1</v>
      </c>
      <c r="Q348" s="156"/>
      <c r="R348" s="136"/>
      <c r="S348" s="143"/>
      <c r="T348" s="143"/>
      <c r="U348" s="143"/>
      <c r="V348" s="143"/>
      <c r="W348" s="143"/>
      <c r="X348" s="143"/>
    </row>
    <row r="349" spans="1:24" x14ac:dyDescent="0.25">
      <c r="A349" s="163">
        <v>347</v>
      </c>
      <c r="B349" s="132"/>
      <c r="C349" s="137"/>
      <c r="D349" s="131"/>
      <c r="E349" s="131"/>
      <c r="F349" s="133"/>
      <c r="G349" s="164">
        <f>Таблица1345691318[Кол-во по Счету]*Таблица1345691318[Цена за единицу]</f>
        <v>0</v>
      </c>
      <c r="H349" s="164"/>
      <c r="I349" s="134"/>
      <c r="J349" s="134"/>
      <c r="K349" s="134"/>
      <c r="L349" s="156"/>
      <c r="M349" s="132"/>
      <c r="N349" s="157"/>
      <c r="O349" s="135"/>
      <c r="P349" s="116">
        <f>Таблица1345691318[Дата оплаты]+Таблица1345691318[Срок поставки дней]+1</f>
        <v>1</v>
      </c>
      <c r="Q349" s="156"/>
      <c r="R349" s="136"/>
      <c r="S349" s="143"/>
      <c r="T349" s="143"/>
      <c r="U349" s="143"/>
      <c r="V349" s="143"/>
      <c r="W349" s="143"/>
      <c r="X349" s="143"/>
    </row>
    <row r="350" spans="1:24" x14ac:dyDescent="0.25">
      <c r="A350" s="131">
        <v>348</v>
      </c>
      <c r="B350" s="132"/>
      <c r="C350" s="137"/>
      <c r="D350" s="131"/>
      <c r="E350" s="131"/>
      <c r="F350" s="133"/>
      <c r="G350" s="164">
        <f>Таблица1345691318[Кол-во по Счету]*Таблица1345691318[Цена за единицу]</f>
        <v>0</v>
      </c>
      <c r="H350" s="164"/>
      <c r="I350" s="134"/>
      <c r="J350" s="134"/>
      <c r="K350" s="134"/>
      <c r="L350" s="156"/>
      <c r="M350" s="132"/>
      <c r="N350" s="157"/>
      <c r="O350" s="135"/>
      <c r="P350" s="116">
        <f>Таблица1345691318[Дата оплаты]+Таблица1345691318[Срок поставки дней]+1</f>
        <v>1</v>
      </c>
      <c r="Q350" s="156"/>
      <c r="R350" s="136"/>
      <c r="S350" s="143"/>
      <c r="T350" s="143"/>
      <c r="U350" s="143"/>
      <c r="V350" s="143"/>
      <c r="W350" s="143"/>
      <c r="X350" s="143"/>
    </row>
    <row r="351" spans="1:24" x14ac:dyDescent="0.25">
      <c r="A351" s="143"/>
      <c r="B351" s="140"/>
      <c r="C351" s="143"/>
      <c r="D351" s="146"/>
      <c r="E351" s="146"/>
      <c r="F351" s="143"/>
      <c r="G351" s="143"/>
      <c r="H351" s="142"/>
      <c r="I351" s="142"/>
      <c r="J351" s="142"/>
      <c r="K351" s="141"/>
      <c r="L351" s="154"/>
      <c r="M351" s="141"/>
      <c r="N351" s="150"/>
      <c r="O351" s="141"/>
      <c r="P351" s="141"/>
      <c r="Q351" s="154"/>
      <c r="R351" s="147"/>
      <c r="S351" s="143"/>
      <c r="T351" s="143"/>
      <c r="U351" s="143"/>
      <c r="V351" s="143"/>
      <c r="W351" s="143"/>
      <c r="X351" s="143"/>
    </row>
    <row r="352" spans="1:24" x14ac:dyDescent="0.25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51"/>
      <c r="M352" s="143"/>
      <c r="N352" s="151"/>
      <c r="O352" s="143"/>
      <c r="P352" s="143"/>
      <c r="Q352" s="151"/>
      <c r="R352" s="143"/>
      <c r="S352" s="143"/>
      <c r="T352" s="143"/>
      <c r="U352" s="143"/>
      <c r="V352" s="143"/>
      <c r="W352" s="143"/>
      <c r="X352" s="143"/>
    </row>
    <row r="353" spans="1:24" x14ac:dyDescent="0.25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51"/>
      <c r="M353" s="143"/>
      <c r="N353" s="151"/>
      <c r="O353" s="143"/>
      <c r="P353" s="143"/>
      <c r="Q353" s="151"/>
      <c r="R353" s="143"/>
      <c r="S353" s="143"/>
      <c r="T353" s="143"/>
      <c r="U353" s="143"/>
      <c r="V353" s="143"/>
      <c r="W353" s="143"/>
      <c r="X353" s="143"/>
    </row>
    <row r="354" spans="1:24" x14ac:dyDescent="0.25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51"/>
      <c r="M354" s="143"/>
      <c r="N354" s="151"/>
      <c r="O354" s="143"/>
      <c r="P354" s="143"/>
      <c r="Q354" s="151"/>
      <c r="R354" s="143"/>
      <c r="S354" s="143"/>
      <c r="T354" s="143"/>
      <c r="U354" s="143"/>
      <c r="V354" s="143"/>
      <c r="W354" s="143"/>
      <c r="X354" s="143"/>
    </row>
    <row r="355" spans="1:24" x14ac:dyDescent="0.25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51"/>
      <c r="M355" s="143"/>
      <c r="N355" s="151"/>
      <c r="O355" s="143"/>
      <c r="P355" s="143"/>
      <c r="Q355" s="151"/>
      <c r="R355" s="143"/>
      <c r="S355" s="143"/>
      <c r="T355" s="143"/>
      <c r="U355" s="143"/>
      <c r="V355" s="143"/>
      <c r="W355" s="143"/>
      <c r="X355" s="143"/>
    </row>
    <row r="356" spans="1:24" x14ac:dyDescent="0.25">
      <c r="A356" s="92"/>
      <c r="B356" s="92"/>
      <c r="C356" s="92"/>
      <c r="D356" s="92"/>
      <c r="E356" s="92"/>
      <c r="H356" s="92"/>
      <c r="I356" s="92"/>
      <c r="J356" s="92"/>
      <c r="K356" s="92"/>
      <c r="L356" s="152"/>
      <c r="M356" s="92"/>
      <c r="N356" s="152"/>
      <c r="O356" s="92"/>
      <c r="P356" s="92"/>
      <c r="Q356" s="152"/>
      <c r="R356" s="92"/>
    </row>
    <row r="357" spans="1:24" x14ac:dyDescent="0.25">
      <c r="A357" s="92"/>
      <c r="B357" s="92"/>
      <c r="C357" s="92"/>
      <c r="D357" s="92"/>
      <c r="E357" s="92"/>
      <c r="H357" s="92"/>
      <c r="I357" s="92"/>
      <c r="J357" s="92"/>
      <c r="K357" s="92"/>
      <c r="L357" s="152"/>
      <c r="M357" s="92"/>
      <c r="N357" s="152"/>
      <c r="O357" s="92"/>
      <c r="P357" s="92"/>
      <c r="Q357" s="152"/>
      <c r="R357" s="92"/>
    </row>
    <row r="358" spans="1:24" x14ac:dyDescent="0.25">
      <c r="A358" s="92"/>
      <c r="B358" s="92"/>
      <c r="C358" s="92"/>
      <c r="D358" s="92"/>
      <c r="E358" s="92"/>
      <c r="H358" s="92"/>
      <c r="I358" s="92"/>
      <c r="J358" s="92"/>
      <c r="K358" s="92"/>
      <c r="L358" s="152"/>
      <c r="M358" s="92"/>
      <c r="N358" s="152"/>
      <c r="O358" s="92"/>
      <c r="P358" s="92"/>
      <c r="Q358" s="152"/>
      <c r="R358" s="92"/>
    </row>
    <row r="359" spans="1:24" x14ac:dyDescent="0.25">
      <c r="A359" s="92"/>
      <c r="B359" s="92"/>
      <c r="C359" s="92"/>
      <c r="D359" s="92"/>
      <c r="E359" s="92"/>
      <c r="H359" s="92"/>
      <c r="I359" s="92"/>
      <c r="J359" s="92"/>
      <c r="K359" s="92"/>
      <c r="L359" s="152"/>
      <c r="M359" s="92"/>
      <c r="N359" s="152"/>
      <c r="O359" s="92"/>
      <c r="P359" s="92"/>
      <c r="Q359" s="152"/>
      <c r="R359" s="92"/>
    </row>
    <row r="360" spans="1:24" x14ac:dyDescent="0.25">
      <c r="A360" s="92"/>
      <c r="B360" s="92"/>
      <c r="C360" s="92"/>
      <c r="D360" s="92"/>
      <c r="E360" s="92"/>
      <c r="H360" s="92"/>
      <c r="I360" s="92"/>
      <c r="J360" s="92"/>
      <c r="K360" s="92"/>
      <c r="L360" s="152"/>
      <c r="M360" s="92"/>
      <c r="N360" s="152"/>
      <c r="O360" s="92"/>
      <c r="P360" s="92"/>
      <c r="Q360" s="152"/>
      <c r="R360" s="92"/>
    </row>
    <row r="361" spans="1:24" x14ac:dyDescent="0.25">
      <c r="A361" s="92"/>
      <c r="B361" s="92"/>
      <c r="C361" s="92"/>
      <c r="D361" s="92"/>
      <c r="E361" s="92"/>
      <c r="H361" s="92"/>
      <c r="I361" s="92"/>
      <c r="J361" s="92"/>
      <c r="K361" s="92"/>
      <c r="L361" s="152"/>
      <c r="M361" s="92"/>
      <c r="N361" s="152"/>
      <c r="O361" s="92"/>
      <c r="P361" s="92"/>
      <c r="Q361" s="152"/>
      <c r="R361" s="92"/>
    </row>
    <row r="362" spans="1:24" x14ac:dyDescent="0.25">
      <c r="A362" s="92"/>
      <c r="B362" s="92"/>
      <c r="C362" s="92"/>
      <c r="D362" s="92"/>
      <c r="E362" s="92"/>
      <c r="H362" s="92"/>
      <c r="I362" s="92"/>
      <c r="J362" s="92"/>
      <c r="K362" s="92"/>
      <c r="L362" s="152"/>
      <c r="M362" s="92"/>
      <c r="N362" s="152"/>
      <c r="O362" s="92"/>
      <c r="P362" s="92"/>
      <c r="Q362" s="152"/>
      <c r="R362" s="92"/>
    </row>
    <row r="363" spans="1:24" x14ac:dyDescent="0.25">
      <c r="A363" s="92"/>
      <c r="B363" s="92"/>
      <c r="C363" s="92"/>
      <c r="D363" s="92"/>
      <c r="E363" s="92"/>
      <c r="H363" s="92"/>
      <c r="I363" s="92"/>
      <c r="J363" s="92"/>
      <c r="K363" s="92"/>
      <c r="L363" s="152"/>
      <c r="M363" s="92"/>
      <c r="N363" s="152"/>
      <c r="O363" s="92"/>
      <c r="P363" s="92"/>
      <c r="Q363" s="152"/>
      <c r="R363" s="92"/>
    </row>
    <row r="364" spans="1:24" x14ac:dyDescent="0.25">
      <c r="A364" s="92"/>
      <c r="B364" s="92"/>
      <c r="C364" s="92"/>
      <c r="D364" s="92"/>
      <c r="E364" s="92"/>
      <c r="H364" s="92"/>
      <c r="I364" s="92"/>
      <c r="J364" s="92"/>
      <c r="K364" s="92"/>
      <c r="L364" s="152"/>
      <c r="M364" s="92"/>
      <c r="N364" s="152"/>
      <c r="O364" s="92"/>
      <c r="P364" s="92"/>
      <c r="Q364" s="152"/>
      <c r="R364" s="92"/>
    </row>
    <row r="365" spans="1:24" x14ac:dyDescent="0.25">
      <c r="A365" s="92"/>
      <c r="B365" s="92"/>
      <c r="C365" s="92"/>
      <c r="D365" s="92"/>
      <c r="E365" s="92"/>
      <c r="H365" s="92"/>
      <c r="I365" s="92"/>
      <c r="J365" s="92"/>
      <c r="K365" s="92"/>
      <c r="L365" s="152"/>
      <c r="M365" s="92"/>
      <c r="N365" s="152"/>
      <c r="O365" s="92"/>
      <c r="P365" s="92"/>
      <c r="Q365" s="152"/>
      <c r="R365" s="92"/>
    </row>
    <row r="366" spans="1:24" x14ac:dyDescent="0.25">
      <c r="A366" s="92"/>
      <c r="B366" s="92"/>
      <c r="C366" s="92"/>
      <c r="D366" s="92"/>
      <c r="E366" s="92"/>
      <c r="H366" s="92"/>
      <c r="I366" s="92"/>
      <c r="J366" s="92"/>
      <c r="K366" s="92"/>
      <c r="L366" s="152"/>
      <c r="M366" s="92"/>
      <c r="N366" s="152"/>
      <c r="O366" s="92"/>
      <c r="P366" s="92"/>
      <c r="Q366" s="152"/>
      <c r="R366" s="92"/>
    </row>
    <row r="367" spans="1:24" x14ac:dyDescent="0.25">
      <c r="A367" s="92"/>
      <c r="B367" s="92"/>
      <c r="C367" s="92"/>
      <c r="D367" s="92"/>
      <c r="E367" s="92"/>
      <c r="H367" s="92"/>
      <c r="I367" s="92"/>
      <c r="J367" s="92"/>
      <c r="K367" s="92"/>
      <c r="L367" s="152"/>
      <c r="M367" s="92"/>
      <c r="N367" s="152"/>
      <c r="O367" s="92"/>
      <c r="P367" s="92"/>
      <c r="Q367" s="152"/>
      <c r="R367" s="92"/>
    </row>
    <row r="368" spans="1:24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152"/>
      <c r="M368" s="92"/>
      <c r="N368" s="152"/>
      <c r="O368" s="92"/>
      <c r="P368" s="92"/>
      <c r="Q368" s="152"/>
      <c r="R368" s="92"/>
    </row>
    <row r="369" spans="1:18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152"/>
      <c r="M369" s="92"/>
      <c r="N369" s="92"/>
      <c r="O369" s="92"/>
      <c r="P369" s="92"/>
      <c r="Q369" s="152"/>
      <c r="R369" s="92"/>
    </row>
    <row r="370" spans="1:18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152"/>
      <c r="M370" s="92"/>
      <c r="N370" s="92"/>
      <c r="O370" s="92"/>
      <c r="P370" s="92"/>
      <c r="Q370" s="152"/>
      <c r="R370" s="92"/>
    </row>
    <row r="371" spans="1:18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152"/>
      <c r="M371" s="92"/>
      <c r="N371" s="92"/>
      <c r="O371" s="92"/>
      <c r="P371" s="92"/>
      <c r="Q371" s="152"/>
      <c r="R371" s="92"/>
    </row>
    <row r="372" spans="1:18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152"/>
      <c r="M372" s="92"/>
      <c r="N372" s="92"/>
      <c r="O372" s="92"/>
      <c r="P372" s="92"/>
      <c r="Q372" s="152"/>
      <c r="R372" s="92"/>
    </row>
    <row r="373" spans="1:18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152"/>
      <c r="M373" s="92"/>
      <c r="N373" s="92"/>
      <c r="O373" s="92"/>
      <c r="P373" s="92"/>
      <c r="Q373" s="152"/>
      <c r="R373" s="92"/>
    </row>
    <row r="374" spans="1:18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152"/>
      <c r="M374" s="92"/>
      <c r="N374" s="92"/>
      <c r="O374" s="92"/>
      <c r="P374" s="92"/>
      <c r="Q374" s="152"/>
      <c r="R374" s="92"/>
    </row>
    <row r="375" spans="1:18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152"/>
      <c r="M375" s="92"/>
      <c r="N375" s="92"/>
      <c r="O375" s="92"/>
      <c r="P375" s="92"/>
      <c r="Q375" s="152"/>
      <c r="R375" s="92"/>
    </row>
    <row r="376" spans="1:18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152"/>
      <c r="M376" s="92"/>
      <c r="N376" s="92"/>
      <c r="O376" s="92"/>
      <c r="P376" s="92"/>
      <c r="Q376" s="152"/>
      <c r="R376" s="92"/>
    </row>
    <row r="377" spans="1:18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152"/>
      <c r="M377" s="92"/>
      <c r="N377" s="92"/>
      <c r="O377" s="92"/>
      <c r="P377" s="92"/>
      <c r="Q377" s="152"/>
      <c r="R377" s="92"/>
    </row>
    <row r="378" spans="1:18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152"/>
      <c r="M378" s="92"/>
      <c r="N378" s="92"/>
      <c r="O378" s="92"/>
      <c r="P378" s="92"/>
      <c r="Q378" s="152"/>
      <c r="R378" s="92"/>
    </row>
    <row r="379" spans="1:18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152"/>
      <c r="M379" s="92"/>
      <c r="N379" s="92"/>
      <c r="O379" s="92"/>
      <c r="P379" s="92"/>
      <c r="Q379" s="152"/>
      <c r="R379" s="92"/>
    </row>
    <row r="380" spans="1:18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152"/>
      <c r="M380" s="92"/>
      <c r="N380" s="92"/>
      <c r="O380" s="92"/>
      <c r="P380" s="92"/>
      <c r="Q380" s="152"/>
      <c r="R380" s="92"/>
    </row>
    <row r="381" spans="1:18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152"/>
      <c r="M381" s="92"/>
      <c r="N381" s="92"/>
      <c r="O381" s="92"/>
      <c r="P381" s="92"/>
      <c r="Q381" s="152"/>
      <c r="R381" s="92"/>
    </row>
    <row r="382" spans="1:18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152"/>
      <c r="M382" s="92"/>
      <c r="N382" s="92"/>
      <c r="O382" s="92"/>
      <c r="P382" s="92"/>
      <c r="Q382" s="152"/>
      <c r="R382" s="92"/>
    </row>
    <row r="383" spans="1:18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152"/>
      <c r="M383" s="92"/>
      <c r="N383" s="92"/>
      <c r="O383" s="92"/>
      <c r="P383" s="92"/>
      <c r="Q383" s="152"/>
      <c r="R383" s="92"/>
    </row>
    <row r="384" spans="1:18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152"/>
      <c r="M384" s="92"/>
      <c r="N384" s="92"/>
      <c r="O384" s="92"/>
      <c r="P384" s="92"/>
      <c r="Q384" s="152"/>
      <c r="R384" s="92"/>
    </row>
    <row r="385" spans="1:18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152"/>
      <c r="M385" s="92"/>
      <c r="N385" s="92"/>
      <c r="O385" s="92"/>
      <c r="P385" s="92"/>
      <c r="Q385" s="152"/>
      <c r="R385" s="92"/>
    </row>
    <row r="386" spans="1:18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152"/>
      <c r="M386" s="92"/>
      <c r="N386" s="92"/>
      <c r="O386" s="92"/>
      <c r="P386" s="92"/>
      <c r="Q386" s="152"/>
      <c r="R386" s="92"/>
    </row>
    <row r="387" spans="1:18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152"/>
      <c r="M387" s="92"/>
      <c r="N387" s="92"/>
      <c r="O387" s="92"/>
      <c r="P387" s="92"/>
      <c r="Q387" s="152"/>
      <c r="R387" s="92"/>
    </row>
    <row r="388" spans="1:18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152"/>
      <c r="M388" s="92"/>
      <c r="N388" s="92"/>
      <c r="O388" s="92"/>
      <c r="P388" s="92"/>
      <c r="Q388" s="152"/>
      <c r="R388" s="92"/>
    </row>
    <row r="389" spans="1:18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152"/>
      <c r="M389" s="92"/>
      <c r="N389" s="92"/>
      <c r="O389" s="92"/>
      <c r="P389" s="92"/>
      <c r="Q389" s="152"/>
      <c r="R389" s="92"/>
    </row>
    <row r="390" spans="1:18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152"/>
      <c r="M390" s="92"/>
      <c r="N390" s="92"/>
      <c r="O390" s="92"/>
      <c r="P390" s="92"/>
      <c r="Q390" s="152"/>
      <c r="R390" s="92"/>
    </row>
    <row r="391" spans="1:18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152"/>
      <c r="M391" s="92"/>
      <c r="N391" s="92"/>
      <c r="O391" s="92"/>
      <c r="P391" s="92"/>
      <c r="Q391" s="152"/>
      <c r="R391" s="92"/>
    </row>
    <row r="392" spans="1:18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152"/>
      <c r="M392" s="92"/>
      <c r="N392" s="92"/>
      <c r="O392" s="92"/>
      <c r="P392" s="92"/>
      <c r="Q392" s="152"/>
      <c r="R392" s="92"/>
    </row>
    <row r="393" spans="1:18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152"/>
      <c r="M393" s="92"/>
      <c r="N393" s="92"/>
      <c r="O393" s="92"/>
      <c r="P393" s="92"/>
      <c r="Q393" s="152"/>
      <c r="R393" s="92"/>
    </row>
    <row r="394" spans="1:18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152"/>
      <c r="M394" s="92"/>
      <c r="N394" s="92"/>
      <c r="O394" s="92"/>
      <c r="P394" s="92"/>
      <c r="Q394" s="152"/>
      <c r="R394" s="92"/>
    </row>
    <row r="395" spans="1:18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152"/>
      <c r="M395" s="92"/>
      <c r="N395" s="92"/>
      <c r="O395" s="92"/>
      <c r="P395" s="92"/>
      <c r="Q395" s="152"/>
      <c r="R395" s="92"/>
    </row>
    <row r="396" spans="1:18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152"/>
      <c r="M396" s="92"/>
      <c r="N396" s="92"/>
      <c r="O396" s="92"/>
      <c r="P396" s="92"/>
      <c r="Q396" s="152"/>
      <c r="R396" s="92"/>
    </row>
    <row r="397" spans="1:18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152"/>
      <c r="M397" s="92"/>
      <c r="N397" s="92"/>
      <c r="O397" s="92"/>
      <c r="P397" s="92"/>
      <c r="Q397" s="152"/>
      <c r="R397" s="92"/>
    </row>
    <row r="398" spans="1:18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152"/>
      <c r="M398" s="92"/>
      <c r="N398" s="92"/>
      <c r="O398" s="92"/>
      <c r="P398" s="92"/>
      <c r="Q398" s="152"/>
      <c r="R398" s="92"/>
    </row>
    <row r="399" spans="1:18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152"/>
      <c r="M399" s="92"/>
      <c r="N399" s="92"/>
      <c r="O399" s="92"/>
      <c r="P399" s="92"/>
      <c r="Q399" s="152"/>
      <c r="R399" s="92"/>
    </row>
    <row r="400" spans="1:18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152"/>
      <c r="M400" s="92"/>
      <c r="N400" s="92"/>
      <c r="O400" s="92"/>
      <c r="P400" s="92"/>
      <c r="Q400" s="152"/>
      <c r="R400" s="92"/>
    </row>
    <row r="401" spans="1:18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152"/>
      <c r="M401" s="92"/>
      <c r="N401" s="92"/>
      <c r="O401" s="92"/>
      <c r="P401" s="92"/>
      <c r="Q401" s="152"/>
      <c r="R401" s="92"/>
    </row>
    <row r="402" spans="1:18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152"/>
      <c r="M402" s="92"/>
      <c r="N402" s="92"/>
      <c r="O402" s="92"/>
      <c r="P402" s="92"/>
      <c r="Q402" s="152"/>
      <c r="R402" s="92"/>
    </row>
    <row r="403" spans="1:18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152"/>
      <c r="M403" s="92"/>
      <c r="N403" s="92"/>
      <c r="O403" s="92"/>
      <c r="P403" s="92"/>
      <c r="Q403" s="152"/>
      <c r="R403" s="92"/>
    </row>
    <row r="404" spans="1:18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152"/>
      <c r="M404" s="92"/>
      <c r="N404" s="92"/>
      <c r="O404" s="92"/>
      <c r="P404" s="92"/>
      <c r="Q404" s="152"/>
      <c r="R404" s="92"/>
    </row>
    <row r="405" spans="1:18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152"/>
      <c r="M405" s="92"/>
      <c r="N405" s="92"/>
      <c r="O405" s="92"/>
      <c r="P405" s="92"/>
      <c r="Q405" s="152"/>
      <c r="R405" s="92"/>
    </row>
    <row r="406" spans="1:18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152"/>
      <c r="M406" s="92"/>
      <c r="N406" s="92"/>
      <c r="O406" s="92"/>
      <c r="P406" s="92"/>
      <c r="Q406" s="152"/>
      <c r="R406" s="92"/>
    </row>
    <row r="407" spans="1:18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152"/>
      <c r="M407" s="92"/>
      <c r="N407" s="92"/>
      <c r="O407" s="92"/>
      <c r="P407" s="92"/>
      <c r="Q407" s="152"/>
      <c r="R407" s="92"/>
    </row>
    <row r="408" spans="1:18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152"/>
      <c r="M408" s="92"/>
      <c r="N408" s="92"/>
      <c r="O408" s="92"/>
      <c r="P408" s="92"/>
      <c r="Q408" s="152"/>
      <c r="R408" s="92"/>
    </row>
    <row r="409" spans="1:18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152"/>
      <c r="M409" s="92"/>
      <c r="N409" s="92"/>
      <c r="O409" s="92"/>
      <c r="P409" s="92"/>
      <c r="Q409" s="152"/>
      <c r="R409" s="92"/>
    </row>
    <row r="410" spans="1:18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152"/>
      <c r="M410" s="92"/>
      <c r="N410" s="92"/>
      <c r="O410" s="92"/>
      <c r="P410" s="92"/>
      <c r="Q410" s="152"/>
      <c r="R410" s="92"/>
    </row>
    <row r="411" spans="1:18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152"/>
      <c r="M411" s="92"/>
      <c r="N411" s="92"/>
      <c r="O411" s="92"/>
      <c r="P411" s="92"/>
      <c r="Q411" s="152"/>
      <c r="R411" s="92"/>
    </row>
    <row r="412" spans="1:18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152"/>
      <c r="M412" s="92"/>
      <c r="N412" s="92"/>
      <c r="O412" s="92"/>
      <c r="P412" s="92"/>
      <c r="Q412" s="152"/>
      <c r="R412" s="92"/>
    </row>
    <row r="413" spans="1:18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152"/>
      <c r="M413" s="92"/>
      <c r="N413" s="92"/>
      <c r="O413" s="92"/>
      <c r="P413" s="92"/>
      <c r="Q413" s="152"/>
      <c r="R413" s="92"/>
    </row>
    <row r="414" spans="1:18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152"/>
      <c r="M414" s="92"/>
      <c r="N414" s="92"/>
      <c r="O414" s="92"/>
      <c r="P414" s="92"/>
      <c r="Q414" s="152"/>
      <c r="R414" s="92"/>
    </row>
    <row r="415" spans="1:18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152"/>
      <c r="M415" s="92"/>
      <c r="N415" s="92"/>
      <c r="O415" s="92"/>
      <c r="P415" s="92"/>
      <c r="Q415" s="152"/>
      <c r="R415" s="92"/>
    </row>
    <row r="416" spans="1:18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152"/>
      <c r="M416" s="92"/>
      <c r="N416" s="92"/>
      <c r="O416" s="92"/>
      <c r="P416" s="92"/>
      <c r="Q416" s="152"/>
      <c r="R416" s="92"/>
    </row>
    <row r="417" spans="1:18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152"/>
      <c r="M417" s="92"/>
      <c r="N417" s="92"/>
      <c r="O417" s="92"/>
      <c r="P417" s="92"/>
      <c r="Q417" s="152"/>
      <c r="R417" s="92"/>
    </row>
    <row r="418" spans="1:18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152"/>
      <c r="M418" s="92"/>
      <c r="N418" s="92"/>
      <c r="O418" s="92"/>
      <c r="P418" s="92"/>
      <c r="Q418" s="152"/>
      <c r="R418" s="92"/>
    </row>
    <row r="419" spans="1:18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152"/>
      <c r="M419" s="92"/>
      <c r="N419" s="92"/>
      <c r="O419" s="92"/>
      <c r="P419" s="92"/>
      <c r="Q419" s="152"/>
      <c r="R419" s="92"/>
    </row>
    <row r="420" spans="1:18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152"/>
      <c r="M420" s="92"/>
      <c r="N420" s="92"/>
      <c r="O420" s="92"/>
      <c r="P420" s="92"/>
      <c r="Q420" s="152"/>
      <c r="R420" s="92"/>
    </row>
    <row r="421" spans="1:18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152"/>
      <c r="M421" s="92"/>
      <c r="N421" s="92"/>
      <c r="O421" s="92"/>
      <c r="P421" s="92"/>
      <c r="Q421" s="152"/>
      <c r="R421" s="92"/>
    </row>
    <row r="422" spans="1:18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152"/>
      <c r="M422" s="92"/>
      <c r="N422" s="92"/>
      <c r="O422" s="92"/>
      <c r="P422" s="92"/>
      <c r="Q422" s="152"/>
      <c r="R422" s="92"/>
    </row>
    <row r="423" spans="1:18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152"/>
      <c r="M423" s="92"/>
      <c r="N423" s="92"/>
      <c r="O423" s="92"/>
      <c r="P423" s="92"/>
      <c r="Q423" s="152"/>
      <c r="R423" s="92"/>
    </row>
    <row r="424" spans="1:18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152"/>
      <c r="M424" s="92"/>
      <c r="N424" s="92"/>
      <c r="O424" s="92"/>
      <c r="P424" s="92"/>
      <c r="Q424" s="152"/>
      <c r="R424" s="92"/>
    </row>
    <row r="425" spans="1:18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152"/>
      <c r="M425" s="92"/>
      <c r="N425" s="92"/>
      <c r="O425" s="92"/>
      <c r="P425" s="92"/>
      <c r="Q425" s="152"/>
      <c r="R425" s="92"/>
    </row>
    <row r="426" spans="1:18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152"/>
      <c r="M426" s="92"/>
      <c r="N426" s="92"/>
      <c r="O426" s="92"/>
      <c r="P426" s="92"/>
      <c r="Q426" s="152"/>
      <c r="R426" s="92"/>
    </row>
    <row r="427" spans="1:18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152"/>
      <c r="M427" s="92"/>
      <c r="N427" s="92"/>
      <c r="O427" s="92"/>
      <c r="P427" s="92"/>
      <c r="Q427" s="152"/>
      <c r="R427" s="92"/>
    </row>
    <row r="428" spans="1:18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152"/>
      <c r="M428" s="92"/>
      <c r="N428" s="92"/>
      <c r="O428" s="92"/>
      <c r="P428" s="92"/>
      <c r="Q428" s="152"/>
      <c r="R428" s="92"/>
    </row>
    <row r="429" spans="1:18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152"/>
      <c r="M429" s="92"/>
      <c r="N429" s="92"/>
      <c r="O429" s="92"/>
      <c r="P429" s="92"/>
      <c r="Q429" s="152"/>
      <c r="R429" s="92"/>
    </row>
    <row r="430" spans="1:18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152"/>
      <c r="M430" s="92"/>
      <c r="N430" s="92"/>
      <c r="O430" s="92"/>
      <c r="P430" s="92"/>
      <c r="Q430" s="152"/>
      <c r="R430" s="92"/>
    </row>
    <row r="431" spans="1:18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152"/>
      <c r="M431" s="92"/>
      <c r="N431" s="92"/>
      <c r="O431" s="92"/>
      <c r="P431" s="92"/>
      <c r="Q431" s="152"/>
      <c r="R431" s="92"/>
    </row>
    <row r="432" spans="1:18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152"/>
      <c r="M432" s="92"/>
      <c r="N432" s="92"/>
      <c r="O432" s="92"/>
      <c r="P432" s="92"/>
      <c r="Q432" s="152"/>
      <c r="R432" s="92"/>
    </row>
    <row r="433" spans="1:18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152"/>
      <c r="M433" s="92"/>
      <c r="N433" s="92"/>
      <c r="O433" s="92"/>
      <c r="P433" s="92"/>
      <c r="Q433" s="152"/>
      <c r="R433" s="92"/>
    </row>
    <row r="434" spans="1:18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152"/>
      <c r="M434" s="92"/>
      <c r="N434" s="92"/>
      <c r="O434" s="92"/>
      <c r="P434" s="92"/>
      <c r="Q434" s="152"/>
      <c r="R434" s="92"/>
    </row>
    <row r="435" spans="1:18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152"/>
      <c r="M435" s="92"/>
      <c r="N435" s="92"/>
      <c r="O435" s="92"/>
      <c r="P435" s="92"/>
      <c r="Q435" s="152"/>
      <c r="R435" s="92"/>
    </row>
    <row r="436" spans="1:18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152"/>
      <c r="M436" s="92"/>
      <c r="N436" s="92"/>
      <c r="O436" s="92"/>
      <c r="P436" s="92"/>
      <c r="Q436" s="152"/>
      <c r="R436" s="92"/>
    </row>
    <row r="437" spans="1:18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152"/>
      <c r="M437" s="92"/>
      <c r="N437" s="92"/>
      <c r="O437" s="92"/>
      <c r="P437" s="92"/>
      <c r="Q437" s="152"/>
      <c r="R437" s="92"/>
    </row>
    <row r="438" spans="1:18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152"/>
      <c r="M438" s="92"/>
      <c r="N438" s="92"/>
      <c r="O438" s="92"/>
      <c r="P438" s="92"/>
      <c r="Q438" s="152"/>
      <c r="R438" s="92"/>
    </row>
    <row r="439" spans="1:18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152"/>
      <c r="M439" s="92"/>
      <c r="N439" s="92"/>
      <c r="O439" s="92"/>
      <c r="P439" s="92"/>
      <c r="Q439" s="152"/>
      <c r="R439" s="92"/>
    </row>
    <row r="440" spans="1:18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152"/>
      <c r="M440" s="92"/>
      <c r="N440" s="92"/>
      <c r="O440" s="92"/>
      <c r="P440" s="92"/>
      <c r="Q440" s="152"/>
      <c r="R440" s="92"/>
    </row>
    <row r="441" spans="1:18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152"/>
      <c r="M441" s="92"/>
      <c r="N441" s="92"/>
      <c r="O441" s="92"/>
      <c r="P441" s="92"/>
      <c r="Q441" s="152"/>
      <c r="R441" s="92"/>
    </row>
    <row r="442" spans="1:18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152"/>
      <c r="M442" s="92"/>
      <c r="N442" s="92"/>
      <c r="O442" s="92"/>
      <c r="P442" s="92"/>
      <c r="Q442" s="152"/>
      <c r="R442" s="92"/>
    </row>
    <row r="443" spans="1:18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152"/>
      <c r="M443" s="92"/>
      <c r="N443" s="92"/>
      <c r="O443" s="92"/>
      <c r="P443" s="92"/>
      <c r="Q443" s="152"/>
      <c r="R443" s="92"/>
    </row>
    <row r="444" spans="1:18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152"/>
      <c r="M444" s="92"/>
      <c r="N444" s="92"/>
      <c r="O444" s="92"/>
      <c r="P444" s="92"/>
      <c r="Q444" s="152"/>
      <c r="R444" s="92"/>
    </row>
    <row r="445" spans="1:18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152"/>
      <c r="M445" s="92"/>
      <c r="N445" s="92"/>
      <c r="O445" s="92"/>
      <c r="P445" s="92"/>
      <c r="Q445" s="152"/>
      <c r="R445" s="92"/>
    </row>
    <row r="446" spans="1:18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152"/>
      <c r="M446" s="92"/>
      <c r="N446" s="92"/>
      <c r="O446" s="92"/>
      <c r="P446" s="92"/>
      <c r="Q446" s="152"/>
      <c r="R446" s="92"/>
    </row>
    <row r="447" spans="1:18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152"/>
      <c r="M447" s="92"/>
      <c r="N447" s="92"/>
      <c r="O447" s="92"/>
      <c r="P447" s="92"/>
      <c r="Q447" s="152"/>
      <c r="R447" s="92"/>
    </row>
    <row r="448" spans="1:18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152"/>
      <c r="M448" s="92"/>
      <c r="N448" s="92"/>
      <c r="O448" s="92"/>
      <c r="P448" s="92"/>
      <c r="Q448" s="152"/>
      <c r="R448" s="92"/>
    </row>
    <row r="449" spans="1:18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152"/>
      <c r="M449" s="92"/>
      <c r="N449" s="92"/>
      <c r="O449" s="92"/>
      <c r="P449" s="92"/>
      <c r="Q449" s="152"/>
      <c r="R449" s="92"/>
    </row>
    <row r="450" spans="1:18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152"/>
      <c r="M450" s="92"/>
      <c r="N450" s="92"/>
      <c r="O450" s="92"/>
      <c r="P450" s="92"/>
      <c r="Q450" s="152"/>
      <c r="R450" s="92"/>
    </row>
    <row r="451" spans="1:18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152"/>
      <c r="M451" s="92"/>
      <c r="N451" s="92"/>
      <c r="O451" s="92"/>
      <c r="P451" s="92"/>
      <c r="Q451" s="152"/>
      <c r="R451" s="92"/>
    </row>
    <row r="452" spans="1:18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152"/>
      <c r="M452" s="92"/>
      <c r="N452" s="92"/>
      <c r="O452" s="92"/>
      <c r="P452" s="92"/>
      <c r="Q452" s="152"/>
      <c r="R452" s="92"/>
    </row>
    <row r="453" spans="1:18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152"/>
      <c r="M453" s="92"/>
      <c r="N453" s="92"/>
      <c r="O453" s="92"/>
      <c r="P453" s="92"/>
      <c r="Q453" s="152"/>
      <c r="R453" s="92"/>
    </row>
    <row r="454" spans="1:18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152"/>
      <c r="M454" s="92"/>
      <c r="N454" s="92"/>
      <c r="O454" s="92"/>
      <c r="P454" s="92"/>
      <c r="Q454" s="152"/>
      <c r="R454" s="92"/>
    </row>
    <row r="455" spans="1:18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152"/>
      <c r="M455" s="92"/>
      <c r="N455" s="92"/>
      <c r="O455" s="92"/>
      <c r="P455" s="92"/>
      <c r="Q455" s="152"/>
      <c r="R455" s="92"/>
    </row>
    <row r="456" spans="1:18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152"/>
      <c r="M456" s="92"/>
      <c r="N456" s="92"/>
      <c r="O456" s="92"/>
      <c r="P456" s="92"/>
      <c r="Q456" s="152"/>
      <c r="R456" s="92"/>
    </row>
    <row r="457" spans="1:18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152"/>
      <c r="M457" s="92"/>
      <c r="N457" s="92"/>
      <c r="O457" s="92"/>
      <c r="P457" s="92"/>
      <c r="Q457" s="152"/>
      <c r="R457" s="92"/>
    </row>
    <row r="458" spans="1:18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152"/>
      <c r="M458" s="92"/>
      <c r="N458" s="92"/>
      <c r="O458" s="92"/>
      <c r="P458" s="92"/>
      <c r="Q458" s="152"/>
      <c r="R458" s="92"/>
    </row>
    <row r="459" spans="1:18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152"/>
      <c r="M459" s="92"/>
      <c r="N459" s="92"/>
      <c r="O459" s="92"/>
      <c r="P459" s="92"/>
      <c r="Q459" s="152"/>
      <c r="R459" s="92"/>
    </row>
    <row r="460" spans="1:18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152"/>
      <c r="M460" s="92"/>
      <c r="N460" s="92"/>
      <c r="O460" s="92"/>
      <c r="P460" s="92"/>
      <c r="Q460" s="152"/>
      <c r="R460" s="92"/>
    </row>
    <row r="461" spans="1:18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152"/>
      <c r="M461" s="92"/>
      <c r="N461" s="92"/>
      <c r="O461" s="92"/>
      <c r="P461" s="92"/>
      <c r="Q461" s="152"/>
      <c r="R461" s="92"/>
    </row>
    <row r="462" spans="1:18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152"/>
      <c r="M462" s="92"/>
      <c r="N462" s="92"/>
      <c r="O462" s="92"/>
      <c r="P462" s="92"/>
      <c r="Q462" s="152"/>
      <c r="R462" s="92"/>
    </row>
    <row r="463" spans="1:18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152"/>
      <c r="M463" s="92"/>
      <c r="N463" s="92"/>
      <c r="O463" s="92"/>
      <c r="P463" s="92"/>
      <c r="Q463" s="152"/>
      <c r="R463" s="92"/>
    </row>
    <row r="464" spans="1:18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152"/>
      <c r="M464" s="92"/>
      <c r="N464" s="92"/>
      <c r="O464" s="92"/>
      <c r="P464" s="92"/>
      <c r="Q464" s="152"/>
      <c r="R464" s="92"/>
    </row>
    <row r="465" spans="1:18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152"/>
      <c r="M465" s="92"/>
      <c r="N465" s="92"/>
      <c r="O465" s="92"/>
      <c r="P465" s="92"/>
      <c r="Q465" s="152"/>
      <c r="R465" s="92"/>
    </row>
    <row r="466" spans="1:18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152"/>
      <c r="M466" s="92"/>
      <c r="N466" s="92"/>
      <c r="O466" s="92"/>
      <c r="P466" s="92"/>
      <c r="Q466" s="152"/>
      <c r="R466" s="92"/>
    </row>
    <row r="467" spans="1:18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152"/>
      <c r="M467" s="92"/>
      <c r="N467" s="92"/>
      <c r="O467" s="92"/>
      <c r="P467" s="92"/>
      <c r="Q467" s="152"/>
      <c r="R467" s="92"/>
    </row>
    <row r="468" spans="1:18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152"/>
      <c r="M468" s="92"/>
      <c r="N468" s="92"/>
      <c r="O468" s="92"/>
      <c r="P468" s="92"/>
      <c r="Q468" s="152"/>
      <c r="R468" s="92"/>
    </row>
    <row r="469" spans="1:18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152"/>
      <c r="M469" s="92"/>
      <c r="N469" s="92"/>
      <c r="O469" s="92"/>
      <c r="P469" s="92"/>
      <c r="Q469" s="152"/>
      <c r="R469" s="92"/>
    </row>
    <row r="470" spans="1:18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152"/>
      <c r="M470" s="92"/>
      <c r="N470" s="92"/>
      <c r="O470" s="92"/>
      <c r="P470" s="92"/>
      <c r="Q470" s="152"/>
      <c r="R470" s="92"/>
    </row>
    <row r="471" spans="1:18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152"/>
      <c r="M471" s="92"/>
      <c r="N471" s="92"/>
      <c r="O471" s="92"/>
      <c r="P471" s="92"/>
      <c r="Q471" s="152"/>
      <c r="R471" s="92"/>
    </row>
    <row r="472" spans="1:18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152"/>
      <c r="M472" s="92"/>
      <c r="N472" s="92"/>
      <c r="O472" s="92"/>
      <c r="P472" s="92"/>
      <c r="Q472" s="152"/>
      <c r="R472" s="92"/>
    </row>
    <row r="473" spans="1:18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152"/>
      <c r="M473" s="92"/>
      <c r="N473" s="92"/>
      <c r="O473" s="92"/>
      <c r="P473" s="92"/>
      <c r="Q473" s="152"/>
      <c r="R473" s="92"/>
    </row>
    <row r="474" spans="1:18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152"/>
      <c r="M474" s="92"/>
      <c r="N474" s="92"/>
      <c r="O474" s="92"/>
      <c r="P474" s="92"/>
      <c r="Q474" s="152"/>
      <c r="R474" s="92"/>
    </row>
    <row r="475" spans="1:18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152"/>
      <c r="M475" s="92"/>
      <c r="N475" s="92"/>
      <c r="O475" s="92"/>
      <c r="P475" s="92"/>
      <c r="Q475" s="152"/>
      <c r="R475" s="92"/>
    </row>
    <row r="476" spans="1:18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152"/>
      <c r="M476" s="92"/>
      <c r="N476" s="92"/>
      <c r="O476" s="92"/>
      <c r="P476" s="92"/>
      <c r="Q476" s="152"/>
      <c r="R476" s="92"/>
    </row>
    <row r="477" spans="1:18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152"/>
      <c r="M477" s="92"/>
      <c r="N477" s="92"/>
      <c r="O477" s="92"/>
      <c r="P477" s="92"/>
      <c r="Q477" s="152"/>
      <c r="R477" s="92"/>
    </row>
    <row r="478" spans="1:18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152"/>
      <c r="M478" s="92"/>
      <c r="N478" s="92"/>
      <c r="O478" s="92"/>
      <c r="P478" s="92"/>
      <c r="Q478" s="152"/>
      <c r="R478" s="92"/>
    </row>
    <row r="479" spans="1:18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152"/>
      <c r="M479" s="92"/>
      <c r="N479" s="92"/>
      <c r="O479" s="92"/>
      <c r="P479" s="92"/>
      <c r="Q479" s="152"/>
      <c r="R479" s="92"/>
    </row>
    <row r="480" spans="1:18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152"/>
      <c r="M480" s="92"/>
      <c r="N480" s="92"/>
      <c r="O480" s="92"/>
      <c r="P480" s="92"/>
      <c r="Q480" s="152"/>
      <c r="R480" s="92"/>
    </row>
    <row r="481" spans="1:18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152"/>
      <c r="M481" s="92"/>
      <c r="N481" s="92"/>
      <c r="O481" s="92"/>
      <c r="P481" s="92"/>
      <c r="Q481" s="152"/>
      <c r="R481" s="92"/>
    </row>
    <row r="482" spans="1:18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152"/>
      <c r="M482" s="92"/>
      <c r="N482" s="92"/>
      <c r="O482" s="92"/>
      <c r="P482" s="92"/>
      <c r="Q482" s="152"/>
      <c r="R482" s="92"/>
    </row>
    <row r="483" spans="1:18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152"/>
      <c r="M483" s="92"/>
      <c r="N483" s="92"/>
      <c r="O483" s="92"/>
      <c r="P483" s="92"/>
      <c r="Q483" s="152"/>
      <c r="R483" s="92"/>
    </row>
    <row r="484" spans="1:18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152"/>
      <c r="M484" s="92"/>
      <c r="N484" s="92"/>
      <c r="O484" s="92"/>
      <c r="P484" s="92"/>
      <c r="Q484" s="152"/>
      <c r="R484" s="92"/>
    </row>
    <row r="485" spans="1:18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152"/>
      <c r="M485" s="92"/>
      <c r="N485" s="92"/>
      <c r="O485" s="92"/>
      <c r="P485" s="92"/>
      <c r="Q485" s="152"/>
      <c r="R485" s="92"/>
    </row>
    <row r="486" spans="1:18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152"/>
      <c r="M486" s="92"/>
      <c r="N486" s="92"/>
      <c r="O486" s="92"/>
      <c r="P486" s="92"/>
      <c r="Q486" s="152"/>
      <c r="R486" s="92"/>
    </row>
    <row r="487" spans="1:18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152"/>
      <c r="M487" s="92"/>
      <c r="N487" s="92"/>
      <c r="O487" s="92"/>
      <c r="P487" s="92"/>
      <c r="Q487" s="152"/>
      <c r="R487" s="92"/>
    </row>
    <row r="488" spans="1:18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152"/>
      <c r="M488" s="92"/>
      <c r="N488" s="92"/>
      <c r="O488" s="92"/>
      <c r="P488" s="92"/>
      <c r="Q488" s="152"/>
      <c r="R488" s="92"/>
    </row>
    <row r="489" spans="1:18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152"/>
      <c r="M489" s="92"/>
      <c r="N489" s="92"/>
      <c r="O489" s="92"/>
      <c r="P489" s="92"/>
      <c r="Q489" s="152"/>
      <c r="R489" s="92"/>
    </row>
    <row r="490" spans="1:18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152"/>
      <c r="M490" s="92"/>
      <c r="N490" s="92"/>
      <c r="O490" s="92"/>
      <c r="P490" s="92"/>
      <c r="Q490" s="152"/>
      <c r="R490" s="92"/>
    </row>
    <row r="491" spans="1:18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152"/>
      <c r="M491" s="92"/>
      <c r="N491" s="92"/>
      <c r="O491" s="92"/>
      <c r="P491" s="92"/>
      <c r="Q491" s="152"/>
      <c r="R491" s="92"/>
    </row>
    <row r="492" spans="1:18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152"/>
      <c r="M492" s="92"/>
      <c r="N492" s="92"/>
      <c r="O492" s="92"/>
      <c r="P492" s="92"/>
      <c r="Q492" s="152"/>
      <c r="R492" s="92"/>
    </row>
    <row r="493" spans="1:18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152"/>
      <c r="M493" s="92"/>
      <c r="N493" s="92"/>
      <c r="O493" s="92"/>
      <c r="P493" s="92"/>
      <c r="Q493" s="152"/>
      <c r="R493" s="92"/>
    </row>
    <row r="494" spans="1:18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152"/>
      <c r="M494" s="92"/>
      <c r="N494" s="92"/>
      <c r="O494" s="92"/>
      <c r="P494" s="92"/>
      <c r="Q494" s="152"/>
      <c r="R494" s="92"/>
    </row>
    <row r="495" spans="1:18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152"/>
      <c r="M495" s="92"/>
      <c r="N495" s="92"/>
      <c r="O495" s="92"/>
      <c r="P495" s="92"/>
      <c r="Q495" s="152"/>
      <c r="R495" s="92"/>
    </row>
    <row r="496" spans="1:18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152"/>
      <c r="M496" s="92"/>
      <c r="N496" s="92"/>
      <c r="O496" s="92"/>
      <c r="P496" s="92"/>
      <c r="Q496" s="152"/>
      <c r="R496" s="92"/>
    </row>
    <row r="497" spans="1:18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152"/>
      <c r="M497" s="92"/>
      <c r="N497" s="92"/>
      <c r="O497" s="92"/>
      <c r="P497" s="92"/>
      <c r="Q497" s="152"/>
      <c r="R497" s="92"/>
    </row>
    <row r="498" spans="1:18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152"/>
      <c r="M498" s="92"/>
      <c r="N498" s="92"/>
      <c r="O498" s="92"/>
      <c r="P498" s="92"/>
      <c r="Q498" s="152"/>
      <c r="R498" s="92"/>
    </row>
    <row r="499" spans="1:18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152"/>
      <c r="M499" s="92"/>
      <c r="N499" s="92"/>
      <c r="O499" s="92"/>
      <c r="P499" s="92"/>
      <c r="Q499" s="152"/>
      <c r="R499" s="92"/>
    </row>
    <row r="500" spans="1:18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152"/>
      <c r="M500" s="92"/>
      <c r="N500" s="92"/>
      <c r="O500" s="92"/>
      <c r="P500" s="92"/>
      <c r="Q500" s="152"/>
      <c r="R500" s="92"/>
    </row>
    <row r="501" spans="1:18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152"/>
      <c r="M501" s="92"/>
      <c r="N501" s="92"/>
      <c r="O501" s="92"/>
      <c r="P501" s="92"/>
      <c r="Q501" s="152"/>
      <c r="R501" s="92"/>
    </row>
    <row r="502" spans="1:18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152"/>
      <c r="M502" s="92"/>
      <c r="N502" s="92"/>
      <c r="O502" s="92"/>
      <c r="P502" s="92"/>
      <c r="Q502" s="152"/>
      <c r="R502" s="92"/>
    </row>
    <row r="503" spans="1:18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152"/>
      <c r="M503" s="92"/>
      <c r="N503" s="92"/>
      <c r="O503" s="92"/>
      <c r="P503" s="92"/>
      <c r="Q503" s="152"/>
      <c r="R503" s="92"/>
    </row>
    <row r="504" spans="1:18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152"/>
      <c r="M504" s="92"/>
      <c r="N504" s="92"/>
      <c r="O504" s="92"/>
      <c r="P504" s="92"/>
      <c r="Q504" s="152"/>
      <c r="R504" s="92"/>
    </row>
    <row r="505" spans="1:18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152"/>
      <c r="M505" s="92"/>
      <c r="N505" s="92"/>
      <c r="O505" s="92"/>
      <c r="P505" s="92"/>
      <c r="Q505" s="152"/>
      <c r="R505" s="92"/>
    </row>
    <row r="506" spans="1:18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152"/>
      <c r="M506" s="92"/>
      <c r="N506" s="92"/>
      <c r="O506" s="92"/>
      <c r="P506" s="92"/>
      <c r="Q506" s="152"/>
      <c r="R506" s="92"/>
    </row>
    <row r="507" spans="1:18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152"/>
      <c r="M507" s="92"/>
      <c r="N507" s="92"/>
      <c r="O507" s="92"/>
      <c r="P507" s="92"/>
      <c r="Q507" s="152"/>
      <c r="R507" s="92"/>
    </row>
    <row r="508" spans="1:18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152"/>
      <c r="M508" s="92"/>
      <c r="N508" s="92"/>
      <c r="O508" s="92"/>
      <c r="P508" s="92"/>
      <c r="Q508" s="152"/>
      <c r="R508" s="92"/>
    </row>
    <row r="509" spans="1:18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152"/>
      <c r="M509" s="92"/>
      <c r="N509" s="92"/>
      <c r="O509" s="92"/>
      <c r="P509" s="92"/>
      <c r="Q509" s="152"/>
      <c r="R509" s="92"/>
    </row>
    <row r="510" spans="1:18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152"/>
      <c r="M510" s="92"/>
      <c r="N510" s="92"/>
      <c r="O510" s="92"/>
      <c r="P510" s="92"/>
      <c r="Q510" s="152"/>
      <c r="R510" s="92"/>
    </row>
    <row r="511" spans="1:18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152"/>
      <c r="M511" s="92"/>
      <c r="N511" s="92"/>
      <c r="O511" s="92"/>
      <c r="P511" s="92"/>
      <c r="Q511" s="152"/>
      <c r="R511" s="92"/>
    </row>
    <row r="512" spans="1:18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152"/>
      <c r="M512" s="92"/>
      <c r="N512" s="92"/>
      <c r="O512" s="92"/>
      <c r="P512" s="92"/>
      <c r="Q512" s="152"/>
      <c r="R512" s="92"/>
    </row>
    <row r="513" spans="1:18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152"/>
      <c r="M513" s="92"/>
      <c r="N513" s="92"/>
      <c r="O513" s="92"/>
      <c r="P513" s="92"/>
      <c r="Q513" s="152"/>
      <c r="R513" s="92"/>
    </row>
    <row r="514" spans="1:18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152"/>
      <c r="M514" s="92"/>
      <c r="N514" s="92"/>
      <c r="O514" s="92"/>
      <c r="P514" s="92"/>
      <c r="Q514" s="152"/>
      <c r="R514" s="92"/>
    </row>
    <row r="515" spans="1:18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152"/>
      <c r="M515" s="92"/>
      <c r="N515" s="92"/>
      <c r="O515" s="92"/>
      <c r="P515" s="92"/>
      <c r="Q515" s="152"/>
      <c r="R515" s="92"/>
    </row>
    <row r="516" spans="1:18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152"/>
      <c r="M516" s="92"/>
      <c r="N516" s="92"/>
      <c r="O516" s="92"/>
      <c r="P516" s="92"/>
      <c r="Q516" s="152"/>
      <c r="R516" s="92"/>
    </row>
    <row r="517" spans="1:18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152"/>
      <c r="M517" s="92"/>
      <c r="N517" s="92"/>
      <c r="O517" s="92"/>
      <c r="P517" s="92"/>
      <c r="Q517" s="152"/>
      <c r="R517" s="92"/>
    </row>
    <row r="518" spans="1:18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152"/>
      <c r="M518" s="92"/>
      <c r="N518" s="92"/>
      <c r="O518" s="92"/>
      <c r="P518" s="92"/>
      <c r="Q518" s="152"/>
      <c r="R518" s="92"/>
    </row>
    <row r="519" spans="1:18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152"/>
      <c r="M519" s="92"/>
      <c r="N519" s="92"/>
      <c r="O519" s="92"/>
      <c r="P519" s="92"/>
      <c r="Q519" s="152"/>
      <c r="R519" s="92"/>
    </row>
    <row r="520" spans="1:18" x14ac:dyDescent="0.25">
      <c r="L520" s="155"/>
      <c r="Q520" s="155"/>
    </row>
    <row r="521" spans="1:18" x14ac:dyDescent="0.25">
      <c r="L521" s="155"/>
      <c r="Q521" s="155"/>
    </row>
    <row r="522" spans="1:18" x14ac:dyDescent="0.25">
      <c r="L522" s="155"/>
      <c r="Q522" s="155"/>
    </row>
    <row r="523" spans="1:18" x14ac:dyDescent="0.25">
      <c r="L523" s="155"/>
      <c r="Q523" s="155"/>
    </row>
    <row r="524" spans="1:18" x14ac:dyDescent="0.25">
      <c r="L524" s="155"/>
      <c r="Q524" s="155"/>
    </row>
    <row r="525" spans="1:18" x14ac:dyDescent="0.25">
      <c r="L525" s="155"/>
      <c r="Q525" s="155"/>
    </row>
    <row r="526" spans="1:18" x14ac:dyDescent="0.25">
      <c r="L526" s="155"/>
      <c r="Q526" s="155"/>
    </row>
    <row r="527" spans="1:18" x14ac:dyDescent="0.25">
      <c r="L527" s="155"/>
      <c r="Q527" s="155"/>
    </row>
    <row r="528" spans="1:18" x14ac:dyDescent="0.25">
      <c r="L528" s="155"/>
      <c r="Q528" s="155"/>
    </row>
    <row r="529" spans="12:17" x14ac:dyDescent="0.25">
      <c r="L529" s="155"/>
      <c r="Q529" s="155"/>
    </row>
    <row r="530" spans="12:17" x14ac:dyDescent="0.25">
      <c r="L530" s="155"/>
      <c r="Q530" s="155"/>
    </row>
    <row r="531" spans="12:17" x14ac:dyDescent="0.25">
      <c r="L531" s="155"/>
      <c r="Q531" s="155"/>
    </row>
    <row r="532" spans="12:17" x14ac:dyDescent="0.25">
      <c r="L532" s="155"/>
      <c r="Q532" s="155"/>
    </row>
  </sheetData>
  <pageMargins left="0.7" right="0.7" top="0.75" bottom="0.75" header="0.3" footer="0.3"/>
  <pageSetup paperSize="9" orientation="portrait" horizontalDpi="0" verticalDpi="0" r:id="rId1"/>
  <customProperties>
    <customPr name="LastActive" r:id="rId2"/>
  </customProperties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Лист3!$C$3:$C$8</xm:f>
          </x14:formula1>
          <xm:sqref>M2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C2" sqref="C2"/>
    </sheetView>
  </sheetViews>
  <sheetFormatPr defaultRowHeight="15" x14ac:dyDescent="0.25"/>
  <cols>
    <col min="1" max="1" width="12.5703125" customWidth="1"/>
    <col min="2" max="2" width="20.85546875" customWidth="1"/>
    <col min="3" max="3" width="17.5703125" customWidth="1"/>
    <col min="4" max="4" width="17.85546875" customWidth="1"/>
    <col min="5" max="5" width="18.85546875" customWidth="1"/>
  </cols>
  <sheetData>
    <row r="1" spans="1:20" ht="63" x14ac:dyDescent="0.25">
      <c r="A1" s="89" t="s">
        <v>0</v>
      </c>
      <c r="B1" s="89" t="s">
        <v>315</v>
      </c>
      <c r="C1" s="89" t="s">
        <v>316</v>
      </c>
      <c r="D1" s="89" t="s">
        <v>312</v>
      </c>
      <c r="E1" s="89" t="s">
        <v>317</v>
      </c>
      <c r="F1" s="89" t="s">
        <v>2</v>
      </c>
      <c r="G1" s="89" t="s">
        <v>3</v>
      </c>
      <c r="H1" s="89" t="s">
        <v>318</v>
      </c>
      <c r="I1" s="89" t="s">
        <v>319</v>
      </c>
      <c r="J1" s="89" t="s">
        <v>311</v>
      </c>
      <c r="K1" s="91" t="s">
        <v>313</v>
      </c>
      <c r="L1" s="91" t="s">
        <v>314</v>
      </c>
      <c r="M1" s="89" t="s">
        <v>208</v>
      </c>
      <c r="N1" s="89" t="s">
        <v>292</v>
      </c>
      <c r="O1" s="89" t="s">
        <v>5</v>
      </c>
      <c r="P1" s="89" t="s">
        <v>291</v>
      </c>
      <c r="Q1" s="89" t="s">
        <v>308</v>
      </c>
      <c r="R1" s="90" t="s">
        <v>309</v>
      </c>
      <c r="S1" s="90" t="s">
        <v>310</v>
      </c>
      <c r="T1" s="90" t="s">
        <v>307</v>
      </c>
    </row>
    <row r="2" spans="1:20" ht="31.5" x14ac:dyDescent="0.25">
      <c r="A2" s="108">
        <v>1</v>
      </c>
      <c r="B2" s="109" t="s">
        <v>320</v>
      </c>
      <c r="C2" s="99"/>
      <c r="D2" s="105"/>
      <c r="E2" s="105"/>
      <c r="F2" s="106"/>
      <c r="G2" s="99"/>
      <c r="H2" s="99"/>
      <c r="I2" s="99"/>
      <c r="J2" s="100"/>
      <c r="K2" s="103"/>
      <c r="L2" s="103">
        <f>Таблица134567112[Кол-во по СЧЕТУ]*Таблица134567112[Цена за единицу]</f>
        <v>0</v>
      </c>
      <c r="M2" s="101"/>
      <c r="N2" s="100"/>
      <c r="O2" s="100"/>
      <c r="P2" s="102"/>
      <c r="Q2" s="104"/>
      <c r="R2" s="107">
        <f>Таблица134567112[Дата оплаты]+Таблица134567112[Срок поставки План]+1</f>
        <v>1</v>
      </c>
      <c r="S2" s="107"/>
      <c r="T2" s="100"/>
    </row>
    <row r="3" spans="1:2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5" spans="1:2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</row>
    <row r="6" spans="1:20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</row>
    <row r="7" spans="1:20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</row>
    <row r="8" spans="1:20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</row>
    <row r="9" spans="1:20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</row>
    <row r="10" spans="1:20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x14ac:dyDescent="0.25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</row>
    <row r="12" spans="1:20" x14ac:dyDescent="0.25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</row>
    <row r="13" spans="1:20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</row>
    <row r="14" spans="1:20" x14ac:dyDescent="0.2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</row>
    <row r="15" spans="1:20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</row>
    <row r="16" spans="1:20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</row>
    <row r="17" spans="1:20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</row>
    <row r="18" spans="1:20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</row>
    <row r="19" spans="1:20" x14ac:dyDescent="0.2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</row>
    <row r="20" spans="1:20" x14ac:dyDescent="0.2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</row>
    <row r="21" spans="1:20" x14ac:dyDescent="0.2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</row>
    <row r="22" spans="1:20" x14ac:dyDescent="0.2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</row>
    <row r="23" spans="1:20" x14ac:dyDescent="0.25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</row>
    <row r="24" spans="1:20" x14ac:dyDescent="0.2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</row>
    <row r="25" spans="1:20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</row>
    <row r="26" spans="1:20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</row>
    <row r="27" spans="1:20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</row>
    <row r="28" spans="1:20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</row>
    <row r="29" spans="1:20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</row>
    <row r="30" spans="1:20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</row>
    <row r="31" spans="1:20" x14ac:dyDescent="0.2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</row>
    <row r="32" spans="1:20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</row>
    <row r="33" spans="1:20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</row>
    <row r="34" spans="1:20" x14ac:dyDescent="0.2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</row>
    <row r="35" spans="1:20" x14ac:dyDescent="0.25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</row>
    <row r="36" spans="1:20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Лист3!$C$3:$C$8</xm:f>
          </x14:formula1>
          <xm:sqref>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СПЕЦИФИКАЦИЯ</vt:lpstr>
      <vt:lpstr>ОБЩЕСТРОЙ</vt:lpstr>
      <vt:lpstr>ВК</vt:lpstr>
      <vt:lpstr>ВиК</vt:lpstr>
      <vt:lpstr>Лист1</vt:lpstr>
      <vt:lpstr>Лист2</vt:lpstr>
      <vt:lpstr>Лист3</vt:lpstr>
      <vt:lpstr>ОТОПЛЕНИЕ</vt:lpstr>
      <vt:lpstr>Аренда оборудования</vt:lpstr>
      <vt:lpstr>ЭОМ</vt:lpstr>
      <vt:lpstr>СКС</vt:lpstr>
      <vt:lpstr>ПО_ДОГОВОРУ</vt:lpstr>
      <vt:lpstr>УСЛУГИ</vt:lpstr>
      <vt:lpstr>СУММА ОБЪЕКТА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Осокин Денис</dc:creator>
  <cp:lastModifiedBy>Денис</cp:lastModifiedBy>
  <cp:lastPrinted>2019-07-01T14:04:10Z</cp:lastPrinted>
  <dcterms:created xsi:type="dcterms:W3CDTF">2015-09-17T10:29:32Z</dcterms:created>
  <dcterms:modified xsi:type="dcterms:W3CDTF">2020-02-26T10:33:53Z</dcterms:modified>
</cp:coreProperties>
</file>