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C1F5D29-9758-43E0-8ED8-C2F16820598D}" xr6:coauthVersionLast="45" xr6:coauthVersionMax="45" xr10:uidLastSave="{00000000-0000-0000-0000-000000000000}"/>
  <bookViews>
    <workbookView xWindow="-120" yWindow="-120" windowWidth="24240" windowHeight="13140" activeTab="1" xr2:uid="{359CD34D-C0C5-4DA3-9B89-3AE5012B2BDC}"/>
  </bookViews>
  <sheets>
    <sheet name="БД" sheetId="1" r:id="rId1"/>
    <sheet name="Документ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B24" i="2"/>
  <c r="D24" i="2"/>
  <c r="H24" i="2" l="1"/>
  <c r="J60" i="1" l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<sst xmlns="http://schemas.openxmlformats.org/spreadsheetml/2006/main" count="382" uniqueCount="110">
  <si>
    <t>Дата ТН</t>
  </si>
  <si>
    <t xml:space="preserve"> № ТН</t>
  </si>
  <si>
    <t>Наименование товара</t>
  </si>
  <si>
    <t>кол-во, м3</t>
  </si>
  <si>
    <t>Водитель</t>
  </si>
  <si>
    <t>ГРЗ</t>
  </si>
  <si>
    <t>Автомобиль</t>
  </si>
  <si>
    <t>Примечание</t>
  </si>
  <si>
    <t>BD_NUMS</t>
  </si>
  <si>
    <t>УПД_ПД_№</t>
  </si>
  <si>
    <t>УПД_ПД_Дата</t>
  </si>
  <si>
    <t>УПД_статус</t>
  </si>
  <si>
    <t>Фракционный бой 70-150</t>
  </si>
  <si>
    <t xml:space="preserve">Балыкин </t>
  </si>
  <si>
    <t>М600ХК78</t>
  </si>
  <si>
    <t>РЕНО</t>
  </si>
  <si>
    <t>Руденький</t>
  </si>
  <si>
    <t>Т600ХВ47</t>
  </si>
  <si>
    <t>ВОЛЬВО</t>
  </si>
  <si>
    <t>В600СС198</t>
  </si>
  <si>
    <t>К600РС178</t>
  </si>
  <si>
    <t>Петрушкин</t>
  </si>
  <si>
    <t>Маркелов</t>
  </si>
  <si>
    <t>Докукин</t>
  </si>
  <si>
    <t>АСН б/н 50</t>
  </si>
  <si>
    <t>Шевелев В.А.</t>
  </si>
  <si>
    <t>в828хт198</t>
  </si>
  <si>
    <t>Камаз</t>
  </si>
  <si>
    <t>АСН б/н 51</t>
  </si>
  <si>
    <t>АСН б/н 52</t>
  </si>
  <si>
    <t>АСН б/н 53</t>
  </si>
  <si>
    <t>СГ139626</t>
  </si>
  <si>
    <t>Карьерный (Горный)  песок 1 сорт</t>
  </si>
  <si>
    <t>Полков А.В.</t>
  </si>
  <si>
    <t>У419НМ178</t>
  </si>
  <si>
    <t>ИВЕКО</t>
  </si>
  <si>
    <t>СГ139560</t>
  </si>
  <si>
    <t>Топол П.Ф</t>
  </si>
  <si>
    <t>В204ТМ47</t>
  </si>
  <si>
    <t>СГ139583</t>
  </si>
  <si>
    <t>Стефу Дмитрий</t>
  </si>
  <si>
    <t>В989ЕВ198</t>
  </si>
  <si>
    <t>СГ139584</t>
  </si>
  <si>
    <t>ИН34671</t>
  </si>
  <si>
    <t>Пулукчу И.Н.</t>
  </si>
  <si>
    <t>О905КЕ47</t>
  </si>
  <si>
    <t>ИН34672</t>
  </si>
  <si>
    <t>ИН34673</t>
  </si>
  <si>
    <t>ИН38719</t>
  </si>
  <si>
    <t>Головин А.Н.</t>
  </si>
  <si>
    <t>Х737КС47</t>
  </si>
  <si>
    <t>ИН38720</t>
  </si>
  <si>
    <t>Р903ХЕ750</t>
  </si>
  <si>
    <t>МЕРСЕДЕС</t>
  </si>
  <si>
    <t>Осипов С.Р.</t>
  </si>
  <si>
    <t>ИН120356</t>
  </si>
  <si>
    <t>Топол П.Ф.</t>
  </si>
  <si>
    <t>ИН139612</t>
  </si>
  <si>
    <t>Самси М.</t>
  </si>
  <si>
    <t>А526ВА198</t>
  </si>
  <si>
    <t>ИН139613</t>
  </si>
  <si>
    <t>ИН139614</t>
  </si>
  <si>
    <t>ИН38721</t>
  </si>
  <si>
    <t>Трошков А.Е.</t>
  </si>
  <si>
    <t>К730ХХ178</t>
  </si>
  <si>
    <t>Докукин А.С.</t>
  </si>
  <si>
    <t>Арабаджи Николай</t>
  </si>
  <si>
    <t>СГ139587</t>
  </si>
  <si>
    <t>СГ139633</t>
  </si>
  <si>
    <t>Попков А.В.</t>
  </si>
  <si>
    <t>СГ139634</t>
  </si>
  <si>
    <t>СГ139581</t>
  </si>
  <si>
    <t>СГ139580</t>
  </si>
  <si>
    <t>СГ40536</t>
  </si>
  <si>
    <t>Калын Сергей Дмиртриевич</t>
  </si>
  <si>
    <t>Е099ВК198</t>
  </si>
  <si>
    <t>СГ40540</t>
  </si>
  <si>
    <t>СГ40539</t>
  </si>
  <si>
    <t>СГ40111</t>
  </si>
  <si>
    <t>СГ40110</t>
  </si>
  <si>
    <t>СГ40112</t>
  </si>
  <si>
    <t>СГ139590</t>
  </si>
  <si>
    <t>СГ139591</t>
  </si>
  <si>
    <t>СГ139588</t>
  </si>
  <si>
    <t>СГ139635</t>
  </si>
  <si>
    <t>СГ139638</t>
  </si>
  <si>
    <t>СГ139636</t>
  </si>
  <si>
    <t>СГ139632</t>
  </si>
  <si>
    <t>СГ40535</t>
  </si>
  <si>
    <t>СГ40129</t>
  </si>
  <si>
    <t>СГ40130</t>
  </si>
  <si>
    <t>СГ40113</t>
  </si>
  <si>
    <t>СГ40590</t>
  </si>
  <si>
    <t>СГ40553</t>
  </si>
  <si>
    <t>СГ40554</t>
  </si>
  <si>
    <t>СГ40131</t>
  </si>
  <si>
    <t>СГ40132</t>
  </si>
  <si>
    <t>СГ40542</t>
  </si>
  <si>
    <t>Приложение Универсальному передаточному документу №</t>
  </si>
  <si>
    <t>от</t>
  </si>
  <si>
    <t>Реестр транспотных накладных о поставке материалов</t>
  </si>
  <si>
    <t>Стоимость</t>
  </si>
  <si>
    <t>Директор</t>
  </si>
  <si>
    <t xml:space="preserve">Поставщик : </t>
  </si>
  <si>
    <t>Покупатель:</t>
  </si>
  <si>
    <t>Столбец1</t>
  </si>
  <si>
    <t>Столбец2</t>
  </si>
  <si>
    <t>Столбец3</t>
  </si>
  <si>
    <t>цена</t>
  </si>
  <si>
    <t>Иваов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</si>
</sst>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&quot;р.&quot;_-;\-* #,##0.00&quot;р.&quot;_-;_-* &quot;-&quot;??&quot;р.&quot;_-;_-@_-"/>
    <numFmt numFmtId="164" formatCode="dd\.mm\.yyyy;@"/>
    <numFmt numFmtId="165" formatCode="###0;###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9"/>
      <name val="Times New Roman"/>
      <family val="1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164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top" wrapText="1"/>
    </xf>
    <xf numFmtId="164" fontId="8" fillId="0" borderId="1" xfId="2" applyNumberFormat="1" applyFont="1" applyBorder="1" applyAlignment="1">
      <alignment horizontal="center" vertical="top" wrapText="1"/>
    </xf>
    <xf numFmtId="0" fontId="9" fillId="0" borderId="0" xfId="0" applyFont="1"/>
    <xf numFmtId="0" fontId="2" fillId="0" borderId="0" xfId="0" applyFont="1"/>
    <xf numFmtId="0" fontId="0" fillId="0" borderId="0" xfId="0" applyBorder="1"/>
    <xf numFmtId="0" fontId="0" fillId="0" borderId="2" xfId="0" applyBorder="1"/>
    <xf numFmtId="164" fontId="0" fillId="0" borderId="2" xfId="0" applyNumberFormat="1" applyBorder="1"/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0" fontId="12" fillId="0" borderId="0" xfId="0" applyFont="1" applyAlignment="1">
      <alignment horizontal="center"/>
    </xf>
    <xf numFmtId="0" fontId="13" fillId="0" borderId="0" xfId="0" applyFont="1"/>
    <xf numFmtId="0" fontId="15" fillId="0" borderId="1" xfId="0" applyFont="1" applyBorder="1" applyAlignment="1">
      <alignment horizontal="center"/>
    </xf>
    <xf numFmtId="0" fontId="0" fillId="0" borderId="3" xfId="0" applyBorder="1"/>
    <xf numFmtId="164" fontId="8" fillId="0" borderId="4" xfId="2" applyNumberFormat="1" applyFont="1" applyBorder="1" applyAlignment="1">
      <alignment horizontal="center" vertical="center" wrapText="1"/>
    </xf>
    <xf numFmtId="0" fontId="0" fillId="0" borderId="5" xfId="0" applyBorder="1"/>
    <xf numFmtId="0" fontId="14" fillId="0" borderId="6" xfId="2" applyFont="1" applyBorder="1" applyAlignment="1">
      <alignment horizontal="center" vertical="top" wrapText="1"/>
    </xf>
    <xf numFmtId="0" fontId="14" fillId="0" borderId="7" xfId="2" applyFont="1" applyBorder="1" applyAlignment="1">
      <alignment horizontal="center" vertical="top" wrapText="1"/>
    </xf>
    <xf numFmtId="164" fontId="14" fillId="0" borderId="7" xfId="2" applyNumberFormat="1" applyFont="1" applyBorder="1" applyAlignment="1">
      <alignment horizontal="center" vertical="top" wrapText="1"/>
    </xf>
    <xf numFmtId="0" fontId="14" fillId="0" borderId="8" xfId="2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top" wrapText="1"/>
    </xf>
    <xf numFmtId="0" fontId="15" fillId="0" borderId="1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44" fontId="0" fillId="0" borderId="1" xfId="0" applyNumberFormat="1" applyBorder="1" applyAlignment="1">
      <alignment horizontal="center" vertical="center"/>
    </xf>
    <xf numFmtId="0" fontId="17" fillId="0" borderId="0" xfId="0" applyFont="1"/>
    <xf numFmtId="44" fontId="17" fillId="0" borderId="0" xfId="1" applyFont="1"/>
    <xf numFmtId="44" fontId="2" fillId="0" borderId="12" xfId="1" applyFont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164" fontId="7" fillId="0" borderId="0" xfId="2" applyNumberFormat="1" applyFont="1" applyBorder="1" applyAlignment="1">
      <alignment horizontal="center" vertical="top" wrapText="1"/>
    </xf>
    <xf numFmtId="164" fontId="7" fillId="0" borderId="5" xfId="2" applyNumberFormat="1" applyFont="1" applyBorder="1" applyAlignment="1">
      <alignment horizontal="center" vertical="top" wrapText="1"/>
    </xf>
    <xf numFmtId="164" fontId="7" fillId="0" borderId="2" xfId="2" applyNumberFormat="1" applyFont="1" applyBorder="1" applyAlignment="1">
      <alignment horizontal="center" vertical="top" wrapText="1"/>
    </xf>
  </cellXfs>
  <cellStyles count="3">
    <cellStyle name="Денежный" xfId="1" builtinId="4"/>
    <cellStyle name="Обычный" xfId="0" builtinId="0"/>
    <cellStyle name="Обычный_№193" xfId="2" xr:uid="{F2468FB0-9308-4119-ACFF-A518E5357D82}"/>
  </cellStyles>
  <dxfs count="68">
    <dxf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ont>
        <strike/>
        <color rgb="FFFF0000"/>
      </font>
      <fill>
        <patternFill patternType="none">
          <bgColor auto="1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164" formatCode="dd\.mm\.yyyy;@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164" formatCode="dd\.mm\.yyyy;@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numFmt numFmtId="34" formatCode="_-* #,##0.00&quot;р.&quot;_-;\-* #,##0.00&quot;р.&quot;_-;_-* &quot;-&quot;??&quot;р.&quot;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numFmt numFmtId="164" formatCode="dd\.mm\.yyyy;@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charset val="204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numFmt numFmtId="164" formatCode="dd\.mm\.yyyy;@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numFmt numFmtId="164" formatCode="dd\.mm\.yyyy;@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numFmt numFmtId="0" formatCode="General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2"/>
        <charset val="204"/>
        <scheme val="none"/>
      </font>
      <numFmt numFmtId="165" formatCode="###0;#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2"/>
        <charset val="204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</dxfs>
  <tableStyles count="2" defaultTableStyle="TableStyleMedium2" defaultPivotStyle="PivotStyleLight16">
    <tableStyle name="Стиль таблицы 1" pivot="0" count="1" xr9:uid="{9A2E8A36-5691-439C-9C88-C4E5712DB9B4}">
      <tableStyleElement type="totalRow" dxfId="48"/>
    </tableStyle>
    <tableStyle name="Стиль таблицы 2" pivot="0" count="1" xr9:uid="{BB4AEE07-6681-4051-BC9F-54699A7B474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A93A9A-3A9D-4D7F-B676-20D667D3EE54}" name="Таблица1" displayName="Таблица1" ref="A1:N60" headerRowDxfId="67" headerRowCellStyle="Обычный_№193">
  <autoFilter ref="A1:N60" xr:uid="{9D34868E-2E5C-4087-8712-7BF7878009E0}"/>
  <tableColumns count="14">
    <tableColumn id="2" xr3:uid="{ADF898B4-9334-4D15-8089-B4CA9473F586}" name="Дата ТН" dataDxfId="65" totalsRowDxfId="66" dataCellStyle="Обычный_№193"/>
    <tableColumn id="3" xr3:uid="{08B6CE65-C1BB-4D4A-B451-78DA3D5E41D6}" name=" № ТН" dataDxfId="63" totalsRowDxfId="64" dataCellStyle="Обычный_№193"/>
    <tableColumn id="4" xr3:uid="{5B1A7EA4-4AF8-4311-943C-0AC451F459C4}" name="Наименование товара" dataDxfId="61" totalsRowDxfId="62" dataCellStyle="Обычный_№193"/>
    <tableColumn id="5" xr3:uid="{D58DF8ED-3EDD-42E1-9014-C77F1F8BFF4A}" name="кол-во, м3" dataDxfId="59" totalsRowDxfId="60" dataCellStyle="Обычный_№193"/>
    <tableColumn id="6" xr3:uid="{E331C8E3-0759-4F38-BF15-8350253A0431}" name="Водитель" dataDxfId="57" totalsRowDxfId="58" dataCellStyle="Обычный_№193"/>
    <tableColumn id="7" xr3:uid="{8E56484A-C828-4B9C-8B27-AACEBBA8C47D}" name="ГРЗ" dataDxfId="55" totalsRowDxfId="56" dataCellStyle="Обычный_№193"/>
    <tableColumn id="8" xr3:uid="{5C5EB11E-DBAB-4D0D-92C7-EDF6AD103D90}" name="Автомобиль" dataDxfId="53" totalsRowDxfId="54" dataCellStyle="Обычный_№193"/>
    <tableColumn id="9" xr3:uid="{8C59CB04-1E41-4891-B166-E22395DD5F0C}" name="Столбец2" dataDxfId="24" totalsRowDxfId="25" dataCellStyle="Обычный_№193"/>
    <tableColumn id="1" xr3:uid="{0B0F7417-CCC3-412F-AAE2-AF21F0F645E1}" name="Столбец1" dataDxfId="26" totalsRowDxfId="27" dataCellStyle="Обычный_№193"/>
    <tableColumn id="18" xr3:uid="{5699BE44-8E48-4309-934F-7AE1FF2FC90A}" name="BD_NUMS" dataDxfId="52">
      <calculatedColumnFormula>ROW()-1</calculatedColumnFormula>
    </tableColumn>
    <tableColumn id="10" xr3:uid="{49B78774-880A-459B-B800-B8ECC46B6D72}" name="Столбец3" dataDxfId="0"/>
    <tableColumn id="19" xr3:uid="{5ABB22CD-8419-4209-9577-20D790291059}" name="УПД_ПД_№" dataDxfId="51"/>
    <tableColumn id="20" xr3:uid="{D28F15D5-5053-4F41-AA27-088ADAB4E244}" name="УПД_ПД_Дата" dataDxfId="50"/>
    <tableColumn id="21" xr3:uid="{ADECAA9B-3493-49F0-B22C-2FBA1BB2A53D}" name="УПД_статус" totalsRowFunction="count" dataDxfId="49"/>
  </tableColumns>
  <tableStyleInfo name="TableStyleLight1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BA6117-2EAD-41EE-B622-F050C66B4691}" name="Таблица2" displayName="Таблица2" ref="A9:I24" totalsRowCount="1" headerRowDxfId="39" tableBorderDxfId="38" headerRowCellStyle="Обычный_№193">
  <autoFilter ref="A9:I23" xr:uid="{78F5A42A-CD37-4BCA-8DD9-0E50070CB2BF}"/>
  <tableColumns count="9">
    <tableColumn id="1" xr3:uid="{E7C4071E-35CA-4587-89A5-F49089972085}" name="Дата ТН" dataDxfId="47" totalsRowDxfId="37" dataCellStyle="Обычный_№193"/>
    <tableColumn id="2" xr3:uid="{2BDB16B7-CA21-4418-810A-DE3DB05530F6}" name=" № ТН" totalsRowFunction="count" dataDxfId="46" totalsRowDxfId="36"/>
    <tableColumn id="3" xr3:uid="{310625F4-8415-47B3-82B0-8FC0056936A6}" name="Наименование товара" dataDxfId="45" totalsRowDxfId="35" dataCellStyle="Обычный_№193"/>
    <tableColumn id="4" xr3:uid="{ED6D1916-D8D1-4FA1-84E7-727EFE3147B6}" name="кол-во, м3" totalsRowFunction="sum" dataDxfId="44" totalsRowDxfId="28"/>
    <tableColumn id="5" xr3:uid="{0B454077-AA74-493C-BB96-9F3B8661270F}" name="Водитель" dataDxfId="43" totalsRowDxfId="34" dataCellStyle="Обычный_№193"/>
    <tableColumn id="6" xr3:uid="{DE0A04F2-226F-4FB1-9798-61F523F8A55F}" name="ГРЗ" dataDxfId="42" totalsRowDxfId="33"/>
    <tableColumn id="7" xr3:uid="{32261E0C-1CC3-4A8C-82CE-57220541B95F}" name="Автомобиль" dataDxfId="41" totalsRowDxfId="32"/>
    <tableColumn id="8" xr3:uid="{19E44E80-65E1-458C-99BB-57695379284A}" name="Стоимость" totalsRowFunction="sum" dataDxfId="30" totalsRowDxfId="29" totalsRowCellStyle="Денежный">
      <calculatedColumnFormula>Таблица2[[#This Row],[кол-во, м3]]*$I$6</calculatedColumnFormula>
    </tableColumn>
    <tableColumn id="9" xr3:uid="{DE7F056D-6009-4B2D-B248-C5465AC006E3}" name="Примечание" dataDxfId="40" totalsRowDxfId="31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1FBD-F801-4178-A4C4-C596DFFCFD65}">
  <dimension ref="A1:Q60"/>
  <sheetViews>
    <sheetView workbookViewId="0">
      <selection activeCell="A13" sqref="A13:M26"/>
    </sheetView>
  </sheetViews>
  <sheetFormatPr defaultRowHeight="15" x14ac:dyDescent="0.25"/>
  <cols>
    <col min="1" max="1" width="12.140625" bestFit="1" customWidth="1"/>
    <col min="2" max="2" width="9.42578125" customWidth="1"/>
    <col min="3" max="3" width="28.140625" customWidth="1"/>
    <col min="4" max="4" width="11.140625" style="7" customWidth="1"/>
    <col min="5" max="5" width="18" customWidth="1"/>
    <col min="6" max="6" width="10.5703125" bestFit="1" customWidth="1"/>
    <col min="7" max="9" width="13.140625" customWidth="1"/>
    <col min="10" max="11" width="11.5703125" customWidth="1"/>
    <col min="12" max="12" width="12.7109375" customWidth="1"/>
    <col min="13" max="13" width="14.7109375" customWidth="1"/>
    <col min="14" max="14" width="12.5703125" customWidth="1"/>
  </cols>
  <sheetData>
    <row r="1" spans="1:14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38" t="s">
        <v>106</v>
      </c>
      <c r="I1" s="38" t="s">
        <v>105</v>
      </c>
      <c r="J1" t="s">
        <v>8</v>
      </c>
      <c r="K1" t="s">
        <v>107</v>
      </c>
      <c r="L1" t="s">
        <v>9</v>
      </c>
      <c r="M1" t="s">
        <v>10</v>
      </c>
      <c r="N1" t="s">
        <v>11</v>
      </c>
    </row>
    <row r="2" spans="1:14" x14ac:dyDescent="0.25">
      <c r="A2" s="1">
        <v>43846</v>
      </c>
      <c r="B2" s="2">
        <v>13264</v>
      </c>
      <c r="C2" s="3" t="s">
        <v>12</v>
      </c>
      <c r="D2" s="4">
        <v>21</v>
      </c>
      <c r="E2" s="5" t="s">
        <v>109</v>
      </c>
      <c r="F2" s="5" t="s">
        <v>14</v>
      </c>
      <c r="G2" s="39" t="s">
        <v>15</v>
      </c>
      <c r="H2" s="40"/>
      <c r="I2" s="40"/>
      <c r="J2" s="10">
        <f t="shared" ref="J2:J32" si="0">ROW()-1</f>
        <v>1</v>
      </c>
      <c r="K2" s="10"/>
      <c r="L2" s="10">
        <v>2</v>
      </c>
      <c r="M2" s="11">
        <v>43850</v>
      </c>
      <c r="N2" s="10"/>
    </row>
    <row r="3" spans="1:14" x14ac:dyDescent="0.25">
      <c r="A3" s="1">
        <v>43846</v>
      </c>
      <c r="B3" s="2">
        <v>3105</v>
      </c>
      <c r="C3" s="3" t="s">
        <v>12</v>
      </c>
      <c r="D3" s="4">
        <v>22</v>
      </c>
      <c r="E3" s="5" t="s">
        <v>13</v>
      </c>
      <c r="F3" s="5" t="s">
        <v>14</v>
      </c>
      <c r="G3" s="39" t="s">
        <v>15</v>
      </c>
      <c r="H3" s="40"/>
      <c r="I3" s="40"/>
      <c r="J3" s="10">
        <f t="shared" si="0"/>
        <v>2</v>
      </c>
      <c r="K3" s="10"/>
      <c r="L3" s="10">
        <v>2</v>
      </c>
      <c r="M3" s="11">
        <v>43850</v>
      </c>
      <c r="N3" s="10"/>
    </row>
    <row r="4" spans="1:14" x14ac:dyDescent="0.25">
      <c r="A4" s="1">
        <v>43846</v>
      </c>
      <c r="B4" s="2">
        <v>13270</v>
      </c>
      <c r="C4" s="3" t="s">
        <v>12</v>
      </c>
      <c r="D4" s="4">
        <v>21</v>
      </c>
      <c r="E4" s="5" t="s">
        <v>13</v>
      </c>
      <c r="F4" s="5" t="s">
        <v>14</v>
      </c>
      <c r="G4" s="39" t="s">
        <v>15</v>
      </c>
      <c r="H4" s="40"/>
      <c r="I4" s="40"/>
      <c r="J4" s="10">
        <f t="shared" si="0"/>
        <v>3</v>
      </c>
      <c r="K4" s="10"/>
      <c r="L4" s="10">
        <v>2</v>
      </c>
      <c r="M4" s="11">
        <v>43850</v>
      </c>
      <c r="N4" s="10"/>
    </row>
    <row r="5" spans="1:14" x14ac:dyDescent="0.25">
      <c r="A5" s="1">
        <v>43846</v>
      </c>
      <c r="B5" s="2">
        <v>14339</v>
      </c>
      <c r="C5" s="3" t="s">
        <v>12</v>
      </c>
      <c r="D5" s="4">
        <v>20.100000000000001</v>
      </c>
      <c r="E5" s="5" t="s">
        <v>16</v>
      </c>
      <c r="F5" s="5" t="s">
        <v>17</v>
      </c>
      <c r="G5" s="39" t="s">
        <v>18</v>
      </c>
      <c r="H5" s="40"/>
      <c r="I5" s="40"/>
      <c r="J5" s="10">
        <f t="shared" si="0"/>
        <v>4</v>
      </c>
      <c r="K5" s="10"/>
      <c r="L5" s="10">
        <v>2</v>
      </c>
      <c r="M5" s="11">
        <v>43850</v>
      </c>
      <c r="N5" s="10"/>
    </row>
    <row r="6" spans="1:14" x14ac:dyDescent="0.25">
      <c r="A6" s="1">
        <v>43847</v>
      </c>
      <c r="B6" s="2">
        <v>12927</v>
      </c>
      <c r="C6" s="3" t="s">
        <v>12</v>
      </c>
      <c r="D6" s="4">
        <v>21.1</v>
      </c>
      <c r="E6" s="5" t="s">
        <v>21</v>
      </c>
      <c r="F6" s="5" t="s">
        <v>20</v>
      </c>
      <c r="G6" s="39" t="s">
        <v>18</v>
      </c>
      <c r="H6" s="40"/>
      <c r="I6" s="40"/>
      <c r="J6" s="10">
        <f t="shared" si="0"/>
        <v>5</v>
      </c>
      <c r="K6" s="10"/>
      <c r="L6" s="10">
        <v>2</v>
      </c>
      <c r="M6" s="11">
        <v>43850</v>
      </c>
      <c r="N6" s="10"/>
    </row>
    <row r="7" spans="1:14" x14ac:dyDescent="0.25">
      <c r="A7" s="1">
        <v>43847</v>
      </c>
      <c r="B7" s="2">
        <v>14532</v>
      </c>
      <c r="C7" s="3" t="s">
        <v>12</v>
      </c>
      <c r="D7" s="4">
        <v>21.8</v>
      </c>
      <c r="E7" s="5" t="s">
        <v>22</v>
      </c>
      <c r="F7" s="5" t="s">
        <v>19</v>
      </c>
      <c r="G7" s="39" t="s">
        <v>15</v>
      </c>
      <c r="H7" s="40"/>
      <c r="I7" s="40"/>
      <c r="J7" s="10">
        <f t="shared" si="0"/>
        <v>6</v>
      </c>
      <c r="K7" s="10"/>
      <c r="L7" s="10">
        <v>2</v>
      </c>
      <c r="M7" s="11">
        <v>43850</v>
      </c>
      <c r="N7" s="10"/>
    </row>
    <row r="8" spans="1:14" x14ac:dyDescent="0.25">
      <c r="A8" s="1">
        <v>43847</v>
      </c>
      <c r="B8" s="2">
        <v>14340</v>
      </c>
      <c r="C8" s="3" t="s">
        <v>12</v>
      </c>
      <c r="D8" s="4">
        <v>21.3</v>
      </c>
      <c r="E8" s="5" t="s">
        <v>23</v>
      </c>
      <c r="F8" s="5" t="s">
        <v>17</v>
      </c>
      <c r="G8" s="39" t="s">
        <v>18</v>
      </c>
      <c r="H8" s="40"/>
      <c r="I8" s="40"/>
      <c r="J8" s="10">
        <f t="shared" si="0"/>
        <v>7</v>
      </c>
      <c r="K8" s="10"/>
      <c r="L8" s="10">
        <v>2</v>
      </c>
      <c r="M8" s="11">
        <v>43850</v>
      </c>
      <c r="N8" s="10"/>
    </row>
    <row r="9" spans="1:14" x14ac:dyDescent="0.25">
      <c r="A9" s="1">
        <v>43881</v>
      </c>
      <c r="B9" s="2" t="s">
        <v>24</v>
      </c>
      <c r="C9" s="3" t="s">
        <v>12</v>
      </c>
      <c r="D9" s="4">
        <v>17.8</v>
      </c>
      <c r="E9" s="5" t="s">
        <v>25</v>
      </c>
      <c r="F9" s="5" t="s">
        <v>26</v>
      </c>
      <c r="G9" s="39" t="s">
        <v>27</v>
      </c>
      <c r="H9" s="40"/>
      <c r="I9" s="40"/>
      <c r="J9" s="10">
        <f t="shared" si="0"/>
        <v>8</v>
      </c>
      <c r="K9" s="10"/>
      <c r="L9" s="10">
        <v>3</v>
      </c>
      <c r="M9" s="11">
        <v>43851</v>
      </c>
      <c r="N9" s="10"/>
    </row>
    <row r="10" spans="1:14" x14ac:dyDescent="0.25">
      <c r="A10" s="1">
        <v>43881</v>
      </c>
      <c r="B10" s="2" t="s">
        <v>28</v>
      </c>
      <c r="C10" s="3" t="s">
        <v>12</v>
      </c>
      <c r="D10" s="4">
        <v>17.7</v>
      </c>
      <c r="E10" s="5" t="s">
        <v>25</v>
      </c>
      <c r="F10" s="5" t="s">
        <v>26</v>
      </c>
      <c r="G10" s="39" t="s">
        <v>27</v>
      </c>
      <c r="H10" s="40"/>
      <c r="I10" s="40"/>
      <c r="J10" s="10">
        <f t="shared" si="0"/>
        <v>9</v>
      </c>
      <c r="K10" s="10"/>
      <c r="L10" s="10">
        <v>3</v>
      </c>
      <c r="M10" s="11">
        <v>43851</v>
      </c>
      <c r="N10" s="10"/>
    </row>
    <row r="11" spans="1:14" x14ac:dyDescent="0.25">
      <c r="A11" s="1">
        <v>43881</v>
      </c>
      <c r="B11" s="2" t="s">
        <v>29</v>
      </c>
      <c r="C11" s="3" t="s">
        <v>12</v>
      </c>
      <c r="D11" s="4">
        <v>18.2</v>
      </c>
      <c r="E11" s="5" t="s">
        <v>25</v>
      </c>
      <c r="F11" s="5" t="s">
        <v>26</v>
      </c>
      <c r="G11" s="39" t="s">
        <v>27</v>
      </c>
      <c r="H11" s="40"/>
      <c r="I11" s="40"/>
      <c r="J11" s="10">
        <f t="shared" si="0"/>
        <v>10</v>
      </c>
      <c r="K11" s="10"/>
      <c r="L11" s="10">
        <v>3</v>
      </c>
      <c r="M11" s="11">
        <v>43851</v>
      </c>
      <c r="N11" s="10"/>
    </row>
    <row r="12" spans="1:14" x14ac:dyDescent="0.25">
      <c r="A12" s="1">
        <v>43881</v>
      </c>
      <c r="B12" s="2" t="s">
        <v>30</v>
      </c>
      <c r="C12" s="3" t="s">
        <v>12</v>
      </c>
      <c r="D12" s="4">
        <v>18</v>
      </c>
      <c r="E12" s="5" t="s">
        <v>25</v>
      </c>
      <c r="F12" s="5" t="s">
        <v>26</v>
      </c>
      <c r="G12" s="39" t="s">
        <v>27</v>
      </c>
      <c r="H12" s="40"/>
      <c r="I12" s="40"/>
      <c r="J12" s="10">
        <f t="shared" si="0"/>
        <v>11</v>
      </c>
      <c r="K12" s="10"/>
      <c r="L12" s="10">
        <v>3</v>
      </c>
      <c r="M12" s="11">
        <v>43851</v>
      </c>
      <c r="N12" s="10"/>
    </row>
    <row r="13" spans="1:14" x14ac:dyDescent="0.25">
      <c r="A13" s="1">
        <v>43881</v>
      </c>
      <c r="B13" s="2" t="s">
        <v>31</v>
      </c>
      <c r="C13" s="3" t="s">
        <v>32</v>
      </c>
      <c r="D13" s="4">
        <v>20</v>
      </c>
      <c r="E13" s="5" t="s">
        <v>33</v>
      </c>
      <c r="F13" s="5" t="s">
        <v>34</v>
      </c>
      <c r="G13" s="39" t="s">
        <v>35</v>
      </c>
      <c r="H13" s="40"/>
      <c r="I13" s="40"/>
      <c r="J13" s="10">
        <f t="shared" si="0"/>
        <v>12</v>
      </c>
      <c r="K13" s="10"/>
      <c r="L13" s="10">
        <v>6</v>
      </c>
      <c r="M13" s="11">
        <v>43851</v>
      </c>
      <c r="N13" s="10"/>
    </row>
    <row r="14" spans="1:14" x14ac:dyDescent="0.25">
      <c r="A14" s="1">
        <v>43881</v>
      </c>
      <c r="B14" s="2" t="s">
        <v>36</v>
      </c>
      <c r="C14" s="3" t="s">
        <v>32</v>
      </c>
      <c r="D14" s="4">
        <v>19</v>
      </c>
      <c r="E14" s="5" t="s">
        <v>37</v>
      </c>
      <c r="F14" s="5" t="s">
        <v>38</v>
      </c>
      <c r="G14" s="39" t="s">
        <v>35</v>
      </c>
      <c r="H14" s="40"/>
      <c r="I14" s="40"/>
      <c r="J14" s="10">
        <f t="shared" si="0"/>
        <v>13</v>
      </c>
      <c r="K14" s="10"/>
      <c r="L14" s="10">
        <v>6</v>
      </c>
      <c r="M14" s="11">
        <v>43851</v>
      </c>
      <c r="N14" s="10"/>
    </row>
    <row r="15" spans="1:14" x14ac:dyDescent="0.25">
      <c r="A15" s="1">
        <v>43881</v>
      </c>
      <c r="B15" s="2" t="s">
        <v>39</v>
      </c>
      <c r="C15" s="3" t="s">
        <v>32</v>
      </c>
      <c r="D15" s="4">
        <v>19</v>
      </c>
      <c r="E15" s="5" t="s">
        <v>40</v>
      </c>
      <c r="F15" s="5" t="s">
        <v>41</v>
      </c>
      <c r="G15" s="39" t="s">
        <v>35</v>
      </c>
      <c r="H15" s="40"/>
      <c r="I15" s="40"/>
      <c r="J15" s="10">
        <f t="shared" si="0"/>
        <v>14</v>
      </c>
      <c r="K15" s="10"/>
      <c r="L15" s="10">
        <v>6</v>
      </c>
      <c r="M15" s="11">
        <v>43851</v>
      </c>
      <c r="N15" s="10"/>
    </row>
    <row r="16" spans="1:14" x14ac:dyDescent="0.25">
      <c r="A16" s="1">
        <v>43881</v>
      </c>
      <c r="B16" s="2" t="s">
        <v>42</v>
      </c>
      <c r="C16" s="3" t="s">
        <v>32</v>
      </c>
      <c r="D16" s="4">
        <v>19</v>
      </c>
      <c r="E16" s="5" t="s">
        <v>40</v>
      </c>
      <c r="F16" s="5" t="s">
        <v>41</v>
      </c>
      <c r="G16" s="39" t="s">
        <v>35</v>
      </c>
      <c r="H16" s="40"/>
      <c r="I16" s="40"/>
      <c r="J16" s="10">
        <f t="shared" si="0"/>
        <v>15</v>
      </c>
      <c r="K16" s="10"/>
      <c r="L16" s="10">
        <v>6</v>
      </c>
      <c r="M16" s="11">
        <v>43851</v>
      </c>
      <c r="N16" s="10"/>
    </row>
    <row r="17" spans="1:14" x14ac:dyDescent="0.25">
      <c r="A17" s="1">
        <v>43881</v>
      </c>
      <c r="B17" s="2" t="s">
        <v>43</v>
      </c>
      <c r="C17" s="3" t="s">
        <v>32</v>
      </c>
      <c r="D17" s="4">
        <v>20</v>
      </c>
      <c r="E17" s="5" t="s">
        <v>44</v>
      </c>
      <c r="F17" s="5" t="s">
        <v>45</v>
      </c>
      <c r="G17" s="39" t="s">
        <v>35</v>
      </c>
      <c r="H17" s="40"/>
      <c r="I17" s="40"/>
      <c r="J17" s="10">
        <f t="shared" si="0"/>
        <v>16</v>
      </c>
      <c r="K17" s="10"/>
      <c r="L17" s="10">
        <v>6</v>
      </c>
      <c r="M17" s="11">
        <v>43851</v>
      </c>
      <c r="N17" s="10"/>
    </row>
    <row r="18" spans="1:14" x14ac:dyDescent="0.25">
      <c r="A18" s="1">
        <v>43881</v>
      </c>
      <c r="B18" s="2" t="s">
        <v>46</v>
      </c>
      <c r="C18" s="3" t="s">
        <v>32</v>
      </c>
      <c r="D18" s="4">
        <v>21</v>
      </c>
      <c r="E18" s="5" t="s">
        <v>44</v>
      </c>
      <c r="F18" s="5" t="s">
        <v>45</v>
      </c>
      <c r="G18" s="39" t="s">
        <v>35</v>
      </c>
      <c r="H18" s="40"/>
      <c r="I18" s="40"/>
      <c r="J18" s="10">
        <f t="shared" si="0"/>
        <v>17</v>
      </c>
      <c r="K18" s="10"/>
      <c r="L18" s="10">
        <v>6</v>
      </c>
      <c r="M18" s="11">
        <v>43851</v>
      </c>
      <c r="N18" s="10"/>
    </row>
    <row r="19" spans="1:14" x14ac:dyDescent="0.25">
      <c r="A19" s="1">
        <v>43881</v>
      </c>
      <c r="B19" s="2" t="s">
        <v>47</v>
      </c>
      <c r="C19" s="3" t="s">
        <v>32</v>
      </c>
      <c r="D19" s="4">
        <v>20</v>
      </c>
      <c r="E19" s="5" t="s">
        <v>44</v>
      </c>
      <c r="F19" s="5" t="s">
        <v>45</v>
      </c>
      <c r="G19" s="39" t="s">
        <v>35</v>
      </c>
      <c r="H19" s="40"/>
      <c r="I19" s="40"/>
      <c r="J19" s="10">
        <f t="shared" si="0"/>
        <v>18</v>
      </c>
      <c r="K19" s="10"/>
      <c r="L19" s="10">
        <v>6</v>
      </c>
      <c r="M19" s="11">
        <v>43851</v>
      </c>
      <c r="N19" s="10"/>
    </row>
    <row r="20" spans="1:14" x14ac:dyDescent="0.25">
      <c r="A20" s="1">
        <v>43881</v>
      </c>
      <c r="B20" s="2" t="s">
        <v>48</v>
      </c>
      <c r="C20" s="3" t="s">
        <v>32</v>
      </c>
      <c r="D20" s="4">
        <v>20</v>
      </c>
      <c r="E20" s="5" t="s">
        <v>49</v>
      </c>
      <c r="F20" s="5" t="s">
        <v>50</v>
      </c>
      <c r="G20" s="39" t="s">
        <v>35</v>
      </c>
      <c r="H20" s="40"/>
      <c r="I20" s="40"/>
      <c r="J20" s="10">
        <f t="shared" si="0"/>
        <v>19</v>
      </c>
      <c r="K20" s="10"/>
      <c r="L20" s="10">
        <v>6</v>
      </c>
      <c r="M20" s="11">
        <v>43851</v>
      </c>
      <c r="N20" s="10"/>
    </row>
    <row r="21" spans="1:14" x14ac:dyDescent="0.25">
      <c r="A21" s="1">
        <v>43881</v>
      </c>
      <c r="B21" s="2" t="s">
        <v>51</v>
      </c>
      <c r="C21" s="3" t="s">
        <v>32</v>
      </c>
      <c r="D21" s="4">
        <v>22</v>
      </c>
      <c r="E21" s="5" t="s">
        <v>49</v>
      </c>
      <c r="F21" s="5" t="s">
        <v>50</v>
      </c>
      <c r="G21" s="39" t="s">
        <v>35</v>
      </c>
      <c r="H21" s="40"/>
      <c r="I21" s="40"/>
      <c r="J21" s="10">
        <f t="shared" si="0"/>
        <v>20</v>
      </c>
      <c r="K21" s="10"/>
      <c r="L21" s="10">
        <v>6</v>
      </c>
      <c r="M21" s="11">
        <v>43851</v>
      </c>
      <c r="N21" s="10"/>
    </row>
    <row r="22" spans="1:14" x14ac:dyDescent="0.25">
      <c r="A22" s="1">
        <v>43881</v>
      </c>
      <c r="B22" s="2" t="s">
        <v>55</v>
      </c>
      <c r="C22" s="3" t="s">
        <v>32</v>
      </c>
      <c r="D22" s="4">
        <v>19</v>
      </c>
      <c r="E22" s="5" t="s">
        <v>56</v>
      </c>
      <c r="F22" s="5" t="s">
        <v>38</v>
      </c>
      <c r="G22" s="39" t="s">
        <v>35</v>
      </c>
      <c r="H22" s="40"/>
      <c r="I22" s="40"/>
      <c r="J22" s="10">
        <f t="shared" si="0"/>
        <v>21</v>
      </c>
      <c r="K22" s="10"/>
      <c r="L22" s="10">
        <v>6</v>
      </c>
      <c r="M22" s="11">
        <v>43851</v>
      </c>
      <c r="N22" s="10"/>
    </row>
    <row r="23" spans="1:14" x14ac:dyDescent="0.25">
      <c r="A23" s="1">
        <v>43881</v>
      </c>
      <c r="B23" s="2" t="s">
        <v>57</v>
      </c>
      <c r="C23" s="3" t="s">
        <v>32</v>
      </c>
      <c r="D23" s="4">
        <v>19</v>
      </c>
      <c r="E23" s="5" t="s">
        <v>58</v>
      </c>
      <c r="F23" s="5" t="s">
        <v>59</v>
      </c>
      <c r="G23" s="39" t="s">
        <v>35</v>
      </c>
      <c r="H23" s="40"/>
      <c r="I23" s="40"/>
      <c r="J23" s="10">
        <f t="shared" si="0"/>
        <v>22</v>
      </c>
      <c r="K23" s="10"/>
      <c r="L23" s="10">
        <v>6</v>
      </c>
      <c r="M23" s="11">
        <v>43851</v>
      </c>
      <c r="N23" s="10"/>
    </row>
    <row r="24" spans="1:14" x14ac:dyDescent="0.25">
      <c r="A24" s="1">
        <v>43881</v>
      </c>
      <c r="B24" s="2" t="s">
        <v>60</v>
      </c>
      <c r="C24" s="3" t="s">
        <v>32</v>
      </c>
      <c r="D24" s="4">
        <v>19</v>
      </c>
      <c r="E24" s="5" t="s">
        <v>58</v>
      </c>
      <c r="F24" s="5" t="s">
        <v>59</v>
      </c>
      <c r="G24" s="39" t="s">
        <v>35</v>
      </c>
      <c r="H24" s="40"/>
      <c r="I24" s="40"/>
      <c r="J24" s="10">
        <f t="shared" si="0"/>
        <v>23</v>
      </c>
      <c r="K24" s="10"/>
      <c r="L24" s="10">
        <v>6</v>
      </c>
      <c r="M24" s="11">
        <v>43851</v>
      </c>
      <c r="N24" s="10"/>
    </row>
    <row r="25" spans="1:14" x14ac:dyDescent="0.25">
      <c r="A25" s="1">
        <v>43881</v>
      </c>
      <c r="B25" s="2" t="s">
        <v>61</v>
      </c>
      <c r="C25" s="3" t="s">
        <v>32</v>
      </c>
      <c r="D25" s="4">
        <v>19</v>
      </c>
      <c r="E25" s="5" t="s">
        <v>58</v>
      </c>
      <c r="F25" s="5" t="s">
        <v>59</v>
      </c>
      <c r="G25" s="39" t="s">
        <v>35</v>
      </c>
      <c r="H25" s="40"/>
      <c r="I25" s="40"/>
      <c r="J25" s="10">
        <f t="shared" si="0"/>
        <v>24</v>
      </c>
      <c r="K25" s="10"/>
      <c r="L25" s="10">
        <v>6</v>
      </c>
      <c r="M25" s="11">
        <v>43851</v>
      </c>
      <c r="N25" s="10"/>
    </row>
    <row r="26" spans="1:14" x14ac:dyDescent="0.25">
      <c r="A26" s="1">
        <v>43881</v>
      </c>
      <c r="B26" s="2" t="s">
        <v>62</v>
      </c>
      <c r="C26" s="3" t="s">
        <v>32</v>
      </c>
      <c r="D26" s="4">
        <v>20</v>
      </c>
      <c r="E26" s="5" t="s">
        <v>63</v>
      </c>
      <c r="F26" s="5" t="s">
        <v>64</v>
      </c>
      <c r="G26" s="39" t="s">
        <v>35</v>
      </c>
      <c r="H26" s="40"/>
      <c r="I26" s="40"/>
      <c r="J26" s="10">
        <f t="shared" si="0"/>
        <v>25</v>
      </c>
      <c r="K26" s="10"/>
      <c r="L26" s="10">
        <v>6</v>
      </c>
      <c r="M26" s="11">
        <v>43851</v>
      </c>
      <c r="N26" s="10"/>
    </row>
    <row r="27" spans="1:14" x14ac:dyDescent="0.25">
      <c r="A27" s="1">
        <v>43881</v>
      </c>
      <c r="B27" s="2">
        <v>12577</v>
      </c>
      <c r="C27" s="3" t="s">
        <v>12</v>
      </c>
      <c r="D27" s="4">
        <v>20</v>
      </c>
      <c r="E27" s="5" t="s">
        <v>44</v>
      </c>
      <c r="F27" s="5" t="s">
        <v>45</v>
      </c>
      <c r="G27" s="39" t="s">
        <v>35</v>
      </c>
      <c r="H27" s="40"/>
      <c r="I27" s="40"/>
      <c r="J27" s="10">
        <f t="shared" si="0"/>
        <v>26</v>
      </c>
      <c r="K27" s="10"/>
      <c r="L27" s="10">
        <v>7</v>
      </c>
      <c r="M27" s="11">
        <v>43851</v>
      </c>
      <c r="N27" s="10"/>
    </row>
    <row r="28" spans="1:14" x14ac:dyDescent="0.25">
      <c r="A28" s="1">
        <v>43881</v>
      </c>
      <c r="B28" s="2">
        <v>14140</v>
      </c>
      <c r="C28" s="3" t="s">
        <v>12</v>
      </c>
      <c r="D28" s="4">
        <v>19.399999999999999</v>
      </c>
      <c r="E28" s="5" t="s">
        <v>49</v>
      </c>
      <c r="F28" s="5" t="s">
        <v>50</v>
      </c>
      <c r="G28" s="39" t="s">
        <v>35</v>
      </c>
      <c r="H28" s="40"/>
      <c r="I28" s="40"/>
      <c r="J28" s="10">
        <f t="shared" si="0"/>
        <v>27</v>
      </c>
      <c r="K28" s="10"/>
      <c r="L28" s="10">
        <v>7</v>
      </c>
      <c r="M28" s="11">
        <v>43851</v>
      </c>
      <c r="N28" s="10"/>
    </row>
    <row r="29" spans="1:14" x14ac:dyDescent="0.25">
      <c r="A29" s="1">
        <v>43881</v>
      </c>
      <c r="B29" s="2">
        <v>14355</v>
      </c>
      <c r="C29" s="3" t="s">
        <v>12</v>
      </c>
      <c r="D29" s="4">
        <v>20.9</v>
      </c>
      <c r="E29" s="5" t="s">
        <v>65</v>
      </c>
      <c r="F29" s="5" t="s">
        <v>17</v>
      </c>
      <c r="G29" s="39" t="s">
        <v>18</v>
      </c>
      <c r="H29" s="40"/>
      <c r="I29" s="40"/>
      <c r="J29" s="10">
        <f t="shared" si="0"/>
        <v>28</v>
      </c>
      <c r="K29" s="10"/>
      <c r="L29" s="10">
        <v>7</v>
      </c>
      <c r="M29" s="11">
        <v>43851</v>
      </c>
      <c r="N29" s="10"/>
    </row>
    <row r="30" spans="1:14" x14ac:dyDescent="0.25">
      <c r="A30" s="1">
        <v>43881</v>
      </c>
      <c r="B30" s="2">
        <v>14354</v>
      </c>
      <c r="C30" s="3" t="s">
        <v>12</v>
      </c>
      <c r="D30" s="4">
        <v>21.4</v>
      </c>
      <c r="E30" s="5" t="s">
        <v>65</v>
      </c>
      <c r="F30" s="5" t="s">
        <v>17</v>
      </c>
      <c r="G30" s="39" t="s">
        <v>18</v>
      </c>
      <c r="H30" s="40"/>
      <c r="I30" s="40"/>
      <c r="J30" s="10">
        <f t="shared" si="0"/>
        <v>29</v>
      </c>
      <c r="K30" s="10"/>
      <c r="L30" s="10">
        <v>7</v>
      </c>
      <c r="M30" s="11">
        <v>43851</v>
      </c>
      <c r="N30" s="10"/>
    </row>
    <row r="31" spans="1:14" x14ac:dyDescent="0.25">
      <c r="A31" s="1">
        <v>43881</v>
      </c>
      <c r="B31" s="2">
        <v>14353</v>
      </c>
      <c r="C31" s="3" t="s">
        <v>12</v>
      </c>
      <c r="D31" s="4">
        <v>20.6</v>
      </c>
      <c r="E31" s="5" t="s">
        <v>65</v>
      </c>
      <c r="F31" s="5" t="s">
        <v>17</v>
      </c>
      <c r="G31" s="39" t="s">
        <v>18</v>
      </c>
      <c r="H31" s="40"/>
      <c r="I31" s="40"/>
      <c r="J31" s="10">
        <f t="shared" si="0"/>
        <v>30</v>
      </c>
      <c r="K31" s="10"/>
      <c r="L31" s="10">
        <v>7</v>
      </c>
      <c r="M31" s="11">
        <v>43851</v>
      </c>
      <c r="N31" s="10"/>
    </row>
    <row r="32" spans="1:14" x14ac:dyDescent="0.25">
      <c r="A32" s="1">
        <v>43881</v>
      </c>
      <c r="B32" s="2">
        <v>14352</v>
      </c>
      <c r="C32" s="3" t="s">
        <v>12</v>
      </c>
      <c r="D32" s="4">
        <v>21.4</v>
      </c>
      <c r="E32" s="5" t="s">
        <v>65</v>
      </c>
      <c r="F32" s="5" t="s">
        <v>17</v>
      </c>
      <c r="G32" s="39" t="s">
        <v>18</v>
      </c>
      <c r="H32" s="40"/>
      <c r="I32" s="40"/>
      <c r="J32" s="10">
        <f t="shared" si="0"/>
        <v>31</v>
      </c>
      <c r="K32" s="10"/>
      <c r="L32" s="10">
        <v>7</v>
      </c>
      <c r="M32" s="11">
        <v>43851</v>
      </c>
      <c r="N32" s="10"/>
    </row>
    <row r="33" spans="1:14" x14ac:dyDescent="0.25">
      <c r="A33" s="1">
        <v>43882</v>
      </c>
      <c r="B33" s="2" t="s">
        <v>67</v>
      </c>
      <c r="C33" s="3" t="s">
        <v>32</v>
      </c>
      <c r="D33" s="4">
        <v>19</v>
      </c>
      <c r="E33" s="5" t="s">
        <v>40</v>
      </c>
      <c r="F33" s="5" t="s">
        <v>41</v>
      </c>
      <c r="G33" s="39" t="s">
        <v>35</v>
      </c>
      <c r="H33" s="40"/>
      <c r="I33" s="40"/>
      <c r="J33" s="10">
        <f t="shared" ref="J33:J60" si="1">ROW()-1</f>
        <v>32</v>
      </c>
      <c r="K33" s="10"/>
      <c r="L33" s="10">
        <v>10</v>
      </c>
      <c r="M33" s="11">
        <v>43860</v>
      </c>
      <c r="N33" s="10"/>
    </row>
    <row r="34" spans="1:14" x14ac:dyDescent="0.25">
      <c r="A34" s="1">
        <v>43882</v>
      </c>
      <c r="B34" s="2" t="s">
        <v>68</v>
      </c>
      <c r="C34" s="3" t="s">
        <v>32</v>
      </c>
      <c r="D34" s="4">
        <v>19</v>
      </c>
      <c r="E34" s="5" t="s">
        <v>69</v>
      </c>
      <c r="F34" s="5" t="s">
        <v>34</v>
      </c>
      <c r="G34" s="39" t="s">
        <v>35</v>
      </c>
      <c r="H34" s="40"/>
      <c r="I34" s="40"/>
      <c r="J34" s="10">
        <f t="shared" si="1"/>
        <v>33</v>
      </c>
      <c r="K34" s="10"/>
      <c r="L34" s="10">
        <v>10</v>
      </c>
      <c r="M34" s="11">
        <v>43860</v>
      </c>
      <c r="N34" s="10"/>
    </row>
    <row r="35" spans="1:14" x14ac:dyDescent="0.25">
      <c r="A35" s="1">
        <v>43882</v>
      </c>
      <c r="B35" s="2" t="s">
        <v>70</v>
      </c>
      <c r="C35" s="3" t="s">
        <v>32</v>
      </c>
      <c r="D35" s="4">
        <v>19</v>
      </c>
      <c r="E35" s="5" t="s">
        <v>69</v>
      </c>
      <c r="F35" s="5" t="s">
        <v>34</v>
      </c>
      <c r="G35" s="39" t="s">
        <v>35</v>
      </c>
      <c r="H35" s="40"/>
      <c r="I35" s="40"/>
      <c r="J35" s="10">
        <f t="shared" si="1"/>
        <v>34</v>
      </c>
      <c r="K35" s="10"/>
      <c r="L35" s="10">
        <v>10</v>
      </c>
      <c r="M35" s="11">
        <v>43860</v>
      </c>
      <c r="N35" s="10"/>
    </row>
    <row r="36" spans="1:14" x14ac:dyDescent="0.25">
      <c r="A36" s="1">
        <v>43882</v>
      </c>
      <c r="B36" s="2" t="s">
        <v>71</v>
      </c>
      <c r="C36" s="3" t="s">
        <v>32</v>
      </c>
      <c r="D36" s="4">
        <v>19</v>
      </c>
      <c r="E36" s="5" t="s">
        <v>56</v>
      </c>
      <c r="F36" s="5" t="s">
        <v>38</v>
      </c>
      <c r="G36" s="39" t="s">
        <v>35</v>
      </c>
      <c r="H36" s="40"/>
      <c r="I36" s="40"/>
      <c r="J36" s="10">
        <f t="shared" si="1"/>
        <v>35</v>
      </c>
      <c r="K36" s="10"/>
      <c r="L36" s="10">
        <v>10</v>
      </c>
      <c r="M36" s="11">
        <v>43860</v>
      </c>
      <c r="N36" s="10"/>
    </row>
    <row r="37" spans="1:14" x14ac:dyDescent="0.25">
      <c r="A37" s="1">
        <v>43882</v>
      </c>
      <c r="B37" s="2" t="s">
        <v>72</v>
      </c>
      <c r="C37" s="3" t="s">
        <v>32</v>
      </c>
      <c r="D37" s="4">
        <v>19</v>
      </c>
      <c r="E37" s="5" t="s">
        <v>56</v>
      </c>
      <c r="F37" s="5" t="s">
        <v>38</v>
      </c>
      <c r="G37" s="39" t="s">
        <v>35</v>
      </c>
      <c r="H37" s="40"/>
      <c r="I37" s="40"/>
      <c r="J37" s="10">
        <f t="shared" si="1"/>
        <v>36</v>
      </c>
      <c r="K37" s="10"/>
      <c r="L37" s="10">
        <v>10</v>
      </c>
      <c r="M37" s="11">
        <v>43860</v>
      </c>
      <c r="N37" s="10"/>
    </row>
    <row r="38" spans="1:14" ht="22.5" x14ac:dyDescent="0.25">
      <c r="A38" s="1">
        <v>43883</v>
      </c>
      <c r="B38" s="2" t="s">
        <v>73</v>
      </c>
      <c r="C38" s="3" t="s">
        <v>32</v>
      </c>
      <c r="D38" s="4">
        <v>20</v>
      </c>
      <c r="E38" s="5" t="s">
        <v>74</v>
      </c>
      <c r="F38" s="5" t="s">
        <v>75</v>
      </c>
      <c r="G38" s="39" t="s">
        <v>35</v>
      </c>
      <c r="H38" s="40"/>
      <c r="I38" s="40"/>
      <c r="J38" s="10">
        <f t="shared" si="1"/>
        <v>37</v>
      </c>
      <c r="K38" s="10"/>
      <c r="L38" s="10">
        <v>10</v>
      </c>
      <c r="M38" s="11">
        <v>43860</v>
      </c>
      <c r="N38" s="10"/>
    </row>
    <row r="39" spans="1:14" ht="22.5" x14ac:dyDescent="0.25">
      <c r="A39" s="1">
        <v>43883</v>
      </c>
      <c r="B39" s="2" t="s">
        <v>76</v>
      </c>
      <c r="C39" s="3" t="s">
        <v>32</v>
      </c>
      <c r="D39" s="4">
        <v>20</v>
      </c>
      <c r="E39" s="5" t="s">
        <v>74</v>
      </c>
      <c r="F39" s="5" t="s">
        <v>75</v>
      </c>
      <c r="G39" s="39" t="s">
        <v>35</v>
      </c>
      <c r="H39" s="40"/>
      <c r="I39" s="40"/>
      <c r="J39" s="10">
        <f t="shared" si="1"/>
        <v>38</v>
      </c>
      <c r="K39" s="10"/>
      <c r="L39" s="10">
        <v>10</v>
      </c>
      <c r="M39" s="11">
        <v>43860</v>
      </c>
      <c r="N39" s="10"/>
    </row>
    <row r="40" spans="1:14" ht="22.5" x14ac:dyDescent="0.25">
      <c r="A40" s="1">
        <v>43883</v>
      </c>
      <c r="B40" s="2" t="s">
        <v>77</v>
      </c>
      <c r="C40" s="3" t="s">
        <v>32</v>
      </c>
      <c r="D40" s="4">
        <v>20</v>
      </c>
      <c r="E40" s="5" t="s">
        <v>74</v>
      </c>
      <c r="F40" s="5" t="s">
        <v>75</v>
      </c>
      <c r="G40" s="39" t="s">
        <v>35</v>
      </c>
      <c r="H40" s="40"/>
      <c r="I40" s="40"/>
      <c r="J40" s="10">
        <f t="shared" si="1"/>
        <v>39</v>
      </c>
      <c r="K40" s="10"/>
      <c r="L40" s="10">
        <v>10</v>
      </c>
      <c r="M40" s="11">
        <v>43860</v>
      </c>
      <c r="N40" s="10"/>
    </row>
    <row r="41" spans="1:14" x14ac:dyDescent="0.25">
      <c r="A41" s="1">
        <v>43883</v>
      </c>
      <c r="B41" s="2" t="s">
        <v>78</v>
      </c>
      <c r="C41" s="3" t="s">
        <v>32</v>
      </c>
      <c r="D41" s="4">
        <v>19</v>
      </c>
      <c r="E41" s="5" t="s">
        <v>66</v>
      </c>
      <c r="F41" s="5" t="s">
        <v>52</v>
      </c>
      <c r="G41" s="39" t="s">
        <v>53</v>
      </c>
      <c r="H41" s="40"/>
      <c r="I41" s="40"/>
      <c r="J41" s="10">
        <f t="shared" si="1"/>
        <v>40</v>
      </c>
      <c r="K41" s="10"/>
      <c r="L41" s="10">
        <v>10</v>
      </c>
      <c r="M41" s="11">
        <v>43860</v>
      </c>
      <c r="N41" s="10"/>
    </row>
    <row r="42" spans="1:14" x14ac:dyDescent="0.25">
      <c r="A42" s="1">
        <v>43883</v>
      </c>
      <c r="B42" s="2" t="s">
        <v>79</v>
      </c>
      <c r="C42" s="3" t="s">
        <v>32</v>
      </c>
      <c r="D42" s="4">
        <v>19</v>
      </c>
      <c r="E42" s="5" t="s">
        <v>66</v>
      </c>
      <c r="F42" s="5" t="s">
        <v>52</v>
      </c>
      <c r="G42" s="39" t="s">
        <v>53</v>
      </c>
      <c r="H42" s="40"/>
      <c r="I42" s="40"/>
      <c r="J42" s="10">
        <f t="shared" si="1"/>
        <v>41</v>
      </c>
      <c r="K42" s="10"/>
      <c r="L42" s="10">
        <v>10</v>
      </c>
      <c r="M42" s="11">
        <v>43860</v>
      </c>
      <c r="N42" s="10"/>
    </row>
    <row r="43" spans="1:14" x14ac:dyDescent="0.25">
      <c r="A43" s="1">
        <v>43883</v>
      </c>
      <c r="B43" s="2" t="s">
        <v>80</v>
      </c>
      <c r="C43" s="3" t="s">
        <v>32</v>
      </c>
      <c r="D43" s="4">
        <v>20</v>
      </c>
      <c r="E43" s="5" t="s">
        <v>66</v>
      </c>
      <c r="F43" s="5" t="s">
        <v>52</v>
      </c>
      <c r="G43" s="39" t="s">
        <v>53</v>
      </c>
      <c r="H43" s="40"/>
      <c r="I43" s="40"/>
      <c r="J43" s="10">
        <f t="shared" si="1"/>
        <v>42</v>
      </c>
      <c r="K43" s="10"/>
      <c r="L43" s="10">
        <v>10</v>
      </c>
      <c r="M43" s="11">
        <v>43860</v>
      </c>
      <c r="N43" s="10"/>
    </row>
    <row r="44" spans="1:14" x14ac:dyDescent="0.25">
      <c r="A44" s="1">
        <v>43883</v>
      </c>
      <c r="B44" s="2" t="s">
        <v>81</v>
      </c>
      <c r="C44" s="3" t="s">
        <v>32</v>
      </c>
      <c r="D44" s="4">
        <v>19</v>
      </c>
      <c r="E44" s="5" t="s">
        <v>40</v>
      </c>
      <c r="F44" s="5" t="s">
        <v>41</v>
      </c>
      <c r="G44" s="39" t="s">
        <v>35</v>
      </c>
      <c r="H44" s="40"/>
      <c r="I44" s="40"/>
      <c r="J44" s="10">
        <f t="shared" si="1"/>
        <v>43</v>
      </c>
      <c r="K44" s="10"/>
      <c r="L44" s="10">
        <v>10</v>
      </c>
      <c r="M44" s="11">
        <v>43860</v>
      </c>
      <c r="N44" s="10"/>
    </row>
    <row r="45" spans="1:14" x14ac:dyDescent="0.25">
      <c r="A45" s="1">
        <v>43883</v>
      </c>
      <c r="B45" s="2" t="s">
        <v>82</v>
      </c>
      <c r="C45" s="3" t="s">
        <v>32</v>
      </c>
      <c r="D45" s="4">
        <v>19</v>
      </c>
      <c r="E45" s="5" t="s">
        <v>40</v>
      </c>
      <c r="F45" s="5" t="s">
        <v>41</v>
      </c>
      <c r="G45" s="39" t="s">
        <v>35</v>
      </c>
      <c r="H45" s="40"/>
      <c r="I45" s="40"/>
      <c r="J45" s="10">
        <f t="shared" si="1"/>
        <v>44</v>
      </c>
      <c r="K45" s="10"/>
      <c r="L45" s="10">
        <v>10</v>
      </c>
      <c r="M45" s="11">
        <v>43860</v>
      </c>
      <c r="N45" s="10"/>
    </row>
    <row r="46" spans="1:14" x14ac:dyDescent="0.25">
      <c r="A46" s="1">
        <v>43883</v>
      </c>
      <c r="B46" s="2" t="s">
        <v>83</v>
      </c>
      <c r="C46" s="3" t="s">
        <v>32</v>
      </c>
      <c r="D46" s="4">
        <v>19</v>
      </c>
      <c r="E46" s="5" t="s">
        <v>40</v>
      </c>
      <c r="F46" s="5" t="s">
        <v>41</v>
      </c>
      <c r="G46" s="39" t="s">
        <v>35</v>
      </c>
      <c r="H46" s="40"/>
      <c r="I46" s="40"/>
      <c r="J46" s="10">
        <f t="shared" si="1"/>
        <v>45</v>
      </c>
      <c r="K46" s="10"/>
      <c r="L46" s="10">
        <v>10</v>
      </c>
      <c r="M46" s="11">
        <v>43860</v>
      </c>
      <c r="N46" s="10"/>
    </row>
    <row r="47" spans="1:14" x14ac:dyDescent="0.25">
      <c r="A47" s="1">
        <v>43883</v>
      </c>
      <c r="B47" s="2" t="s">
        <v>84</v>
      </c>
      <c r="C47" s="3" t="s">
        <v>32</v>
      </c>
      <c r="D47" s="4">
        <v>19</v>
      </c>
      <c r="E47" s="5" t="s">
        <v>69</v>
      </c>
      <c r="F47" s="5" t="s">
        <v>34</v>
      </c>
      <c r="G47" s="39" t="s">
        <v>35</v>
      </c>
      <c r="H47" s="40"/>
      <c r="I47" s="40"/>
      <c r="J47" s="10">
        <f t="shared" si="1"/>
        <v>46</v>
      </c>
      <c r="K47" s="10"/>
      <c r="L47" s="10">
        <v>10</v>
      </c>
      <c r="M47" s="11">
        <v>43860</v>
      </c>
      <c r="N47" s="10"/>
    </row>
    <row r="48" spans="1:14" x14ac:dyDescent="0.25">
      <c r="A48" s="1">
        <v>43883</v>
      </c>
      <c r="B48" s="2" t="s">
        <v>85</v>
      </c>
      <c r="C48" s="3" t="s">
        <v>32</v>
      </c>
      <c r="D48" s="4">
        <v>19</v>
      </c>
      <c r="E48" s="5" t="s">
        <v>69</v>
      </c>
      <c r="F48" s="5" t="s">
        <v>34</v>
      </c>
      <c r="G48" s="39" t="s">
        <v>35</v>
      </c>
      <c r="H48" s="40"/>
      <c r="I48" s="40"/>
      <c r="J48" s="10">
        <f t="shared" si="1"/>
        <v>47</v>
      </c>
      <c r="K48" s="10"/>
      <c r="L48" s="10">
        <v>10</v>
      </c>
      <c r="M48" s="11">
        <v>43860</v>
      </c>
      <c r="N48" s="10"/>
    </row>
    <row r="49" spans="1:14" x14ac:dyDescent="0.25">
      <c r="A49" s="1">
        <v>43883</v>
      </c>
      <c r="B49" s="2" t="s">
        <v>86</v>
      </c>
      <c r="C49" s="3" t="s">
        <v>32</v>
      </c>
      <c r="D49" s="4">
        <v>19</v>
      </c>
      <c r="E49" s="5" t="s">
        <v>69</v>
      </c>
      <c r="F49" s="5" t="s">
        <v>34</v>
      </c>
      <c r="G49" s="39" t="s">
        <v>35</v>
      </c>
      <c r="H49" s="40"/>
      <c r="I49" s="40"/>
      <c r="J49" s="10">
        <f t="shared" si="1"/>
        <v>48</v>
      </c>
      <c r="K49" s="10"/>
      <c r="L49" s="10">
        <v>10</v>
      </c>
      <c r="M49" s="11">
        <v>43860</v>
      </c>
      <c r="N49" s="10"/>
    </row>
    <row r="50" spans="1:14" x14ac:dyDescent="0.25">
      <c r="A50" s="1">
        <v>43883</v>
      </c>
      <c r="B50" s="2" t="s">
        <v>87</v>
      </c>
      <c r="C50" s="3" t="s">
        <v>32</v>
      </c>
      <c r="D50" s="4">
        <v>20</v>
      </c>
      <c r="E50" s="5" t="s">
        <v>54</v>
      </c>
      <c r="F50" s="5" t="s">
        <v>38</v>
      </c>
      <c r="G50" s="39" t="s">
        <v>35</v>
      </c>
      <c r="H50" s="40"/>
      <c r="I50" s="40"/>
      <c r="J50" s="10">
        <f t="shared" si="1"/>
        <v>49</v>
      </c>
      <c r="K50" s="10"/>
      <c r="L50" s="10">
        <v>10</v>
      </c>
      <c r="M50" s="11">
        <v>43860</v>
      </c>
      <c r="N50" s="10"/>
    </row>
    <row r="51" spans="1:14" x14ac:dyDescent="0.25">
      <c r="A51" s="1">
        <v>43883</v>
      </c>
      <c r="B51" s="2" t="s">
        <v>88</v>
      </c>
      <c r="C51" s="3" t="s">
        <v>32</v>
      </c>
      <c r="D51" s="4">
        <v>19</v>
      </c>
      <c r="E51" s="5" t="s">
        <v>56</v>
      </c>
      <c r="F51" s="5" t="s">
        <v>38</v>
      </c>
      <c r="G51" s="39" t="s">
        <v>35</v>
      </c>
      <c r="H51" s="40"/>
      <c r="I51" s="40"/>
      <c r="J51" s="10">
        <f t="shared" si="1"/>
        <v>50</v>
      </c>
      <c r="K51" s="10"/>
      <c r="L51" s="10">
        <v>10</v>
      </c>
      <c r="M51" s="11">
        <v>43860</v>
      </c>
      <c r="N51" s="10"/>
    </row>
    <row r="52" spans="1:14" x14ac:dyDescent="0.25">
      <c r="A52" s="1">
        <v>43883</v>
      </c>
      <c r="B52" s="2" t="s">
        <v>89</v>
      </c>
      <c r="C52" s="3" t="s">
        <v>32</v>
      </c>
      <c r="D52" s="4">
        <v>19</v>
      </c>
      <c r="E52" s="5" t="s">
        <v>56</v>
      </c>
      <c r="F52" s="5" t="s">
        <v>38</v>
      </c>
      <c r="G52" s="39" t="s">
        <v>35</v>
      </c>
      <c r="H52" s="40"/>
      <c r="I52" s="40"/>
      <c r="J52" s="10">
        <f t="shared" si="1"/>
        <v>51</v>
      </c>
      <c r="K52" s="10"/>
      <c r="L52" s="10">
        <v>10</v>
      </c>
      <c r="M52" s="11">
        <v>43860</v>
      </c>
      <c r="N52" s="10"/>
    </row>
    <row r="53" spans="1:14" x14ac:dyDescent="0.25">
      <c r="A53" s="1">
        <v>43883</v>
      </c>
      <c r="B53" s="2" t="s">
        <v>90</v>
      </c>
      <c r="C53" s="3" t="s">
        <v>32</v>
      </c>
      <c r="D53" s="4">
        <v>19</v>
      </c>
      <c r="E53" s="5" t="s">
        <v>56</v>
      </c>
      <c r="F53" s="5" t="s">
        <v>38</v>
      </c>
      <c r="G53" s="39" t="s">
        <v>35</v>
      </c>
      <c r="H53" s="40"/>
      <c r="I53" s="40"/>
      <c r="J53" s="10">
        <f t="shared" si="1"/>
        <v>52</v>
      </c>
      <c r="K53" s="10"/>
      <c r="L53" s="10">
        <v>10</v>
      </c>
      <c r="M53" s="11">
        <v>43860</v>
      </c>
      <c r="N53" s="10"/>
    </row>
    <row r="54" spans="1:14" x14ac:dyDescent="0.25">
      <c r="A54" s="1">
        <v>43884</v>
      </c>
      <c r="B54" s="2" t="s">
        <v>91</v>
      </c>
      <c r="C54" s="3" t="s">
        <v>32</v>
      </c>
      <c r="D54" s="4">
        <v>19</v>
      </c>
      <c r="E54" s="5" t="s">
        <v>66</v>
      </c>
      <c r="F54" s="5" t="s">
        <v>52</v>
      </c>
      <c r="G54" s="39" t="s">
        <v>53</v>
      </c>
      <c r="H54" s="40"/>
      <c r="I54" s="40"/>
      <c r="J54" s="10">
        <f t="shared" si="1"/>
        <v>53</v>
      </c>
      <c r="K54" s="10"/>
      <c r="L54" s="10">
        <v>10</v>
      </c>
      <c r="M54" s="11">
        <v>43860</v>
      </c>
      <c r="N54" s="10"/>
    </row>
    <row r="55" spans="1:14" x14ac:dyDescent="0.25">
      <c r="A55" s="1">
        <v>43884</v>
      </c>
      <c r="B55" s="2" t="s">
        <v>92</v>
      </c>
      <c r="C55" s="3" t="s">
        <v>32</v>
      </c>
      <c r="D55" s="4">
        <v>19</v>
      </c>
      <c r="E55" s="5" t="s">
        <v>40</v>
      </c>
      <c r="F55" s="5" t="s">
        <v>41</v>
      </c>
      <c r="G55" s="39" t="s">
        <v>35</v>
      </c>
      <c r="H55" s="40"/>
      <c r="I55" s="40"/>
      <c r="J55" s="10">
        <f t="shared" si="1"/>
        <v>54</v>
      </c>
      <c r="K55" s="10"/>
      <c r="L55" s="10">
        <v>10</v>
      </c>
      <c r="M55" s="11">
        <v>43860</v>
      </c>
      <c r="N55" s="10"/>
    </row>
    <row r="56" spans="1:14" x14ac:dyDescent="0.25">
      <c r="A56" s="1">
        <v>43884</v>
      </c>
      <c r="B56" s="2" t="s">
        <v>93</v>
      </c>
      <c r="C56" s="3" t="s">
        <v>32</v>
      </c>
      <c r="D56" s="4">
        <v>19</v>
      </c>
      <c r="E56" s="5" t="s">
        <v>69</v>
      </c>
      <c r="F56" s="5" t="s">
        <v>34</v>
      </c>
      <c r="G56" s="39" t="s">
        <v>35</v>
      </c>
      <c r="H56" s="40"/>
      <c r="I56" s="40"/>
      <c r="J56" s="10">
        <f t="shared" si="1"/>
        <v>55</v>
      </c>
      <c r="K56" s="10"/>
      <c r="L56" s="10">
        <v>10</v>
      </c>
      <c r="M56" s="11">
        <v>43860</v>
      </c>
      <c r="N56" s="10"/>
    </row>
    <row r="57" spans="1:14" x14ac:dyDescent="0.25">
      <c r="A57" s="1">
        <v>43884</v>
      </c>
      <c r="B57" s="2" t="s">
        <v>94</v>
      </c>
      <c r="C57" s="3" t="s">
        <v>32</v>
      </c>
      <c r="D57" s="4">
        <v>19</v>
      </c>
      <c r="E57" s="5" t="s">
        <v>69</v>
      </c>
      <c r="F57" s="5" t="s">
        <v>34</v>
      </c>
      <c r="G57" s="39" t="s">
        <v>35</v>
      </c>
      <c r="H57" s="40"/>
      <c r="I57" s="40"/>
      <c r="J57" s="10">
        <f t="shared" si="1"/>
        <v>56</v>
      </c>
      <c r="K57" s="10"/>
      <c r="L57" s="10">
        <v>10</v>
      </c>
      <c r="M57" s="11">
        <v>43860</v>
      </c>
      <c r="N57" s="10"/>
    </row>
    <row r="58" spans="1:14" x14ac:dyDescent="0.25">
      <c r="A58" s="1">
        <v>43884</v>
      </c>
      <c r="B58" s="2" t="s">
        <v>95</v>
      </c>
      <c r="C58" s="3" t="s">
        <v>32</v>
      </c>
      <c r="D58" s="4">
        <v>19</v>
      </c>
      <c r="E58" s="5" t="s">
        <v>56</v>
      </c>
      <c r="F58" s="5" t="s">
        <v>38</v>
      </c>
      <c r="G58" s="39" t="s">
        <v>35</v>
      </c>
      <c r="H58" s="40"/>
      <c r="I58" s="40"/>
      <c r="J58" s="10">
        <f t="shared" si="1"/>
        <v>57</v>
      </c>
      <c r="K58" s="10"/>
      <c r="L58" s="10">
        <v>10</v>
      </c>
      <c r="M58" s="11">
        <v>43860</v>
      </c>
      <c r="N58" s="10"/>
    </row>
    <row r="59" spans="1:14" x14ac:dyDescent="0.25">
      <c r="A59" s="1">
        <v>43884</v>
      </c>
      <c r="B59" s="2" t="s">
        <v>96</v>
      </c>
      <c r="C59" s="3" t="s">
        <v>32</v>
      </c>
      <c r="D59" s="4">
        <v>19</v>
      </c>
      <c r="E59" s="5" t="s">
        <v>56</v>
      </c>
      <c r="F59" s="5" t="s">
        <v>38</v>
      </c>
      <c r="G59" s="39" t="s">
        <v>35</v>
      </c>
      <c r="H59" s="40"/>
      <c r="I59" s="40"/>
      <c r="J59" s="10">
        <f t="shared" si="1"/>
        <v>58</v>
      </c>
      <c r="K59" s="10"/>
      <c r="L59" s="10">
        <v>10</v>
      </c>
      <c r="M59" s="11">
        <v>43860</v>
      </c>
      <c r="N59" s="10"/>
    </row>
    <row r="60" spans="1:14" ht="22.5" x14ac:dyDescent="0.25">
      <c r="A60" s="1">
        <v>43884</v>
      </c>
      <c r="B60" s="2" t="s">
        <v>97</v>
      </c>
      <c r="C60" s="3" t="s">
        <v>32</v>
      </c>
      <c r="D60" s="4">
        <v>20</v>
      </c>
      <c r="E60" s="5" t="s">
        <v>74</v>
      </c>
      <c r="F60" s="5" t="s">
        <v>75</v>
      </c>
      <c r="G60" s="39" t="s">
        <v>35</v>
      </c>
      <c r="H60" s="40"/>
      <c r="I60" s="40"/>
      <c r="J60" s="10">
        <f t="shared" si="1"/>
        <v>59</v>
      </c>
      <c r="K60" s="10"/>
      <c r="L60" s="10">
        <v>10</v>
      </c>
      <c r="M60" s="11">
        <v>43860</v>
      </c>
      <c r="N60" s="10"/>
    </row>
  </sheetData>
  <conditionalFormatting sqref="B1:B60">
    <cfRule type="expression" dxfId="23" priority="44">
      <formula>#REF!=FALSE</formula>
    </cfRule>
  </conditionalFormatting>
  <conditionalFormatting sqref="A1:N60">
    <cfRule type="expression" dxfId="22" priority="45">
      <formula>#REF!="слово"</formula>
    </cfRule>
    <cfRule type="expression" dxfId="21" priority="46">
      <formula>#REF!="*+-копия"</formula>
    </cfRule>
    <cfRule type="expression" dxfId="20" priority="47">
      <formula>#REF!="/-скан"</formula>
    </cfRule>
    <cfRule type="expression" dxfId="19" priority="48">
      <formula>#REF!="*-оригинал"</formula>
    </cfRule>
    <cfRule type="expression" dxfId="18" priority="49">
      <formula>#REF!="PNK"</formula>
    </cfRule>
  </conditionalFormatting>
  <dataValidations count="1">
    <dataValidation type="decimal" operator="greaterThanOrEqual" allowBlank="1" showInputMessage="1" showErrorMessage="1" sqref="D2:D1048576" xr:uid="{D762B931-5A8C-4972-9D85-67D169184089}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DDF31-019B-46BE-9434-EB908B616954}">
  <dimension ref="A1:I28"/>
  <sheetViews>
    <sheetView tabSelected="1" workbookViewId="0">
      <selection activeCell="I2" sqref="I2"/>
    </sheetView>
  </sheetViews>
  <sheetFormatPr defaultRowHeight="15" x14ac:dyDescent="0.25"/>
  <cols>
    <col min="1" max="1" width="9.7109375" customWidth="1"/>
    <col min="3" max="3" width="31.42578125" customWidth="1"/>
    <col min="4" max="4" width="11.140625" bestFit="1" customWidth="1"/>
    <col min="5" max="5" width="11.28515625" customWidth="1"/>
    <col min="6" max="6" width="9.42578125" customWidth="1"/>
    <col min="7" max="7" width="12.85546875" customWidth="1"/>
    <col min="8" max="8" width="14.7109375" bestFit="1" customWidth="1"/>
    <col min="9" max="9" width="19" customWidth="1"/>
  </cols>
  <sheetData>
    <row r="1" spans="1:9" ht="21" x14ac:dyDescent="0.35">
      <c r="F1" s="12" t="s">
        <v>98</v>
      </c>
      <c r="G1" s="13">
        <v>9</v>
      </c>
      <c r="H1" s="8" t="s">
        <v>99</v>
      </c>
      <c r="I1" s="14">
        <v>43851</v>
      </c>
    </row>
    <row r="2" spans="1:9" x14ac:dyDescent="0.25">
      <c r="D2" s="15"/>
      <c r="G2" s="16"/>
    </row>
    <row r="3" spans="1:9" x14ac:dyDescent="0.25">
      <c r="A3" s="17" t="s">
        <v>100</v>
      </c>
      <c r="B3" s="17"/>
      <c r="C3" s="17"/>
      <c r="D3" s="17"/>
      <c r="E3" s="17"/>
      <c r="F3" s="17"/>
      <c r="G3" s="17"/>
      <c r="H3" s="17"/>
      <c r="I3" s="17"/>
    </row>
    <row r="5" spans="1:9" ht="15.75" x14ac:dyDescent="0.25">
      <c r="A5" s="18" t="s">
        <v>103</v>
      </c>
    </row>
    <row r="6" spans="1:9" ht="15.75" x14ac:dyDescent="0.25">
      <c r="A6" s="18"/>
      <c r="H6" s="34" t="s">
        <v>108</v>
      </c>
      <c r="I6" s="35">
        <v>99</v>
      </c>
    </row>
    <row r="7" spans="1:9" ht="15.75" x14ac:dyDescent="0.25">
      <c r="A7" s="18" t="s">
        <v>104</v>
      </c>
    </row>
    <row r="8" spans="1:9" ht="6" customHeight="1" x14ac:dyDescent="0.25"/>
    <row r="9" spans="1:9" x14ac:dyDescent="0.25">
      <c r="A9" s="23" t="s">
        <v>0</v>
      </c>
      <c r="B9" s="24" t="s">
        <v>1</v>
      </c>
      <c r="C9" s="24" t="s">
        <v>2</v>
      </c>
      <c r="D9" s="24" t="s">
        <v>3</v>
      </c>
      <c r="E9" s="24" t="s">
        <v>4</v>
      </c>
      <c r="F9" s="25" t="s">
        <v>5</v>
      </c>
      <c r="G9" s="24" t="s">
        <v>6</v>
      </c>
      <c r="H9" s="24" t="s">
        <v>101</v>
      </c>
      <c r="I9" s="26" t="s">
        <v>7</v>
      </c>
    </row>
    <row r="10" spans="1:9" x14ac:dyDescent="0.25">
      <c r="A10" s="21">
        <v>43881</v>
      </c>
      <c r="B10" s="19" t="s">
        <v>31</v>
      </c>
      <c r="C10" s="3" t="s">
        <v>32</v>
      </c>
      <c r="D10" s="19">
        <v>20</v>
      </c>
      <c r="E10" s="6" t="s">
        <v>33</v>
      </c>
      <c r="F10" s="19" t="s">
        <v>34</v>
      </c>
      <c r="G10" s="19" t="s">
        <v>35</v>
      </c>
      <c r="H10" s="33">
        <f>Таблица2[[#This Row],[кол-во, м3]]*$I$6</f>
        <v>1980</v>
      </c>
      <c r="I10" s="22"/>
    </row>
    <row r="11" spans="1:9" x14ac:dyDescent="0.25">
      <c r="A11" s="21">
        <v>43881</v>
      </c>
      <c r="B11" s="19" t="s">
        <v>36</v>
      </c>
      <c r="C11" s="3" t="s">
        <v>32</v>
      </c>
      <c r="D11" s="19">
        <v>19</v>
      </c>
      <c r="E11" s="6" t="s">
        <v>37</v>
      </c>
      <c r="F11" s="19" t="s">
        <v>38</v>
      </c>
      <c r="G11" s="19" t="s">
        <v>35</v>
      </c>
      <c r="H11" s="33">
        <f>Таблица2[[#This Row],[кол-во, м3]]*$I$6</f>
        <v>1881</v>
      </c>
      <c r="I11" s="22"/>
    </row>
    <row r="12" spans="1:9" ht="24" x14ac:dyDescent="0.25">
      <c r="A12" s="21">
        <v>43881</v>
      </c>
      <c r="B12" s="19" t="s">
        <v>39</v>
      </c>
      <c r="C12" s="3" t="s">
        <v>32</v>
      </c>
      <c r="D12" s="19">
        <v>19</v>
      </c>
      <c r="E12" s="6" t="s">
        <v>40</v>
      </c>
      <c r="F12" s="19" t="s">
        <v>41</v>
      </c>
      <c r="G12" s="19" t="s">
        <v>35</v>
      </c>
      <c r="H12" s="33">
        <f>Таблица2[[#This Row],[кол-во, м3]]*$I$6</f>
        <v>1881</v>
      </c>
      <c r="I12" s="22"/>
    </row>
    <row r="13" spans="1:9" ht="24" x14ac:dyDescent="0.25">
      <c r="A13" s="21">
        <v>43881</v>
      </c>
      <c r="B13" s="19" t="s">
        <v>42</v>
      </c>
      <c r="C13" s="3" t="s">
        <v>32</v>
      </c>
      <c r="D13" s="19">
        <v>19</v>
      </c>
      <c r="E13" s="6" t="s">
        <v>40</v>
      </c>
      <c r="F13" s="19" t="s">
        <v>41</v>
      </c>
      <c r="G13" s="19" t="s">
        <v>35</v>
      </c>
      <c r="H13" s="33">
        <f>Таблица2[[#This Row],[кол-во, м3]]*$I$6</f>
        <v>1881</v>
      </c>
      <c r="I13" s="22"/>
    </row>
    <row r="14" spans="1:9" ht="24" x14ac:dyDescent="0.25">
      <c r="A14" s="21">
        <v>43881</v>
      </c>
      <c r="B14" s="19" t="s">
        <v>43</v>
      </c>
      <c r="C14" s="3" t="s">
        <v>32</v>
      </c>
      <c r="D14" s="19">
        <v>20</v>
      </c>
      <c r="E14" s="6" t="s">
        <v>44</v>
      </c>
      <c r="F14" s="19" t="s">
        <v>45</v>
      </c>
      <c r="G14" s="19" t="s">
        <v>35</v>
      </c>
      <c r="H14" s="33">
        <f>Таблица2[[#This Row],[кол-во, м3]]*$I$6</f>
        <v>1980</v>
      </c>
      <c r="I14" s="22"/>
    </row>
    <row r="15" spans="1:9" ht="24" x14ac:dyDescent="0.25">
      <c r="A15" s="21">
        <v>43881</v>
      </c>
      <c r="B15" s="19" t="s">
        <v>46</v>
      </c>
      <c r="C15" s="3" t="s">
        <v>32</v>
      </c>
      <c r="D15" s="19">
        <v>21</v>
      </c>
      <c r="E15" s="6" t="s">
        <v>44</v>
      </c>
      <c r="F15" s="19" t="s">
        <v>45</v>
      </c>
      <c r="G15" s="19" t="s">
        <v>35</v>
      </c>
      <c r="H15" s="33">
        <f>Таблица2[[#This Row],[кол-во, м3]]*$I$6</f>
        <v>2079</v>
      </c>
      <c r="I15" s="22"/>
    </row>
    <row r="16" spans="1:9" ht="24" x14ac:dyDescent="0.25">
      <c r="A16" s="21">
        <v>43881</v>
      </c>
      <c r="B16" s="19" t="s">
        <v>47</v>
      </c>
      <c r="C16" s="3" t="s">
        <v>32</v>
      </c>
      <c r="D16" s="19">
        <v>20</v>
      </c>
      <c r="E16" s="6" t="s">
        <v>44</v>
      </c>
      <c r="F16" s="19" t="s">
        <v>45</v>
      </c>
      <c r="G16" s="19" t="s">
        <v>35</v>
      </c>
      <c r="H16" s="33">
        <f>Таблица2[[#This Row],[кол-во, м3]]*$I$6</f>
        <v>1980</v>
      </c>
      <c r="I16" s="22"/>
    </row>
    <row r="17" spans="1:9" x14ac:dyDescent="0.25">
      <c r="A17" s="21">
        <v>43881</v>
      </c>
      <c r="B17" s="19" t="s">
        <v>48</v>
      </c>
      <c r="C17" s="3" t="s">
        <v>32</v>
      </c>
      <c r="D17" s="19">
        <v>20</v>
      </c>
      <c r="E17" s="6" t="s">
        <v>49</v>
      </c>
      <c r="F17" s="19" t="s">
        <v>50</v>
      </c>
      <c r="G17" s="19" t="s">
        <v>35</v>
      </c>
      <c r="H17" s="33">
        <f>Таблица2[[#This Row],[кол-во, м3]]*$I$6</f>
        <v>1980</v>
      </c>
      <c r="I17" s="22"/>
    </row>
    <row r="18" spans="1:9" x14ac:dyDescent="0.25">
      <c r="A18" s="21">
        <v>43881</v>
      </c>
      <c r="B18" s="19" t="s">
        <v>51</v>
      </c>
      <c r="C18" s="3" t="s">
        <v>32</v>
      </c>
      <c r="D18" s="19">
        <v>22</v>
      </c>
      <c r="E18" s="6" t="s">
        <v>49</v>
      </c>
      <c r="F18" s="19" t="s">
        <v>50</v>
      </c>
      <c r="G18" s="19" t="s">
        <v>35</v>
      </c>
      <c r="H18" s="33">
        <f>Таблица2[[#This Row],[кол-во, м3]]*$I$6</f>
        <v>2178</v>
      </c>
      <c r="I18" s="22"/>
    </row>
    <row r="19" spans="1:9" x14ac:dyDescent="0.25">
      <c r="A19" s="21">
        <v>43881</v>
      </c>
      <c r="B19" s="19" t="s">
        <v>55</v>
      </c>
      <c r="C19" s="3" t="s">
        <v>32</v>
      </c>
      <c r="D19" s="19">
        <v>19</v>
      </c>
      <c r="E19" s="6" t="s">
        <v>56</v>
      </c>
      <c r="F19" s="19" t="s">
        <v>38</v>
      </c>
      <c r="G19" s="19" t="s">
        <v>35</v>
      </c>
      <c r="H19" s="33">
        <f>Таблица2[[#This Row],[кол-во, м3]]*$I$6</f>
        <v>1881</v>
      </c>
      <c r="I19" s="22"/>
    </row>
    <row r="20" spans="1:9" x14ac:dyDescent="0.25">
      <c r="A20" s="21">
        <v>43881</v>
      </c>
      <c r="B20" s="19" t="s">
        <v>57</v>
      </c>
      <c r="C20" s="3" t="s">
        <v>32</v>
      </c>
      <c r="D20" s="19">
        <v>19</v>
      </c>
      <c r="E20" s="6" t="s">
        <v>58</v>
      </c>
      <c r="F20" s="19" t="s">
        <v>59</v>
      </c>
      <c r="G20" s="19" t="s">
        <v>35</v>
      </c>
      <c r="H20" s="33">
        <f>Таблица2[[#This Row],[кол-во, м3]]*$I$6</f>
        <v>1881</v>
      </c>
      <c r="I20" s="22"/>
    </row>
    <row r="21" spans="1:9" x14ac:dyDescent="0.25">
      <c r="A21" s="21">
        <v>43881</v>
      </c>
      <c r="B21" s="19" t="s">
        <v>60</v>
      </c>
      <c r="C21" s="3" t="s">
        <v>32</v>
      </c>
      <c r="D21" s="19">
        <v>19</v>
      </c>
      <c r="E21" s="6" t="s">
        <v>58</v>
      </c>
      <c r="F21" s="19" t="s">
        <v>59</v>
      </c>
      <c r="G21" s="19" t="s">
        <v>35</v>
      </c>
      <c r="H21" s="33">
        <f>Таблица2[[#This Row],[кол-во, м3]]*$I$6</f>
        <v>1881</v>
      </c>
      <c r="I21" s="22"/>
    </row>
    <row r="22" spans="1:9" x14ac:dyDescent="0.25">
      <c r="A22" s="21">
        <v>43881</v>
      </c>
      <c r="B22" s="19" t="s">
        <v>61</v>
      </c>
      <c r="C22" s="3" t="s">
        <v>32</v>
      </c>
      <c r="D22" s="19">
        <v>19</v>
      </c>
      <c r="E22" s="6" t="s">
        <v>58</v>
      </c>
      <c r="F22" s="19" t="s">
        <v>59</v>
      </c>
      <c r="G22" s="19" t="s">
        <v>35</v>
      </c>
      <c r="H22" s="33">
        <f>Таблица2[[#This Row],[кол-во, м3]]*$I$6</f>
        <v>1881</v>
      </c>
      <c r="I22" s="22"/>
    </row>
    <row r="23" spans="1:9" ht="24.75" thickBot="1" x14ac:dyDescent="0.3">
      <c r="A23" s="21">
        <v>43881</v>
      </c>
      <c r="B23" s="19" t="s">
        <v>62</v>
      </c>
      <c r="C23" s="3" t="s">
        <v>32</v>
      </c>
      <c r="D23" s="19">
        <v>20</v>
      </c>
      <c r="E23" s="6" t="s">
        <v>63</v>
      </c>
      <c r="F23" s="19" t="s">
        <v>64</v>
      </c>
      <c r="G23" s="19" t="s">
        <v>35</v>
      </c>
      <c r="H23" s="33">
        <f>Таблица2[[#This Row],[кол-во, м3]]*$I$6</f>
        <v>1980</v>
      </c>
      <c r="I23" s="22"/>
    </row>
    <row r="24" spans="1:9" ht="15.75" thickBot="1" x14ac:dyDescent="0.3">
      <c r="A24" s="31"/>
      <c r="B24" s="29">
        <f>SUBTOTAL(103,Таблица2[[ № ТН]])</f>
        <v>14</v>
      </c>
      <c r="C24" s="32"/>
      <c r="D24" s="37">
        <f>SUBTOTAL(109,Таблица2[кол-во, м3])</f>
        <v>276</v>
      </c>
      <c r="E24" s="28"/>
      <c r="F24" s="27"/>
      <c r="G24" s="30"/>
      <c r="H24" s="36">
        <f>SUBTOTAL(109,Таблица2[Стоимость])</f>
        <v>27324</v>
      </c>
      <c r="I24" s="9"/>
    </row>
    <row r="28" spans="1:9" x14ac:dyDescent="0.25">
      <c r="C28" s="15" t="s">
        <v>102</v>
      </c>
      <c r="E28" s="20"/>
    </row>
  </sheetData>
  <mergeCells count="1">
    <mergeCell ref="A3:I3"/>
  </mergeCells>
  <phoneticPr fontId="16" type="noConversion"/>
  <conditionalFormatting sqref="A10:H10 H11:H23">
    <cfRule type="expression" dxfId="17" priority="13">
      <formula>#REF!="слово"</formula>
    </cfRule>
    <cfRule type="expression" dxfId="16" priority="14">
      <formula>#REF!="*+-копия"</formula>
    </cfRule>
    <cfRule type="expression" dxfId="15" priority="15">
      <formula>#REF!="/-скан"</formula>
    </cfRule>
    <cfRule type="expression" dxfId="14" priority="16">
      <formula>#REF!="*-оригинал"</formula>
    </cfRule>
    <cfRule type="expression" dxfId="13" priority="17">
      <formula>#REF!="PNK"</formula>
    </cfRule>
  </conditionalFormatting>
  <conditionalFormatting sqref="B10:B23">
    <cfRule type="expression" dxfId="12" priority="18">
      <formula>$F10=FALSE</formula>
    </cfRule>
  </conditionalFormatting>
  <conditionalFormatting sqref="B10:B23">
    <cfRule type="expression" dxfId="11" priority="19">
      <formula>$F10=FALSE</formula>
    </cfRule>
  </conditionalFormatting>
  <conditionalFormatting sqref="A10:G23">
    <cfRule type="expression" dxfId="10" priority="20">
      <formula>#REF!="слово"</formula>
    </cfRule>
    <cfRule type="expression" dxfId="9" priority="21">
      <formula>#REF!="*+-копия"</formula>
    </cfRule>
    <cfRule type="expression" dxfId="8" priority="22">
      <formula>#REF!="/-скан"</formula>
    </cfRule>
    <cfRule type="expression" dxfId="7" priority="23">
      <formula>#REF!="*-оригинал"</formula>
    </cfRule>
    <cfRule type="expression" dxfId="6" priority="24">
      <formula>#REF!="PNK"</formula>
    </cfRule>
  </conditionalFormatting>
  <conditionalFormatting sqref="A11:G23">
    <cfRule type="expression" dxfId="5" priority="1">
      <formula>#REF!="слово"</formula>
    </cfRule>
    <cfRule type="expression" dxfId="4" priority="2">
      <formula>#REF!="*+-копия"</formula>
    </cfRule>
    <cfRule type="expression" dxfId="3" priority="3">
      <formula>#REF!="/-скан"</formula>
    </cfRule>
    <cfRule type="expression" dxfId="2" priority="4">
      <formula>#REF!="*-оригинал"</formula>
    </cfRule>
    <cfRule type="expression" dxfId="1" priority="5">
      <formula>#REF!="PNK"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Документ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2020-02-29T09:29:58Z</dcterms:created>
  <dcterms:modified xsi:type="dcterms:W3CDTF">2020-02-29T09:42:40Z</dcterms:modified>
</cp:coreProperties>
</file>