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baranov_aal\Documents\"/>
    </mc:Choice>
  </mc:AlternateContent>
  <xr:revisionPtr revIDLastSave="0" documentId="13_ncr:1_{E4629C4F-3FD4-4333-BC86-49364EED7E1F}" xr6:coauthVersionLast="45" xr6:coauthVersionMax="45" xr10:uidLastSave="{00000000-0000-0000-0000-000000000000}"/>
  <bookViews>
    <workbookView xWindow="-120" yWindow="510" windowWidth="29040" windowHeight="17010" xr2:uid="{00000000-000D-0000-FFFF-FFFF00000000}"/>
  </bookViews>
  <sheets>
    <sheet name="1" sheetId="6" r:id="rId1"/>
    <sheet name="Лист1" sheetId="7" r:id="rId2"/>
  </sheets>
  <definedNames>
    <definedName name="Выберите">'1'!$D$2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6" l="1"/>
  <c r="A4" i="6" l="1"/>
  <c r="E4" i="6" s="1"/>
  <c r="A5" i="6"/>
  <c r="E5" i="6" s="1"/>
  <c r="A6" i="6"/>
  <c r="E6" i="6" s="1"/>
  <c r="A7" i="6"/>
  <c r="E7" i="6" s="1"/>
  <c r="D4" i="6"/>
  <c r="F4" i="6"/>
  <c r="D5" i="6"/>
  <c r="F5" i="6"/>
  <c r="D6" i="6"/>
  <c r="F6" i="6"/>
  <c r="D7" i="6"/>
  <c r="F7" i="6"/>
  <c r="H6" i="6" l="1"/>
  <c r="H4" i="6"/>
  <c r="G4" i="6" s="1"/>
  <c r="H7" i="6"/>
  <c r="H5" i="6"/>
  <c r="G5" i="6" s="1"/>
  <c r="G6" i="6"/>
  <c r="G7" i="6"/>
  <c r="H8" i="6" l="1"/>
</calcChain>
</file>

<file path=xl/sharedStrings.xml><?xml version="1.0" encoding="utf-8"?>
<sst xmlns="http://schemas.openxmlformats.org/spreadsheetml/2006/main" count="24" uniqueCount="24">
  <si>
    <t>Дата рождения</t>
  </si>
  <si>
    <t>Выберите значение</t>
  </si>
  <si>
    <t>Период</t>
  </si>
  <si>
    <t>Стоимость дня, руб.</t>
  </si>
  <si>
    <t>ИТОГО</t>
  </si>
  <si>
    <t>ВЫБРАТЬ ЗНАЧЕНИЕ</t>
  </si>
  <si>
    <t>Баранов А.А.</t>
  </si>
  <si>
    <t>Логвинова А.Н.</t>
  </si>
  <si>
    <t>Лукашевич М.И.</t>
  </si>
  <si>
    <t>Количество дней в году</t>
  </si>
  <si>
    <t>Количество дней</t>
  </si>
  <si>
    <t>Кондратьева К.А.</t>
  </si>
  <si>
    <t>АМФР</t>
  </si>
  <si>
    <t>ЖФК</t>
  </si>
  <si>
    <t>РПЛ</t>
  </si>
  <si>
    <t>ФНЛ</t>
  </si>
  <si>
    <t>ПФЛ</t>
  </si>
  <si>
    <t>Пляжн.</t>
  </si>
  <si>
    <t>ПФЛ-&gt;РПЛ</t>
  </si>
  <si>
    <t>ПФЛ-&gt;ФНЛ</t>
  </si>
  <si>
    <t>Период обучения</t>
  </si>
  <si>
    <t>Возраст</t>
  </si>
  <si>
    <t>Базовая ставка за год, руб.</t>
  </si>
  <si>
    <t>Итого за обучение,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</si>
</sst>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ill="1"/>
    <xf numFmtId="0" fontId="2" fillId="0" borderId="0" xfId="0" applyFont="1"/>
    <xf numFmtId="14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14" fontId="0" fillId="0" borderId="7" xfId="0" applyNumberFormat="1" applyFont="1" applyFill="1" applyBorder="1" applyAlignment="1">
      <alignment horizontal="center" vertical="center"/>
    </xf>
    <xf numFmtId="14" fontId="0" fillId="0" borderId="12" xfId="0" applyNumberFormat="1" applyFont="1" applyFill="1" applyBorder="1" applyAlignment="1">
      <alignment horizontal="center" vertical="center"/>
    </xf>
    <xf numFmtId="14" fontId="0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/>
    </xf>
    <xf numFmtId="3" fontId="0" fillId="0" borderId="14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</cellXfs>
  <cellStyles count="1">
    <cellStyle name="Обычный" xfId="0" builtinId="0"/>
  </cellStyles>
  <dxfs count="26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 tint="0.499984740745262"/>
      </font>
      <fill>
        <patternFill patternType="darkUp"/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 tint="0.499984740745262"/>
      </font>
      <fill>
        <patternFill patternType="darkUp"/>
      </fill>
    </dxf>
  </dxfs>
  <tableStyles count="0" defaultTableStyle="TableStyleMedium9" defaultPivotStyle="PivotStyleLight16"/>
  <colors>
    <mruColors>
      <color rgb="FFDFF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92D050"/>
  </sheetPr>
  <dimension ref="A1:H17"/>
  <sheetViews>
    <sheetView tabSelected="1" zoomScaleNormal="100" workbookViewId="0">
      <selection activeCell="D8" sqref="D8"/>
    </sheetView>
  </sheetViews>
  <sheetFormatPr defaultColWidth="9.140625" defaultRowHeight="15" x14ac:dyDescent="0.25"/>
  <cols>
    <col min="1" max="1" width="17" style="1" customWidth="1"/>
    <col min="2" max="2" width="14.28515625" style="1" customWidth="1"/>
    <col min="3" max="3" width="15.140625" style="1" bestFit="1" customWidth="1"/>
    <col min="4" max="4" width="11.28515625" style="1" customWidth="1"/>
    <col min="5" max="5" width="13.42578125" style="1" customWidth="1"/>
    <col min="6" max="6" width="12.140625" style="1" customWidth="1"/>
    <col min="7" max="7" width="10.85546875" style="1" customWidth="1"/>
    <col min="8" max="8" width="14" style="1" customWidth="1"/>
    <col min="9" max="16384" width="9.140625" style="1"/>
  </cols>
  <sheetData>
    <row r="1" spans="1:8" ht="30.75" thickBot="1" x14ac:dyDescent="0.3">
      <c r="A1" s="5" t="s">
        <v>20</v>
      </c>
      <c r="B1" s="6"/>
      <c r="C1" s="21" t="s">
        <v>0</v>
      </c>
      <c r="D1" s="16"/>
      <c r="E1" s="16"/>
      <c r="F1" s="16"/>
      <c r="G1" s="17"/>
      <c r="H1" s="17"/>
    </row>
    <row r="2" spans="1:8" ht="15.75" thickBot="1" x14ac:dyDescent="0.3">
      <c r="A2" s="22">
        <v>42138</v>
      </c>
      <c r="B2" s="23">
        <v>43277</v>
      </c>
      <c r="C2" s="24">
        <v>36901</v>
      </c>
      <c r="D2" s="18"/>
      <c r="E2" s="18"/>
      <c r="F2" s="19"/>
      <c r="G2" s="20"/>
      <c r="H2" s="20"/>
    </row>
    <row r="3" spans="1:8" ht="45" x14ac:dyDescent="0.25">
      <c r="A3" s="7" t="s">
        <v>21</v>
      </c>
      <c r="B3" s="8" t="s">
        <v>2</v>
      </c>
      <c r="C3" s="8"/>
      <c r="D3" s="9" t="s">
        <v>10</v>
      </c>
      <c r="E3" s="9" t="s">
        <v>22</v>
      </c>
      <c r="F3" s="9" t="s">
        <v>9</v>
      </c>
      <c r="G3" s="9" t="s">
        <v>3</v>
      </c>
      <c r="H3" s="25" t="s">
        <v>23</v>
      </c>
    </row>
    <row r="4" spans="1:8" ht="15.75" customHeight="1" x14ac:dyDescent="0.25">
      <c r="A4" s="26">
        <f>IF(B4&lt;1,"",IF(C4&lt;1,"",YEAR(B4)-YEAR($C$2)))</f>
        <v>14</v>
      </c>
      <c r="B4" s="3">
        <v>42138</v>
      </c>
      <c r="C4" s="3">
        <v>42369</v>
      </c>
      <c r="D4" s="13">
        <f t="shared" ref="D4:D7" si="0">IF(B4&lt;1,"",IF(C4&lt;1,"",C4-B4+1))</f>
        <v>232</v>
      </c>
      <c r="E4" s="14">
        <f t="shared" ref="E4:E7" si="1">IF(B4&lt;1,"",IF(C4&lt;1,"",IF(AND(A4&gt;=10,A4&lt;=15),25000,IF(AND(A4&gt;=16,A4&lt;=21),50000,0))))</f>
        <v>25000</v>
      </c>
      <c r="F4" s="13">
        <f t="shared" ref="F4:F7" si="2">IF(B4&lt;1,"",IF(MOD(YEAR(B4),4)=0,366,365))</f>
        <v>365</v>
      </c>
      <c r="G4" s="15">
        <f t="shared" ref="G4:G7" si="3">IFERROR(H4/D4,"")</f>
        <v>68.493150684931507</v>
      </c>
      <c r="H4" s="27">
        <f>IFERROR(D4/F4*E4,"")</f>
        <v>15890.410958904111</v>
      </c>
    </row>
    <row r="5" spans="1:8" ht="15.75" customHeight="1" x14ac:dyDescent="0.25">
      <c r="A5" s="26">
        <f>IF(B5&lt;1,"",IF(C5&lt;1,"",YEAR(B5)-YEAR($C$2)))</f>
        <v>15</v>
      </c>
      <c r="B5" s="3">
        <v>42370</v>
      </c>
      <c r="C5" s="3">
        <v>42735</v>
      </c>
      <c r="D5" s="13">
        <f t="shared" si="0"/>
        <v>366</v>
      </c>
      <c r="E5" s="14">
        <f t="shared" si="1"/>
        <v>25000</v>
      </c>
      <c r="F5" s="13">
        <f t="shared" si="2"/>
        <v>366</v>
      </c>
      <c r="G5" s="15">
        <f t="shared" si="3"/>
        <v>68.306010928961754</v>
      </c>
      <c r="H5" s="27">
        <f t="shared" ref="H5:H7" si="4">IFERROR(D5/F5*E5,"")</f>
        <v>25000</v>
      </c>
    </row>
    <row r="6" spans="1:8" ht="15.75" customHeight="1" x14ac:dyDescent="0.25">
      <c r="A6" s="26">
        <f>IF(B6&lt;1,"",IF(C6&lt;1,"",YEAR(B6)-YEAR($C$2)))</f>
        <v>16</v>
      </c>
      <c r="B6" s="3">
        <v>42736</v>
      </c>
      <c r="C6" s="3">
        <v>43100</v>
      </c>
      <c r="D6" s="13">
        <f t="shared" si="0"/>
        <v>365</v>
      </c>
      <c r="E6" s="14">
        <f t="shared" si="1"/>
        <v>50000</v>
      </c>
      <c r="F6" s="13">
        <f t="shared" si="2"/>
        <v>365</v>
      </c>
      <c r="G6" s="15">
        <f t="shared" si="3"/>
        <v>136.98630136986301</v>
      </c>
      <c r="H6" s="27">
        <f t="shared" si="4"/>
        <v>50000</v>
      </c>
    </row>
    <row r="7" spans="1:8" ht="15.75" customHeight="1" x14ac:dyDescent="0.25">
      <c r="A7" s="26">
        <f>IF(B7&lt;1,"",IF(C7&lt;1,"",YEAR(B7)-YEAR($C$2)))</f>
        <v>17</v>
      </c>
      <c r="B7" s="3">
        <v>43101</v>
      </c>
      <c r="C7" s="3">
        <v>43277</v>
      </c>
      <c r="D7" s="13">
        <f t="shared" si="0"/>
        <v>177</v>
      </c>
      <c r="E7" s="14">
        <f t="shared" si="1"/>
        <v>50000</v>
      </c>
      <c r="F7" s="13">
        <f t="shared" si="2"/>
        <v>365</v>
      </c>
      <c r="G7" s="15">
        <f t="shared" si="3"/>
        <v>136.98630136986301</v>
      </c>
      <c r="H7" s="27">
        <f t="shared" si="4"/>
        <v>24246.575342465752</v>
      </c>
    </row>
    <row r="8" spans="1:8" ht="15.75" customHeight="1" thickBot="1" x14ac:dyDescent="0.3">
      <c r="A8" s="10"/>
      <c r="B8" s="11"/>
      <c r="C8" s="11"/>
      <c r="D8" s="29">
        <f>SUM(D4:D7)</f>
        <v>1140</v>
      </c>
      <c r="E8" s="11"/>
      <c r="F8" s="11"/>
      <c r="G8" s="12" t="s">
        <v>4</v>
      </c>
      <c r="H8" s="28">
        <f>SUM(H4:H7)</f>
        <v>115136.98630136985</v>
      </c>
    </row>
    <row r="9" spans="1:8" ht="15.75" customHeight="1" x14ac:dyDescent="0.25">
      <c r="A9" s="4"/>
      <c r="B9" s="4"/>
      <c r="C9" s="4"/>
      <c r="D9" s="4"/>
      <c r="E9" s="4"/>
      <c r="F9" s="4"/>
      <c r="G9" s="4"/>
      <c r="H9" s="4"/>
    </row>
    <row r="10" spans="1:8" ht="15.75" customHeight="1" x14ac:dyDescent="0.25"/>
    <row r="11" spans="1:8" ht="15.75" customHeight="1" x14ac:dyDescent="0.25"/>
    <row r="12" spans="1:8" ht="15.75" customHeight="1" x14ac:dyDescent="0.25"/>
    <row r="13" spans="1:8" ht="15.75" customHeight="1" x14ac:dyDescent="0.25"/>
    <row r="14" spans="1:8" ht="15.75" customHeight="1" x14ac:dyDescent="0.25"/>
    <row r="16" spans="1:8" ht="6" customHeight="1" x14ac:dyDescent="0.25"/>
    <row r="17" spans="1:8" customFormat="1" x14ac:dyDescent="0.25">
      <c r="A17" s="1"/>
      <c r="B17" s="1"/>
      <c r="C17" s="1"/>
      <c r="D17" s="1"/>
      <c r="E17" s="1"/>
      <c r="F17" s="1"/>
      <c r="G17" s="1"/>
      <c r="H17" s="1"/>
    </row>
  </sheetData>
  <sheetProtection deleteRows="0"/>
  <mergeCells count="2">
    <mergeCell ref="B3:C3"/>
    <mergeCell ref="A1:B1"/>
  </mergeCells>
  <dataValidations count="1">
    <dataValidation type="date" allowBlank="1" showInputMessage="1" showErrorMessage="1" sqref="C2" xr:uid="{00000000-0002-0000-0000-000001000000}">
      <formula1>1</formula1>
      <formula2>1132618</formula2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Лист1!$A$1:$A$9</xm:f>
          </x14:formula1>
          <xm:sqref>D2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D9"/>
  <sheetViews>
    <sheetView workbookViewId="0">
      <selection activeCell="A9" sqref="A9"/>
    </sheetView>
  </sheetViews>
  <sheetFormatPr defaultRowHeight="15" x14ac:dyDescent="0.25"/>
  <cols>
    <col min="1" max="1" width="11.28515625" customWidth="1"/>
    <col min="4" max="4" width="19.7109375" customWidth="1"/>
  </cols>
  <sheetData>
    <row r="1" spans="1:4" x14ac:dyDescent="0.25">
      <c r="A1" t="s">
        <v>1</v>
      </c>
      <c r="D1" s="2" t="s">
        <v>5</v>
      </c>
    </row>
    <row r="2" spans="1:4" x14ac:dyDescent="0.25">
      <c r="A2" t="s">
        <v>14</v>
      </c>
      <c r="D2" t="s">
        <v>6</v>
      </c>
    </row>
    <row r="3" spans="1:4" x14ac:dyDescent="0.25">
      <c r="A3" t="s">
        <v>15</v>
      </c>
      <c r="D3" t="s">
        <v>11</v>
      </c>
    </row>
    <row r="4" spans="1:4" x14ac:dyDescent="0.25">
      <c r="A4" t="s">
        <v>16</v>
      </c>
      <c r="D4" t="s">
        <v>7</v>
      </c>
    </row>
    <row r="5" spans="1:4" x14ac:dyDescent="0.25">
      <c r="A5" t="s">
        <v>12</v>
      </c>
      <c r="D5" t="s">
        <v>8</v>
      </c>
    </row>
    <row r="6" spans="1:4" x14ac:dyDescent="0.25">
      <c r="A6" t="s">
        <v>13</v>
      </c>
    </row>
    <row r="7" spans="1:4" x14ac:dyDescent="0.25">
      <c r="A7" t="s">
        <v>17</v>
      </c>
    </row>
    <row r="8" spans="1:4" x14ac:dyDescent="0.25">
      <c r="A8" t="s">
        <v>18</v>
      </c>
    </row>
    <row r="9" spans="1:4" x14ac:dyDescent="0.25">
      <c r="A9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Выберите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Баранов Алексей Алексеевич</dc:creator>
  <cp:lastModifiedBy>Баранов Алексей Алексеевич</cp:lastModifiedBy>
  <cp:lastPrinted>2018-12-27T07:29:30Z</cp:lastPrinted>
  <dcterms:created xsi:type="dcterms:W3CDTF">2016-07-04T07:53:17Z</dcterms:created>
  <dcterms:modified xsi:type="dcterms:W3CDTF">2020-03-11T14:04:12Z</dcterms:modified>
</cp:coreProperties>
</file>