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/>
  <bookViews>
    <workbookView xWindow="0" yWindow="0" windowWidth="19320" windowHeight="7905" tabRatio="432"/>
  </bookViews>
  <sheets>
    <sheet name="Лист1" sheetId="1" r:id="rId1"/>
  </sheets>
  <calcPr calcId="114210"/>
  <pivotCaches>
    <pivotCache cacheId="0" r:id="rId2"/>
  </pivotCaches>
</workbook>
</file>

<file path=xl/calcChain.xml><?xml version="1.0" encoding="utf-8"?>
<calcChain xmlns="http://schemas.openxmlformats.org/spreadsheetml/2006/main">
  <c r="H3" i="1"/>
  <c r="H4"/>
  <c r="I4"/>
  <c r="J4"/>
  <c r="H5"/>
  <c r="I5"/>
  <c r="J5"/>
  <c r="H6"/>
  <c r="I6"/>
  <c r="J6"/>
  <c r="H7"/>
  <c r="I7"/>
  <c r="J7"/>
  <c r="H8"/>
  <c r="I8"/>
  <c r="J8"/>
  <c r="H9"/>
  <c r="I9"/>
  <c r="J9"/>
  <c r="J3"/>
  <c r="I3"/>
  <c r="F3"/>
  <c r="F4"/>
  <c r="F5"/>
  <c r="F6"/>
  <c r="F7"/>
  <c r="F8"/>
  <c r="F9"/>
  <c r="F10"/>
  <c r="F11"/>
  <c r="F12"/>
  <c r="F13"/>
  <c r="F14"/>
  <c r="F15"/>
  <c r="F16"/>
  <c r="F17"/>
  <c r="F2"/>
  <c r="D17"/>
  <c r="C17"/>
  <c r="B17"/>
  <c r="D15"/>
  <c r="C15"/>
  <c r="B15"/>
  <c r="D7"/>
  <c r="C7"/>
  <c r="B7"/>
  <c r="B13"/>
  <c r="B11"/>
  <c r="B9"/>
  <c r="B5"/>
  <c r="B3"/>
  <c r="D13"/>
  <c r="D11"/>
  <c r="D9"/>
  <c r="D5"/>
  <c r="D3"/>
  <c r="C13"/>
  <c r="C11"/>
  <c r="C9"/>
  <c r="C5"/>
  <c r="C3"/>
  <c r="K3"/>
  <c r="K4"/>
  <c r="K6"/>
  <c r="K5"/>
  <c r="K8"/>
  <c r="K7"/>
  <c r="K9"/>
</calcChain>
</file>

<file path=xl/sharedStrings.xml><?xml version="1.0" encoding="utf-8"?>
<sst xmlns="http://schemas.openxmlformats.org/spreadsheetml/2006/main" count="67" uniqueCount="23">
  <si>
    <t>Лампочка</t>
  </si>
  <si>
    <t>Молоток</t>
  </si>
  <si>
    <t>Кувалда</t>
  </si>
  <si>
    <t>Лопата</t>
  </si>
  <si>
    <t>Рукавица</t>
  </si>
  <si>
    <t>склад1</t>
  </si>
  <si>
    <t>склад2</t>
  </si>
  <si>
    <t>Наименование</t>
  </si>
  <si>
    <t>склад</t>
  </si>
  <si>
    <t>Артикуль</t>
  </si>
  <si>
    <t>АВС12345</t>
  </si>
  <si>
    <t>ТРР32444</t>
  </si>
  <si>
    <t>ЛЛЛ52524</t>
  </si>
  <si>
    <t>ЛДД32114</t>
  </si>
  <si>
    <t>Источник</t>
  </si>
  <si>
    <t>база1</t>
  </si>
  <si>
    <t>база2</t>
  </si>
  <si>
    <t>Сумма</t>
  </si>
  <si>
    <t>ААА10101</t>
  </si>
  <si>
    <t>получается так</t>
  </si>
  <si>
    <t>т, е как вписать дополнительное условие для обощения по полю СКЛАД?</t>
  </si>
  <si>
    <t xml:space="preserve"> Сумма</t>
  </si>
  <si>
    <t>а должно быть как в сводной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</si>
</sst>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4" borderId="10" xfId="0" applyFill="1" applyBorder="1"/>
    <xf numFmtId="0" fontId="0" fillId="0" borderId="4" xfId="0" applyBorder="1" applyAlignment="1">
      <alignment vertical="center"/>
    </xf>
    <xf numFmtId="0" fontId="0" fillId="0" borderId="0" xfId="0" applyAlignment="1"/>
    <xf numFmtId="0" fontId="0" fillId="0" borderId="0" xfId="0" pivotButton="1"/>
    <xf numFmtId="0" fontId="0" fillId="0" borderId="0" xfId="0" applyNumberFormat="1"/>
    <xf numFmtId="0" fontId="0" fillId="0" borderId="0" xfId="0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5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1">
    <dxf>
      <fill>
        <patternFill>
          <bgColor indexed="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ишон Н" refreshedDate="43904.821856365743" createdVersion="6" refreshedVersion="6" minRefreshableVersion="3" recordCount="16">
  <cacheSource type="worksheet">
    <worksheetSource ref="A1:E17" sheet="Лист1"/>
  </cacheSource>
  <cacheFields count="5">
    <cacheField name="Источник" numFmtId="0">
      <sharedItems count="2">
        <s v="база1"/>
        <s v="база2"/>
      </sharedItems>
    </cacheField>
    <cacheField name="склад" numFmtId="0">
      <sharedItems count="2">
        <s v="склад1"/>
        <s v="склад2"/>
      </sharedItems>
    </cacheField>
    <cacheField name="Наименование" numFmtId="0">
      <sharedItems count="5">
        <s v="Лампочка"/>
        <s v="Молоток"/>
        <s v="Кувалда"/>
        <s v="Лопата"/>
        <s v="Рукавица"/>
      </sharedItems>
    </cacheField>
    <cacheField name="Артикуль" numFmtId="0">
      <sharedItems count="4">
        <s v="АВС12345"/>
        <s v="ААА10101"/>
        <s v="ЛДД32114"/>
        <s v="ТРР32444"/>
      </sharedItems>
    </cacheField>
    <cacheField name="Сумма" numFmtId="0">
      <sharedItems containsSemiMixedTypes="0" containsString="0" containsNumber="1" containsInteger="1" minValue="100" maxValue="8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x v="0"/>
    <n v="100"/>
  </r>
  <r>
    <x v="1"/>
    <x v="0"/>
    <x v="0"/>
    <x v="0"/>
    <n v="120"/>
  </r>
  <r>
    <x v="0"/>
    <x v="0"/>
    <x v="1"/>
    <x v="1"/>
    <n v="130"/>
  </r>
  <r>
    <x v="1"/>
    <x v="0"/>
    <x v="1"/>
    <x v="1"/>
    <n v="150"/>
  </r>
  <r>
    <x v="0"/>
    <x v="0"/>
    <x v="1"/>
    <x v="1"/>
    <n v="420"/>
  </r>
  <r>
    <x v="1"/>
    <x v="0"/>
    <x v="1"/>
    <x v="1"/>
    <n v="410"/>
  </r>
  <r>
    <x v="0"/>
    <x v="0"/>
    <x v="2"/>
    <x v="2"/>
    <n v="160"/>
  </r>
  <r>
    <x v="1"/>
    <x v="0"/>
    <x v="2"/>
    <x v="2"/>
    <n v="110"/>
  </r>
  <r>
    <x v="0"/>
    <x v="0"/>
    <x v="3"/>
    <x v="2"/>
    <n v="321"/>
  </r>
  <r>
    <x v="1"/>
    <x v="0"/>
    <x v="3"/>
    <x v="2"/>
    <n v="340"/>
  </r>
  <r>
    <x v="0"/>
    <x v="0"/>
    <x v="4"/>
    <x v="2"/>
    <n v="105"/>
  </r>
  <r>
    <x v="1"/>
    <x v="0"/>
    <x v="4"/>
    <x v="2"/>
    <n v="110"/>
  </r>
  <r>
    <x v="0"/>
    <x v="1"/>
    <x v="1"/>
    <x v="1"/>
    <n v="710"/>
  </r>
  <r>
    <x v="1"/>
    <x v="1"/>
    <x v="1"/>
    <x v="1"/>
    <n v="800"/>
  </r>
  <r>
    <x v="0"/>
    <x v="1"/>
    <x v="2"/>
    <x v="3"/>
    <n v="160"/>
  </r>
  <r>
    <x v="1"/>
    <x v="1"/>
    <x v="2"/>
    <x v="3"/>
    <n v="1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5" cacheId="0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O8:Q11" firstHeaderRow="1" firstDataRow="1" firstDataCol="2" rowPageCount="2" colPageCount="1"/>
  <pivotFields count="5">
    <pivotField axis="axisPage" compact="0" outline="0" showAll="0" defaultSubtotal="0">
      <items count="2">
        <item x="0"/>
        <item h="1" x="1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5">
        <item x="2"/>
        <item x="0"/>
        <item x="3"/>
        <item x="1"/>
        <item x="4"/>
      </items>
    </pivotField>
    <pivotField axis="axisPage" compact="0" outline="0" showAll="0" defaultSubtotal="0">
      <items count="4">
        <item h="1" x="1"/>
        <item h="1" x="0"/>
        <item x="2"/>
        <item h="1" x="3"/>
      </items>
    </pivotField>
    <pivotField dataField="1" compact="0" outline="0" showAll="0" defaultSubtotal="0"/>
  </pivotFields>
  <rowFields count="2">
    <field x="1"/>
    <field x="2"/>
  </rowFields>
  <rowItems count="3">
    <i>
      <x/>
      <x/>
    </i>
    <i r="1">
      <x v="2"/>
    </i>
    <i r="1">
      <x v="4"/>
    </i>
  </rowItems>
  <colItems count="1">
    <i/>
  </colItems>
  <pageFields count="2">
    <pageField fld="0" hier="0"/>
    <pageField fld="3" hier="0"/>
  </pageFields>
  <dataFields count="1">
    <dataField name=" Сумма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workbookViewId="0">
      <pane ySplit="1" topLeftCell="A2" activePane="bottomLeft" state="frozen"/>
      <selection pane="bottomLeft" activeCell="M1" sqref="M1"/>
    </sheetView>
  </sheetViews>
  <sheetFormatPr defaultRowHeight="15"/>
  <cols>
    <col min="3" max="3" width="14.85546875" bestFit="1" customWidth="1"/>
    <col min="4" max="4" width="11.28515625" customWidth="1"/>
    <col min="6" max="6" width="4.7109375" hidden="1" customWidth="1"/>
    <col min="7" max="7" width="9.28515625" customWidth="1"/>
    <col min="8" max="8" width="4.7109375" hidden="1" customWidth="1"/>
    <col min="12" max="12" width="4.7109375" customWidth="1"/>
    <col min="13" max="13" width="12.5703125" customWidth="1"/>
    <col min="14" max="14" width="4.7109375" customWidth="1"/>
    <col min="15" max="15" width="17.28515625" bestFit="1" customWidth="1"/>
    <col min="16" max="16" width="17.28515625" customWidth="1"/>
    <col min="17" max="17" width="7.7109375" customWidth="1"/>
  </cols>
  <sheetData>
    <row r="1" spans="1:17" ht="18" customHeight="1">
      <c r="A1" s="3" t="s">
        <v>14</v>
      </c>
      <c r="B1" s="3" t="s">
        <v>8</v>
      </c>
      <c r="C1" s="3" t="s">
        <v>7</v>
      </c>
      <c r="D1" s="3" t="s">
        <v>9</v>
      </c>
      <c r="E1" s="3" t="s">
        <v>17</v>
      </c>
      <c r="M1" s="1" t="s">
        <v>13</v>
      </c>
    </row>
    <row r="2" spans="1:17" ht="18" customHeight="1">
      <c r="A2" s="4" t="s">
        <v>15</v>
      </c>
      <c r="B2" s="5" t="s">
        <v>5</v>
      </c>
      <c r="C2" s="10" t="s">
        <v>0</v>
      </c>
      <c r="D2" s="5" t="s">
        <v>10</v>
      </c>
      <c r="E2" s="13">
        <v>100</v>
      </c>
      <c r="F2" t="str">
        <f>B2&amp;REPT(" ",99)&amp;C2</f>
        <v>склад1                                                                                                   Лампочка</v>
      </c>
    </row>
    <row r="3" spans="1:17" ht="18" customHeight="1">
      <c r="A3" s="6" t="s">
        <v>16</v>
      </c>
      <c r="B3" s="7" t="str">
        <f>B2</f>
        <v>склад1</v>
      </c>
      <c r="C3" s="11" t="str">
        <f>C2</f>
        <v>Лампочка</v>
      </c>
      <c r="D3" s="7" t="str">
        <f>D2</f>
        <v>АВС12345</v>
      </c>
      <c r="E3" s="14">
        <v>120</v>
      </c>
      <c r="F3" t="str">
        <f t="shared" ref="F3:F17" si="0">B3&amp;REPT(" ",99)&amp;C3</f>
        <v>склад1                                                                                                   Лампочка</v>
      </c>
      <c r="H3" t="str">
        <f>INDEX(B$2:B$90&amp;REPT(" ",99)&amp;C$2:C$90,MATCH(1,INDEX((COUNTIF(H$2:H2,F$2:F$90)=0)/(A$2:A$90="база1")/(D$2:D$90=M$1),),))</f>
        <v>склад1                                                                                                   Кувалда</v>
      </c>
      <c r="I3" s="16" t="str">
        <f>TRIM(LEFTB(H3,99))</f>
        <v>склад1</v>
      </c>
      <c r="J3" s="16" t="str">
        <f>TRIM(RIGHTB(H3,99))</f>
        <v>Кувалда</v>
      </c>
      <c r="K3" s="16">
        <f t="shared" ref="K3:K9" si="1">SUMPRODUCT((B$2:B$90=I3)*(D$2:D$90=M$1)*(A$2:A$90="база1")*(C$2:C$90=J3)*E$2:E$90)</f>
        <v>160</v>
      </c>
    </row>
    <row r="4" spans="1:17" ht="18" customHeight="1">
      <c r="A4" s="6" t="s">
        <v>15</v>
      </c>
      <c r="B4" s="7" t="s">
        <v>5</v>
      </c>
      <c r="C4" s="11" t="s">
        <v>1</v>
      </c>
      <c r="D4" s="7" t="s">
        <v>18</v>
      </c>
      <c r="E4" s="14">
        <v>130</v>
      </c>
      <c r="F4" t="str">
        <f t="shared" si="0"/>
        <v>склад1                                                                                                   Молоток</v>
      </c>
      <c r="H4" t="str">
        <f>INDEX(B$2:B$90&amp;REPT(" ",99)&amp;C$2:C$90,MATCH(1,INDEX((COUNTIF(H$2:H3,F$2:F$90)=0)/(A$2:A$90="база1")/(D$2:D$90=M$1),),))</f>
        <v>склад1                                                                                                   Лопата</v>
      </c>
      <c r="I4" s="16" t="str">
        <f t="shared" ref="I4:I9" si="2">TRIM(LEFTB(H4,99))</f>
        <v>склад1</v>
      </c>
      <c r="J4" s="16" t="str">
        <f t="shared" ref="J4:J9" si="3">TRIM(RIGHTB(H4,99))</f>
        <v>Лопата</v>
      </c>
      <c r="K4" s="16">
        <f t="shared" si="1"/>
        <v>321</v>
      </c>
      <c r="M4" s="17" t="s">
        <v>10</v>
      </c>
      <c r="N4" s="21"/>
    </row>
    <row r="5" spans="1:17" ht="18" customHeight="1">
      <c r="A5" s="6" t="s">
        <v>16</v>
      </c>
      <c r="B5" s="7" t="str">
        <f>B4</f>
        <v>склад1</v>
      </c>
      <c r="C5" s="11" t="str">
        <f>C4</f>
        <v>Молоток</v>
      </c>
      <c r="D5" s="7" t="str">
        <f>D4</f>
        <v>ААА10101</v>
      </c>
      <c r="E5" s="14">
        <v>150</v>
      </c>
      <c r="F5" t="str">
        <f t="shared" si="0"/>
        <v>склад1                                                                                                   Молоток</v>
      </c>
      <c r="H5" t="str">
        <f>INDEX(B$2:B$90&amp;REPT(" ",99)&amp;C$2:C$90,MATCH(1,INDEX((COUNTIF(H$2:H4,F$2:F$90)=0)/(A$2:A$90="база1")/(D$2:D$90=M$1),),))</f>
        <v>склад1                                                                                                   Рукавица</v>
      </c>
      <c r="I5" s="16" t="str">
        <f t="shared" si="2"/>
        <v>склад1</v>
      </c>
      <c r="J5" s="16" t="str">
        <f t="shared" si="3"/>
        <v>Рукавица</v>
      </c>
      <c r="K5" s="16">
        <f t="shared" si="1"/>
        <v>105</v>
      </c>
      <c r="M5" s="17" t="s">
        <v>18</v>
      </c>
      <c r="N5" s="21"/>
      <c r="O5" s="19" t="s">
        <v>14</v>
      </c>
      <c r="P5" t="s">
        <v>15</v>
      </c>
    </row>
    <row r="6" spans="1:17" ht="18" customHeight="1">
      <c r="A6" s="6" t="s">
        <v>15</v>
      </c>
      <c r="B6" s="7" t="s">
        <v>5</v>
      </c>
      <c r="C6" s="11" t="s">
        <v>1</v>
      </c>
      <c r="D6" s="7" t="s">
        <v>18</v>
      </c>
      <c r="E6" s="14">
        <v>420</v>
      </c>
      <c r="F6" t="str">
        <f t="shared" si="0"/>
        <v>склад1                                                                                                   Молоток</v>
      </c>
      <c r="H6" t="e">
        <f>INDEX(B$2:B$90&amp;REPT(" ",99)&amp;C$2:C$90,MATCH(1,INDEX((COUNTIF(H$2:H5,F$2:F$90)=0)/(A$2:A$90="база1")/(D$2:D$90=M$1),),))</f>
        <v>#N/A</v>
      </c>
      <c r="I6" s="16" t="e">
        <f t="shared" si="2"/>
        <v>#N/A</v>
      </c>
      <c r="J6" s="16" t="e">
        <f t="shared" si="3"/>
        <v>#N/A</v>
      </c>
      <c r="K6" s="16" t="e">
        <f t="shared" si="1"/>
        <v>#N/A</v>
      </c>
      <c r="M6" s="18" t="s">
        <v>11</v>
      </c>
      <c r="N6" s="18"/>
      <c r="O6" s="19" t="s">
        <v>9</v>
      </c>
      <c r="P6" t="s">
        <v>13</v>
      </c>
    </row>
    <row r="7" spans="1:17" ht="18" customHeight="1">
      <c r="A7" s="6" t="s">
        <v>16</v>
      </c>
      <c r="B7" s="7" t="str">
        <f>B6</f>
        <v>склад1</v>
      </c>
      <c r="C7" s="11" t="str">
        <f>C6</f>
        <v>Молоток</v>
      </c>
      <c r="D7" s="7" t="str">
        <f>D6</f>
        <v>ААА10101</v>
      </c>
      <c r="E7" s="14">
        <v>410</v>
      </c>
      <c r="F7" t="str">
        <f t="shared" si="0"/>
        <v>склад1                                                                                                   Молоток</v>
      </c>
      <c r="H7" t="e">
        <f>INDEX(B$2:B$90&amp;REPT(" ",99)&amp;C$2:C$90,MATCH(1,INDEX((COUNTIF(H$2:H6,F$2:F$90)=0)/(A$2:A$90="база1")/(D$2:D$90=M$1),),))</f>
        <v>#N/A</v>
      </c>
      <c r="I7" s="16" t="e">
        <f t="shared" si="2"/>
        <v>#N/A</v>
      </c>
      <c r="J7" s="16" t="e">
        <f t="shared" si="3"/>
        <v>#N/A</v>
      </c>
      <c r="K7" s="16" t="e">
        <f t="shared" si="1"/>
        <v>#N/A</v>
      </c>
      <c r="M7" s="18" t="s">
        <v>12</v>
      </c>
      <c r="N7" s="18"/>
    </row>
    <row r="8" spans="1:17" ht="18" customHeight="1">
      <c r="A8" s="6" t="s">
        <v>15</v>
      </c>
      <c r="B8" s="7" t="s">
        <v>5</v>
      </c>
      <c r="C8" s="11" t="s">
        <v>2</v>
      </c>
      <c r="D8" s="7" t="s">
        <v>13</v>
      </c>
      <c r="E8" s="14">
        <v>160</v>
      </c>
      <c r="F8" t="str">
        <f t="shared" si="0"/>
        <v>склад1                                                                                                   Кувалда</v>
      </c>
      <c r="H8" t="e">
        <f>INDEX(B$2:B$90&amp;REPT(" ",99)&amp;C$2:C$90,MATCH(1,INDEX((COUNTIF(H$2:H7,F$2:F$90)=0)/(A$2:A$90="база1")/(D$2:D$90=M$1),),))</f>
        <v>#N/A</v>
      </c>
      <c r="I8" s="16" t="e">
        <f t="shared" si="2"/>
        <v>#N/A</v>
      </c>
      <c r="J8" s="16" t="e">
        <f t="shared" si="3"/>
        <v>#N/A</v>
      </c>
      <c r="K8" s="16" t="e">
        <f t="shared" si="1"/>
        <v>#N/A</v>
      </c>
      <c r="M8" s="18" t="s">
        <v>13</v>
      </c>
      <c r="N8" s="18"/>
      <c r="O8" s="19" t="s">
        <v>8</v>
      </c>
      <c r="P8" s="19" t="s">
        <v>7</v>
      </c>
      <c r="Q8" t="s">
        <v>21</v>
      </c>
    </row>
    <row r="9" spans="1:17" ht="18" customHeight="1">
      <c r="A9" s="6" t="s">
        <v>16</v>
      </c>
      <c r="B9" s="7" t="str">
        <f>B8</f>
        <v>склад1</v>
      </c>
      <c r="C9" s="11" t="str">
        <f>C8</f>
        <v>Кувалда</v>
      </c>
      <c r="D9" s="7" t="str">
        <f>D8</f>
        <v>ЛДД32114</v>
      </c>
      <c r="E9" s="14">
        <v>110</v>
      </c>
      <c r="F9" t="str">
        <f t="shared" si="0"/>
        <v>склад1                                                                                                   Кувалда</v>
      </c>
      <c r="H9" t="e">
        <f>INDEX(B$2:B$90&amp;REPT(" ",99)&amp;C$2:C$90,MATCH(1,INDEX((COUNTIF(H$2:H8,F$2:F$90)=0)/(A$2:A$90="база1")/(D$2:D$90=M$1),),))</f>
        <v>#N/A</v>
      </c>
      <c r="I9" s="16" t="e">
        <f t="shared" si="2"/>
        <v>#N/A</v>
      </c>
      <c r="J9" s="16" t="e">
        <f t="shared" si="3"/>
        <v>#N/A</v>
      </c>
      <c r="K9" s="16" t="e">
        <f t="shared" si="1"/>
        <v>#N/A</v>
      </c>
      <c r="O9" t="s">
        <v>5</v>
      </c>
      <c r="P9" t="s">
        <v>2</v>
      </c>
      <c r="Q9" s="20">
        <v>160</v>
      </c>
    </row>
    <row r="10" spans="1:17" ht="18" customHeight="1">
      <c r="A10" s="6" t="s">
        <v>15</v>
      </c>
      <c r="B10" s="7" t="s">
        <v>5</v>
      </c>
      <c r="C10" s="11" t="s">
        <v>3</v>
      </c>
      <c r="D10" s="7" t="s">
        <v>13</v>
      </c>
      <c r="E10" s="14">
        <v>321</v>
      </c>
      <c r="F10" t="str">
        <f t="shared" si="0"/>
        <v>склад1                                                                                                   Лопата</v>
      </c>
      <c r="I10" s="22" t="s">
        <v>19</v>
      </c>
      <c r="J10" s="23"/>
      <c r="K10" s="24"/>
      <c r="O10" t="s">
        <v>5</v>
      </c>
      <c r="P10" t="s">
        <v>3</v>
      </c>
      <c r="Q10" s="20">
        <v>321</v>
      </c>
    </row>
    <row r="11" spans="1:17" ht="18" customHeight="1">
      <c r="A11" s="6" t="s">
        <v>16</v>
      </c>
      <c r="B11" s="7" t="str">
        <f>B10</f>
        <v>склад1</v>
      </c>
      <c r="C11" s="11" t="str">
        <f>C10</f>
        <v>Лопата</v>
      </c>
      <c r="D11" s="7" t="str">
        <f>D10</f>
        <v>ЛДД32114</v>
      </c>
      <c r="E11" s="14">
        <v>340</v>
      </c>
      <c r="F11" t="str">
        <f t="shared" si="0"/>
        <v>склад1                                                                                                   Лопата</v>
      </c>
      <c r="I11" s="2"/>
      <c r="J11" s="2"/>
      <c r="K11" s="2"/>
      <c r="O11" t="s">
        <v>5</v>
      </c>
      <c r="P11" t="s">
        <v>4</v>
      </c>
      <c r="Q11" s="20">
        <v>105</v>
      </c>
    </row>
    <row r="12" spans="1:17" ht="18" customHeight="1">
      <c r="A12" s="6" t="s">
        <v>15</v>
      </c>
      <c r="B12" s="7" t="s">
        <v>5</v>
      </c>
      <c r="C12" s="11" t="s">
        <v>4</v>
      </c>
      <c r="D12" s="7" t="s">
        <v>13</v>
      </c>
      <c r="E12" s="14">
        <v>105</v>
      </c>
      <c r="F12" t="str">
        <f t="shared" si="0"/>
        <v>склад1                                                                                                   Рукавица</v>
      </c>
    </row>
    <row r="13" spans="1:17" ht="18" customHeight="1">
      <c r="A13" s="6" t="s">
        <v>16</v>
      </c>
      <c r="B13" s="7" t="str">
        <f>B12</f>
        <v>склад1</v>
      </c>
      <c r="C13" s="11" t="str">
        <f>C12</f>
        <v>Рукавица</v>
      </c>
      <c r="D13" s="7" t="str">
        <f>D12</f>
        <v>ЛДД32114</v>
      </c>
      <c r="E13" s="14">
        <v>110</v>
      </c>
      <c r="F13" t="str">
        <f t="shared" si="0"/>
        <v>склад1                                                                                                   Рукавица</v>
      </c>
      <c r="O13" s="25" t="s">
        <v>22</v>
      </c>
      <c r="P13" s="25"/>
      <c r="Q13" s="25"/>
    </row>
    <row r="14" spans="1:17" ht="18" customHeight="1">
      <c r="A14" s="6" t="s">
        <v>15</v>
      </c>
      <c r="B14" s="7" t="s">
        <v>6</v>
      </c>
      <c r="C14" s="11" t="s">
        <v>1</v>
      </c>
      <c r="D14" s="7" t="s">
        <v>18</v>
      </c>
      <c r="E14" s="14">
        <v>710</v>
      </c>
      <c r="F14" t="str">
        <f t="shared" si="0"/>
        <v>склад2                                                                                                   Молоток</v>
      </c>
    </row>
    <row r="15" spans="1:17" ht="18" customHeight="1">
      <c r="A15" s="6" t="s">
        <v>16</v>
      </c>
      <c r="B15" s="7" t="str">
        <f>B14</f>
        <v>склад2</v>
      </c>
      <c r="C15" s="11" t="str">
        <f>C14</f>
        <v>Молоток</v>
      </c>
      <c r="D15" s="7" t="str">
        <f>D14</f>
        <v>ААА10101</v>
      </c>
      <c r="E15" s="14">
        <v>800</v>
      </c>
      <c r="F15" t="str">
        <f t="shared" si="0"/>
        <v>склад2                                                                                                   Молоток</v>
      </c>
    </row>
    <row r="16" spans="1:17" ht="18" customHeight="1">
      <c r="A16" s="6" t="s">
        <v>15</v>
      </c>
      <c r="B16" s="7" t="s">
        <v>6</v>
      </c>
      <c r="C16" s="11" t="s">
        <v>2</v>
      </c>
      <c r="D16" s="7" t="s">
        <v>11</v>
      </c>
      <c r="E16" s="14">
        <v>160</v>
      </c>
      <c r="F16" t="str">
        <f t="shared" si="0"/>
        <v>склад2                                                                                                   Кувалда</v>
      </c>
    </row>
    <row r="17" spans="1:8" ht="18" customHeight="1">
      <c r="A17" s="8" t="s">
        <v>16</v>
      </c>
      <c r="B17" s="9" t="str">
        <f>B16</f>
        <v>склад2</v>
      </c>
      <c r="C17" s="12" t="str">
        <f>C16</f>
        <v>Кувалда</v>
      </c>
      <c r="D17" s="9" t="str">
        <f>D16</f>
        <v>ТРР32444</v>
      </c>
      <c r="E17" s="15">
        <v>110</v>
      </c>
      <c r="F17" t="str">
        <f t="shared" si="0"/>
        <v>склад2                                                                                                   Кувалда</v>
      </c>
      <c r="H17" t="s">
        <v>20</v>
      </c>
    </row>
  </sheetData>
  <mergeCells count="2">
    <mergeCell ref="I10:K10"/>
    <mergeCell ref="O13:Q13"/>
  </mergeCells>
  <phoneticPr fontId="3" type="noConversion"/>
  <conditionalFormatting sqref="A2:E17">
    <cfRule type="expression" dxfId="0" priority="1" stopIfTrue="1">
      <formula>$D2=$M$1</formula>
    </cfRule>
  </conditionalFormatting>
  <dataValidations count="1">
    <dataValidation type="list" allowBlank="1" showInputMessage="1" showErrorMessage="1" sqref="M1">
      <formula1>$M$4:$M$8</formula1>
    </dataValidation>
  </dataValidation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AlexM</cp:lastModifiedBy>
  <dcterms:created xsi:type="dcterms:W3CDTF">2020-03-14T09:03:43Z</dcterms:created>
  <dcterms:modified xsi:type="dcterms:W3CDTF">2020-03-14T17:44:41Z</dcterms:modified>
</cp:coreProperties>
</file>