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Лист1 (2)" sheetId="1" r:id="rId1"/>
  </sheets>
  <externalReferences>
    <externalReference r:id="rId2"/>
  </externalReferences>
  <definedNames>
    <definedName name="Int_клчТр">MIN(LOOKUP(2^64,--LEFT(MID(Межд_доставка&amp;"_0",MIN(FIND({0,1,2,3,4,5,6,7,8,9},Межд_доставка&amp;"_0123456789")),15),{1,2,3,4,5,6,7,8,9,10,11,12,13,14,15})),MAX(LOOKUP(2^64,--LEFT(MID(SUBSTITUTE(SUBSTITUTE(Межд_доставка," ",""),LOOKUP(2^64,--LEFT(MID(Межд_доставка&amp;"_0",MIN(FIND({0,1,2,3,4,5,6,7,8,9},Межд_доставка&amp;"_0123456789")),15),{1,2,3,4,5,6,7,8,9,10,11,12,13,14,15})),"")&amp;"_0",MIN(FIND({0,1,2,3,4,5,6,7,8,9},SUBSTITUTE(SUBSTITUTE(Межд_доставка," ",""),LOOKUP(2^64,--LEFT(MID(Межд_доставка&amp;"_0",MIN(FIND({0,1,2,3,4,5,6,7,8,9},Межд_доставка&amp;"_0123456789")),15),{1,2,3,4,5,6,7,8,9,10,11,12,13,14,15})),"")&amp;"_0123456789")),15),{1,2,3,4,5,6,7,8,9,10,11,12,13,14,15})),1))</definedName>
    <definedName name="Int_Транспорт">MAX(--LOOKUP(2^64,--LEFT(MID(Межд_доставка&amp;"_0",MIN(FIND({0,1,2,3,4,5,6,7,8,9},Межд_доставка&amp;"_0123456789")),15),{1,2,3,4,5,6,7,8,9,10,11,12,13,14,15})),--LOOKUP(2^64,--LEFT(MID(SUBSTITUTE(SUBSTITUTE(Межд_доставка,LOOKUP(2^64,--LEFT(MID(Межд_доставка&amp;"_0",MIN(FIND({0,1,2,3,4,5,6,7,8,9},Межд_доставка&amp;"_0123456789")),15),{1,2,3,4,5,6,7,8,9,10,11,12,13,14,15})),"",1)," ","")&amp;"_0",MIN(FIND({0,1,2,3,4,5,6,7,8,9},SUBSTITUTE(SUBSTITUTE(Межд_доставка,LOOKUP(2^64,--LEFT(MID(Межд_доставка&amp;"_0",MIN(FIND({0,1,2,3,4,5,6,7,8,9},Межд_доставка&amp;"_0123456789")),15),{1,2,3,4,5,6,7,8,9,10,11,12,13,14,15})),"",1)," ","")&amp;"_0123456789")),15),{1,2,3,4,5,6,7,8,9,10,11,12,13,14,15})))</definedName>
    <definedName name="Курс_долл">INDEX([1]Лист2!$P$1:$P$4,MATCH("долл*",[1]Лист2!$O$1:$O$4,0))</definedName>
    <definedName name="Курс_евро">INDEX([1]Лист2!$P$1:$P$4,MATCH("евр*",[1]Лист2!$O$1:$O$4,0))</definedName>
    <definedName name="Курс_руб">INDEX([1]Лист2!$P$1:$P$4,MATCH("*руб*",[1]Лист2!$O$1:$O$4,0))</definedName>
    <definedName name="Курс_рубля">'[1]с ПРОСМОТР'!$N$3</definedName>
    <definedName name="Курс_фунт">INDEX([1]Лист2!$P$1:$P$4,MATCH("фунт*",[1]Лист2!$O$1:$O$4,0))</definedName>
    <definedName name="Курс_фунта">'[1]с ПРОСМОТР'!$N$5</definedName>
    <definedName name="Межд_доставка">[1]Лист2!$C$3</definedName>
    <definedName name="срок">'Лист1 (2)'!$D$4:INDEX('Лист1 (2)'!B:B,MATCH("яяяя",'Лист1 (2)'!B:B,1))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1" i="1"/>
  <c r="F25" i="1"/>
  <c r="F24" i="1"/>
  <c r="F23" i="1"/>
  <c r="F22" i="1"/>
  <c r="F21" i="1"/>
  <c r="F19" i="1"/>
  <c r="F15" i="1"/>
  <c r="F11" i="1"/>
  <c r="G7" i="1"/>
  <c r="F7" i="1"/>
  <c r="G6" i="1"/>
  <c r="F6" i="1"/>
  <c r="G5" i="1"/>
  <c r="F5" i="1"/>
  <c r="G4" i="1"/>
  <c r="F4" i="1"/>
  <c r="I4" i="1" l="1"/>
  <c r="I5" i="1"/>
  <c r="H6" i="1"/>
  <c r="I6" i="1"/>
  <c r="H7" i="1"/>
  <c r="I7" i="1"/>
  <c r="H5" i="1"/>
  <c r="H3" i="1" l="1"/>
  <c r="I3" i="1"/>
</calcChain>
</file>

<file path=xl/sharedStrings.xml><?xml version="1.0" encoding="utf-8"?>
<sst xmlns="http://schemas.openxmlformats.org/spreadsheetml/2006/main" count="29" uniqueCount="27">
  <si>
    <t>7-12</t>
  </si>
  <si>
    <t>рабоч.дн.</t>
  </si>
  <si>
    <t>2-4</t>
  </si>
  <si>
    <t>19-20</t>
  </si>
  <si>
    <t>календ.дн.</t>
  </si>
  <si>
    <t>1-2</t>
  </si>
  <si>
    <t>календарные дни/рабоч.дн.</t>
  </si>
  <si>
    <t>календарные дни/календ.нед.</t>
  </si>
  <si>
    <t>календарные дни/рабоч.нед.</t>
  </si>
  <si>
    <t>календарные дни/календ.дн.</t>
  </si>
  <si>
    <t>рабочие дни/календ.дн.</t>
  </si>
  <si>
    <t>рабочие дни/рабоч.дн.</t>
  </si>
  <si>
    <t>рабочие дни/рабоч.нед.</t>
  </si>
  <si>
    <t>рабочие дни/календ.нед.</t>
  </si>
  <si>
    <t>календарные недели/календ.дн.</t>
  </si>
  <si>
    <t>календарные недели/календ.нед.</t>
  </si>
  <si>
    <t>календарные недели/рабоч.дн.</t>
  </si>
  <si>
    <t>календарные недели/рабоч.нед.</t>
  </si>
  <si>
    <t>рабочие недели/рабоч.дн.</t>
  </si>
  <si>
    <t>рабочие недели/календ.дн.</t>
  </si>
  <si>
    <t>рабочие недели/календ.нед.</t>
  </si>
  <si>
    <t>рабочие недели/рабоч.нед.</t>
  </si>
  <si>
    <t>Изготовление</t>
  </si>
  <si>
    <t>Перепаковка</t>
  </si>
  <si>
    <t>Доставка склад</t>
  </si>
  <si>
    <t>Доставка клиенту</t>
  </si>
  <si>
    <t>рабочие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</si>
</sst>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Alignment="1"/>
    <xf numFmtId="49" fontId="0" fillId="0" borderId="0" xfId="0" applyNumberForma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4"/>
      <sheetName val="Лист1 (2)"/>
      <sheetName val="Лист2 (2)"/>
      <sheetName val="с ПРОСМОТР"/>
    </sheetNames>
    <sheetDataSet>
      <sheetData sheetId="0">
        <row r="1">
          <cell r="O1" t="str">
            <v>евро</v>
          </cell>
          <cell r="P1">
            <v>420</v>
          </cell>
        </row>
        <row r="2">
          <cell r="O2" t="str">
            <v>доллар</v>
          </cell>
          <cell r="P2">
            <v>370</v>
          </cell>
        </row>
        <row r="3">
          <cell r="C3" t="str">
            <v>Доставка  до Алматы  1 000 000 евро</v>
          </cell>
          <cell r="O3" t="str">
            <v>рубль</v>
          </cell>
          <cell r="P3">
            <v>5.2</v>
          </cell>
        </row>
        <row r="4">
          <cell r="O4" t="str">
            <v>фунт</v>
          </cell>
          <cell r="P4">
            <v>540</v>
          </cell>
        </row>
      </sheetData>
      <sheetData sheetId="1"/>
      <sheetData sheetId="2"/>
      <sheetData sheetId="3"/>
      <sheetData sheetId="4">
        <row r="3">
          <cell r="N3">
            <v>6</v>
          </cell>
        </row>
        <row r="5">
          <cell r="N5">
            <v>540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6"/>
  <sheetViews>
    <sheetView tabSelected="1" topLeftCell="C1" workbookViewId="0">
      <selection activeCell="H7" sqref="H7"/>
    </sheetView>
  </sheetViews>
  <sheetFormatPr defaultRowHeight="15" x14ac:dyDescent="0.25"/>
  <cols>
    <col min="3" max="3" width="13.25" customWidth="1"/>
    <col min="5" max="5" width="29" customWidth="1"/>
    <col min="6" max="6" width="9.875" customWidth="1"/>
    <col min="7" max="9" width="7.25" customWidth="1"/>
  </cols>
  <sheetData>
    <row r="1" spans="3:9" x14ac:dyDescent="0.25">
      <c r="H1" s="7" t="e">
        <f>SUMPRODUCT(F4:F7,INDEX($F$11:$F$26,MATCH($D$2&amp;"/"&amp;E4:E7,$E$11:$E$26,0)))</f>
        <v>#VALUE!</v>
      </c>
    </row>
    <row r="2" spans="3:9" x14ac:dyDescent="0.25">
      <c r="D2" s="1" t="s">
        <v>26</v>
      </c>
      <c r="E2" s="1"/>
    </row>
    <row r="3" spans="3:9" x14ac:dyDescent="0.25">
      <c r="H3">
        <f>SUM(H4:H7)</f>
        <v>23.285714285714285</v>
      </c>
      <c r="I3">
        <f>SUM(I4:I7)</f>
        <v>31.714285714285712</v>
      </c>
    </row>
    <row r="4" spans="3:9" x14ac:dyDescent="0.25">
      <c r="C4" t="s">
        <v>22</v>
      </c>
      <c r="D4" s="2" t="s">
        <v>0</v>
      </c>
      <c r="E4" t="s">
        <v>1</v>
      </c>
      <c r="F4">
        <f>--IFERROR(LEFT(D4,FIND("-",D4)-1),TRIM(LEFT(D4,3)))</f>
        <v>7</v>
      </c>
      <c r="G4">
        <f>--SUBSTITUTE(SUBSTITUTE(D4,--LEFT(D4,FIND("-",D4)-1),""),"-","")</f>
        <v>12</v>
      </c>
      <c r="H4">
        <f>F4*INDEX($F$11:$F$26,MATCH($D$2&amp;"/"&amp;E4,$E$11:$E$26,0))</f>
        <v>7</v>
      </c>
      <c r="I4">
        <f>G4*INDEX($F$11:$F$26,MATCH($D$2&amp;"/"&amp;E4,$E$11:$E$26,0))</f>
        <v>12</v>
      </c>
    </row>
    <row r="5" spans="3:9" x14ac:dyDescent="0.25">
      <c r="C5" t="s">
        <v>24</v>
      </c>
      <c r="D5" s="2" t="s">
        <v>2</v>
      </c>
      <c r="E5" t="s">
        <v>1</v>
      </c>
      <c r="F5">
        <f t="shared" ref="F5:F7" si="0">--IFERROR(LEFT(D5,FIND("-",D5)-1),TRIM(LEFT(D5,3)))</f>
        <v>2</v>
      </c>
      <c r="G5">
        <f t="shared" ref="G5:G7" si="1">--SUBSTITUTE(SUBSTITUTE(D5,--LEFT(D5,FIND("-",D5)-1),""),"-","")</f>
        <v>4</v>
      </c>
      <c r="H5">
        <f>F5*INDEX($F$11:$F$26,MATCH($D$2&amp;"/"&amp;E5,$E$11:$E$26,0))</f>
        <v>2</v>
      </c>
      <c r="I5">
        <f>G5*INDEX($F$11:$F$26,MATCH($D$2&amp;"/"&amp;E5,$E$11:$E$26,0))</f>
        <v>4</v>
      </c>
    </row>
    <row r="6" spans="3:9" x14ac:dyDescent="0.25">
      <c r="C6" t="s">
        <v>23</v>
      </c>
      <c r="D6" s="2" t="s">
        <v>3</v>
      </c>
      <c r="E6" t="s">
        <v>4</v>
      </c>
      <c r="F6">
        <f t="shared" si="0"/>
        <v>19</v>
      </c>
      <c r="G6">
        <f t="shared" si="1"/>
        <v>20</v>
      </c>
      <c r="H6">
        <f>F6*INDEX($F$11:$F$26,MATCH($D$2&amp;"/"&amp;E6,$E$11:$E$26,0))</f>
        <v>13.571428571428571</v>
      </c>
      <c r="I6">
        <f>G6*INDEX($F$11:$F$26,MATCH($D$2&amp;"/"&amp;E6,$E$11:$E$26,0))</f>
        <v>14.285714285714286</v>
      </c>
    </row>
    <row r="7" spans="3:9" x14ac:dyDescent="0.25">
      <c r="C7" t="s">
        <v>25</v>
      </c>
      <c r="D7" s="2" t="s">
        <v>5</v>
      </c>
      <c r="E7" t="s">
        <v>4</v>
      </c>
      <c r="F7">
        <f t="shared" si="0"/>
        <v>1</v>
      </c>
      <c r="G7">
        <f t="shared" si="1"/>
        <v>2</v>
      </c>
      <c r="H7">
        <f>F7*INDEX($F$11:$F$26,MATCH($D$2&amp;"/"&amp;E7,$E$11:$E$26,0))</f>
        <v>0.7142857142857143</v>
      </c>
      <c r="I7">
        <f>G7*INDEX($F$11:$F$26,MATCH($D$2&amp;"/"&amp;E7,$E$11:$E$26,0))</f>
        <v>1.4285714285714286</v>
      </c>
    </row>
    <row r="8" spans="3:9" x14ac:dyDescent="0.25">
      <c r="D8" s="2"/>
    </row>
    <row r="9" spans="3:9" x14ac:dyDescent="0.25">
      <c r="D9" s="2"/>
    </row>
    <row r="11" spans="3:9" x14ac:dyDescent="0.25">
      <c r="D11" s="4"/>
      <c r="E11" s="4" t="s">
        <v>6</v>
      </c>
      <c r="F11" s="4">
        <f>7/5</f>
        <v>1.4</v>
      </c>
      <c r="G11" s="4"/>
      <c r="H11" s="4"/>
      <c r="I11" s="4"/>
    </row>
    <row r="12" spans="3:9" x14ac:dyDescent="0.25">
      <c r="D12" s="4"/>
      <c r="E12" s="4" t="s">
        <v>7</v>
      </c>
      <c r="F12" s="4">
        <v>7</v>
      </c>
      <c r="G12" s="4"/>
      <c r="H12" s="4"/>
      <c r="I12" s="4"/>
    </row>
    <row r="13" spans="3:9" x14ac:dyDescent="0.25">
      <c r="D13" s="4"/>
      <c r="E13" s="4" t="s">
        <v>8</v>
      </c>
      <c r="F13" s="4">
        <v>7</v>
      </c>
      <c r="G13" s="4"/>
      <c r="H13" s="4"/>
      <c r="I13" s="4"/>
    </row>
    <row r="14" spans="3:9" x14ac:dyDescent="0.25">
      <c r="D14" s="4"/>
      <c r="E14" s="4" t="s">
        <v>9</v>
      </c>
      <c r="F14" s="4">
        <v>1</v>
      </c>
      <c r="G14" s="4"/>
      <c r="H14" s="4"/>
      <c r="I14" s="4"/>
    </row>
    <row r="15" spans="3:9" x14ac:dyDescent="0.25">
      <c r="D15" s="5"/>
      <c r="E15" s="5" t="s">
        <v>10</v>
      </c>
      <c r="F15" s="5">
        <f>5/7</f>
        <v>0.7142857142857143</v>
      </c>
      <c r="G15" s="5"/>
      <c r="H15" s="5"/>
      <c r="I15" s="5"/>
    </row>
    <row r="16" spans="3:9" x14ac:dyDescent="0.25">
      <c r="D16" s="5"/>
      <c r="E16" s="5" t="s">
        <v>11</v>
      </c>
      <c r="F16" s="5">
        <v>1</v>
      </c>
      <c r="G16" s="5"/>
      <c r="H16" s="5"/>
      <c r="I16" s="5"/>
    </row>
    <row r="17" spans="4:9" x14ac:dyDescent="0.25">
      <c r="D17" s="5"/>
      <c r="E17" s="5" t="s">
        <v>12</v>
      </c>
      <c r="F17" s="5">
        <v>5</v>
      </c>
      <c r="G17" s="5"/>
      <c r="H17" s="5"/>
      <c r="I17" s="5"/>
    </row>
    <row r="18" spans="4:9" x14ac:dyDescent="0.25">
      <c r="D18" s="5"/>
      <c r="E18" s="5" t="s">
        <v>13</v>
      </c>
      <c r="F18" s="5">
        <v>5</v>
      </c>
      <c r="G18" s="5"/>
      <c r="H18" s="5"/>
      <c r="I18" s="5"/>
    </row>
    <row r="19" spans="4:9" x14ac:dyDescent="0.25">
      <c r="D19" s="6"/>
      <c r="E19" s="6" t="s">
        <v>14</v>
      </c>
      <c r="F19" s="6">
        <f>1/7</f>
        <v>0.14285714285714285</v>
      </c>
      <c r="G19" s="6"/>
      <c r="H19" s="6"/>
      <c r="I19" s="6"/>
    </row>
    <row r="20" spans="4:9" x14ac:dyDescent="0.25">
      <c r="D20" s="6"/>
      <c r="E20" s="6" t="s">
        <v>15</v>
      </c>
      <c r="F20" s="6">
        <v>1</v>
      </c>
      <c r="G20" s="6"/>
      <c r="H20" s="6"/>
      <c r="I20" s="6"/>
    </row>
    <row r="21" spans="4:9" x14ac:dyDescent="0.25">
      <c r="D21" s="6"/>
      <c r="E21" s="6" t="s">
        <v>16</v>
      </c>
      <c r="F21" s="6">
        <f>1/5</f>
        <v>0.2</v>
      </c>
      <c r="G21" s="6"/>
      <c r="H21" s="6"/>
      <c r="I21" s="6"/>
    </row>
    <row r="22" spans="4:9" x14ac:dyDescent="0.25">
      <c r="D22" s="6"/>
      <c r="E22" s="6" t="s">
        <v>17</v>
      </c>
      <c r="F22" s="6">
        <f>7/5</f>
        <v>1.4</v>
      </c>
      <c r="G22" s="6"/>
      <c r="H22" s="6"/>
      <c r="I22" s="6"/>
    </row>
    <row r="23" spans="4:9" x14ac:dyDescent="0.25">
      <c r="D23" s="3"/>
      <c r="E23" s="3" t="s">
        <v>18</v>
      </c>
      <c r="F23" s="3">
        <f>1/5</f>
        <v>0.2</v>
      </c>
      <c r="G23" s="3"/>
      <c r="H23" s="3"/>
      <c r="I23" s="3"/>
    </row>
    <row r="24" spans="4:9" x14ac:dyDescent="0.25">
      <c r="D24" s="3"/>
      <c r="E24" s="3" t="s">
        <v>19</v>
      </c>
      <c r="F24" s="3">
        <f>1/7</f>
        <v>0.14285714285714285</v>
      </c>
      <c r="G24" s="3"/>
      <c r="H24" s="3"/>
      <c r="I24" s="3"/>
    </row>
    <row r="25" spans="4:9" x14ac:dyDescent="0.25">
      <c r="D25" s="3"/>
      <c r="E25" s="3" t="s">
        <v>20</v>
      </c>
      <c r="F25" s="3">
        <f>5/7</f>
        <v>0.7142857142857143</v>
      </c>
      <c r="G25" s="3"/>
      <c r="H25" s="3"/>
      <c r="I25" s="3"/>
    </row>
    <row r="26" spans="4:9" x14ac:dyDescent="0.25">
      <c r="D26" s="3"/>
      <c r="E26" s="3" t="s">
        <v>21</v>
      </c>
      <c r="F26" s="3">
        <v>1</v>
      </c>
      <c r="G26" s="3"/>
      <c r="H26" s="3"/>
      <c r="I26" s="3"/>
    </row>
  </sheetData>
  <mergeCells count="1">
    <mergeCell ref="D2:E2"/>
  </mergeCells>
  <dataValidations count="2">
    <dataValidation type="list" allowBlank="1" showInputMessage="1" showErrorMessage="1" sqref="D2">
      <formula1>"календарные дни,рабочие дни,календарные недели,рабочие недели"</formula1>
    </dataValidation>
    <dataValidation type="list" allowBlank="1" showInputMessage="1" showErrorMessage="1" sqref="E4:E7">
      <formula1>"календ.дн.,рабоч.дн.,календ.нед.,рабоч.нед."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2020-03-11T08:18:18Z</dcterms:created>
  <dcterms:modified xsi:type="dcterms:W3CDTF">2020-03-11T08:22:06Z</dcterms:modified>
</cp:coreProperties>
</file>