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реестр" sheetId="3" r:id="rId1"/>
    <sheet name="Вспом" sheetId="7" state="hidden" r:id="rId2"/>
  </sheets>
  <definedNames>
    <definedName name="_xlnm._FilterDatabase" localSheetId="0" hidden="1">реестр!$C$4:$T$87</definedName>
    <definedName name="_xlnm.Print_Area" localSheetId="0">реестр!$C$1:$O$87</definedName>
  </definedNames>
  <calcPr calcId="145621"/>
</workbook>
</file>

<file path=xl/calcChain.xml><?xml version="1.0" encoding="utf-8"?>
<calcChain xmlns="http://schemas.openxmlformats.org/spreadsheetml/2006/main">
  <c r="A88" i="3" l="1"/>
  <c r="A89" i="3"/>
  <c r="A90" i="3"/>
  <c r="A91" i="3"/>
  <c r="A92" i="3"/>
  <c r="A93" i="3"/>
  <c r="A94" i="3"/>
  <c r="A95" i="3"/>
  <c r="A96" i="3"/>
  <c r="A97" i="3"/>
  <c r="J86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7" i="3"/>
  <c r="M8" i="3"/>
  <c r="M5" i="3"/>
  <c r="G78" i="3"/>
  <c r="D19" i="3" l="1"/>
  <c r="D22" i="3"/>
  <c r="D25" i="3"/>
  <c r="D28" i="3"/>
  <c r="D31" i="3"/>
  <c r="D34" i="3"/>
  <c r="D37" i="3"/>
  <c r="D40" i="3"/>
  <c r="D43" i="3"/>
  <c r="D46" i="3"/>
  <c r="D5" i="3"/>
  <c r="D7" i="3"/>
  <c r="D9" i="3"/>
  <c r="D11" i="3"/>
  <c r="D13" i="3"/>
  <c r="D15" i="3"/>
  <c r="D17" i="3"/>
  <c r="D20" i="3"/>
  <c r="D23" i="3"/>
  <c r="D26" i="3"/>
  <c r="D29" i="3"/>
  <c r="D32" i="3"/>
  <c r="D35" i="3"/>
  <c r="D38" i="3"/>
  <c r="D41" i="3"/>
  <c r="D44" i="3"/>
  <c r="D47" i="3"/>
  <c r="D49" i="3"/>
  <c r="D51" i="3"/>
  <c r="D53" i="3"/>
  <c r="D55" i="3"/>
  <c r="D57" i="3"/>
  <c r="D59" i="3"/>
  <c r="D61" i="3"/>
  <c r="D63" i="3"/>
  <c r="D65" i="3"/>
  <c r="D67" i="3"/>
  <c r="D69" i="3"/>
  <c r="D71" i="3"/>
  <c r="D74" i="3"/>
  <c r="D76" i="3"/>
  <c r="D79" i="3"/>
  <c r="D82" i="3"/>
  <c r="D84" i="3"/>
  <c r="D85" i="3"/>
  <c r="D87" i="3"/>
  <c r="D72" i="3" l="1"/>
  <c r="D77" i="3"/>
  <c r="D80" i="3"/>
  <c r="D83" i="3"/>
  <c r="D86" i="3"/>
  <c r="D6" i="3"/>
  <c r="D8" i="3"/>
  <c r="D10" i="3"/>
  <c r="D12" i="3"/>
  <c r="D14" i="3"/>
  <c r="D16" i="3"/>
  <c r="D18" i="3"/>
  <c r="D21" i="3"/>
  <c r="D24" i="3"/>
  <c r="D27" i="3"/>
  <c r="D30" i="3"/>
  <c r="D33" i="3"/>
  <c r="D36" i="3"/>
  <c r="D39" i="3"/>
  <c r="D42" i="3"/>
  <c r="D45" i="3"/>
  <c r="D48" i="3"/>
  <c r="D50" i="3"/>
  <c r="D52" i="3"/>
  <c r="D54" i="3"/>
  <c r="D56" i="3"/>
  <c r="D58" i="3"/>
  <c r="D60" i="3"/>
  <c r="D62" i="3"/>
  <c r="D64" i="3"/>
  <c r="D66" i="3"/>
  <c r="D68" i="3"/>
  <c r="D70" i="3"/>
  <c r="D73" i="3"/>
  <c r="D75" i="3"/>
  <c r="D78" i="3"/>
  <c r="D81" i="3"/>
  <c r="F86" i="3" l="1"/>
  <c r="H86" i="3" s="1"/>
  <c r="K86" i="3" s="1"/>
  <c r="F83" i="3"/>
  <c r="H83" i="3" s="1"/>
  <c r="K83" i="3" s="1"/>
  <c r="F80" i="3"/>
  <c r="F77" i="3"/>
  <c r="H77" i="3" s="1"/>
  <c r="K77" i="3" s="1"/>
  <c r="H72" i="3"/>
  <c r="K81" i="3"/>
  <c r="K78" i="3"/>
  <c r="K75" i="3"/>
  <c r="K73" i="3"/>
  <c r="K70" i="3"/>
  <c r="K68" i="3"/>
  <c r="K66" i="3"/>
  <c r="K64" i="3"/>
  <c r="K62" i="3"/>
  <c r="K60" i="3"/>
  <c r="K58" i="3"/>
  <c r="K56" i="3"/>
  <c r="K54" i="3"/>
  <c r="K52" i="3"/>
  <c r="K50" i="3"/>
  <c r="G50" i="3"/>
  <c r="F52" i="3" s="1"/>
  <c r="G52" i="3" s="1"/>
  <c r="F54" i="3" s="1"/>
  <c r="G54" i="3" s="1"/>
  <c r="F56" i="3" s="1"/>
  <c r="G56" i="3" s="1"/>
  <c r="F58" i="3" s="1"/>
  <c r="G58" i="3" s="1"/>
  <c r="F60" i="3" s="1"/>
  <c r="G60" i="3" s="1"/>
  <c r="F62" i="3" s="1"/>
  <c r="G62" i="3" s="1"/>
  <c r="F64" i="3" s="1"/>
  <c r="G64" i="3" s="1"/>
  <c r="F66" i="3" s="1"/>
  <c r="G66" i="3" s="1"/>
  <c r="F68" i="3" s="1"/>
  <c r="G68" i="3" s="1"/>
  <c r="F70" i="3" s="1"/>
  <c r="G70" i="3" s="1"/>
  <c r="F73" i="3" s="1"/>
  <c r="G73" i="3" s="1"/>
  <c r="F75" i="3" s="1"/>
  <c r="G75" i="3" s="1"/>
  <c r="F78" i="3" s="1"/>
  <c r="F81" i="3" s="1"/>
  <c r="G81" i="3" s="1"/>
  <c r="K48" i="3"/>
  <c r="K45" i="3"/>
  <c r="K42" i="3"/>
  <c r="K39" i="3"/>
  <c r="K36" i="3"/>
  <c r="K33" i="3"/>
  <c r="K30" i="3"/>
  <c r="K27" i="3"/>
  <c r="K24" i="3"/>
  <c r="K21" i="3"/>
  <c r="K18" i="3"/>
  <c r="K16" i="3"/>
  <c r="K14" i="3"/>
  <c r="K12" i="3"/>
  <c r="K10" i="3"/>
  <c r="K8" i="3"/>
  <c r="K6" i="3"/>
  <c r="G6" i="3"/>
  <c r="F8" i="3" s="1"/>
  <c r="G8" i="3" s="1"/>
  <c r="F10" i="3" s="1"/>
  <c r="G10" i="3" s="1"/>
  <c r="F12" i="3" s="1"/>
  <c r="G12" i="3" s="1"/>
  <c r="F14" i="3" s="1"/>
  <c r="G14" i="3" s="1"/>
  <c r="F16" i="3" s="1"/>
  <c r="G16" i="3" s="1"/>
  <c r="F18" i="3" s="1"/>
  <c r="G18" i="3" s="1"/>
  <c r="F21" i="3" s="1"/>
  <c r="G21" i="3" s="1"/>
  <c r="F24" i="3" s="1"/>
  <c r="G24" i="3" s="1"/>
  <c r="F27" i="3" s="1"/>
  <c r="G27" i="3" s="1"/>
  <c r="F30" i="3" s="1"/>
  <c r="G30" i="3" s="1"/>
  <c r="F33" i="3" s="1"/>
  <c r="G33" i="3" s="1"/>
  <c r="F36" i="3" s="1"/>
  <c r="G36" i="3" s="1"/>
  <c r="F39" i="3" s="1"/>
  <c r="G39" i="3" s="1"/>
  <c r="F42" i="3" s="1"/>
  <c r="G42" i="3" s="1"/>
  <c r="F45" i="3" s="1"/>
  <c r="G45" i="3" s="1"/>
  <c r="F48" i="3" s="1"/>
  <c r="G48" i="3" s="1"/>
  <c r="H80" i="3" l="1"/>
  <c r="K80" i="3" s="1"/>
  <c r="K72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I86" i="3"/>
  <c r="I80" i="3"/>
  <c r="I75" i="3"/>
  <c r="I48" i="3"/>
  <c r="I42" i="3"/>
  <c r="I36" i="3"/>
  <c r="I30" i="3"/>
  <c r="I24" i="3"/>
  <c r="I83" i="3"/>
  <c r="I77" i="3"/>
  <c r="I70" i="3"/>
  <c r="I68" i="3"/>
  <c r="I66" i="3"/>
  <c r="I64" i="3"/>
  <c r="I62" i="3"/>
  <c r="I60" i="3"/>
  <c r="I58" i="3"/>
  <c r="I56" i="3"/>
  <c r="I54" i="3"/>
  <c r="I52" i="3"/>
  <c r="I45" i="3"/>
  <c r="I39" i="3"/>
  <c r="I33" i="3"/>
  <c r="I27" i="3"/>
  <c r="I21" i="3"/>
  <c r="I18" i="3"/>
  <c r="I16" i="3"/>
  <c r="I14" i="3"/>
  <c r="I12" i="3"/>
  <c r="I10" i="3"/>
  <c r="I8" i="3"/>
  <c r="J50" i="3"/>
  <c r="J6" i="3"/>
  <c r="M6" i="3"/>
  <c r="J8" i="3"/>
  <c r="J16" i="3"/>
  <c r="J27" i="3"/>
  <c r="J39" i="3"/>
  <c r="J54" i="3"/>
  <c r="J62" i="3"/>
  <c r="J70" i="3"/>
  <c r="J10" i="3"/>
  <c r="J18" i="3"/>
  <c r="J30" i="3"/>
  <c r="J42" i="3"/>
  <c r="J52" i="3"/>
  <c r="J60" i="3"/>
  <c r="J68" i="3"/>
  <c r="J77" i="3"/>
  <c r="I78" i="3"/>
  <c r="J78" i="3" s="1"/>
  <c r="J83" i="3"/>
  <c r="J12" i="3"/>
  <c r="J21" i="3"/>
  <c r="J33" i="3"/>
  <c r="J45" i="3"/>
  <c r="J58" i="3"/>
  <c r="J66" i="3"/>
  <c r="J75" i="3"/>
  <c r="J14" i="3"/>
  <c r="J24" i="3"/>
  <c r="J48" i="3"/>
  <c r="J56" i="3"/>
  <c r="J64" i="3"/>
  <c r="J72" i="3"/>
  <c r="I73" i="3"/>
  <c r="J73" i="3" s="1"/>
  <c r="J80" i="3"/>
  <c r="I81" i="3" s="1"/>
  <c r="J81" i="3" s="1"/>
  <c r="J36" i="3"/>
</calcChain>
</file>

<file path=xl/sharedStrings.xml><?xml version="1.0" encoding="utf-8"?>
<sst xmlns="http://schemas.openxmlformats.org/spreadsheetml/2006/main" count="113" uniqueCount="28">
  <si>
    <t>А 782 ТС 196</t>
  </si>
  <si>
    <t>расход</t>
  </si>
  <si>
    <t>по норме</t>
  </si>
  <si>
    <t>Волков Р.Ю.</t>
  </si>
  <si>
    <t>Павлович И.И.</t>
  </si>
  <si>
    <t>РЕЕСТР</t>
  </si>
  <si>
    <t>№ путевки</t>
  </si>
  <si>
    <t>№
п/п</t>
  </si>
  <si>
    <t>Ф.И.О.
водителя</t>
  </si>
  <si>
    <t>показания спидометра</t>
  </si>
  <si>
    <t>пробег</t>
  </si>
  <si>
    <t>остаток</t>
  </si>
  <si>
    <t>заправлено по т/к № 0805001209</t>
  </si>
  <si>
    <t>при выезде</t>
  </si>
  <si>
    <t>при заезде</t>
  </si>
  <si>
    <t>факт</t>
  </si>
  <si>
    <t>№ талонов</t>
  </si>
  <si>
    <t>литры</t>
  </si>
  <si>
    <t>Гайнулин П.Г.</t>
  </si>
  <si>
    <t>В 617 КХ 186</t>
  </si>
  <si>
    <t>UAZ PICKUP</t>
  </si>
  <si>
    <t>Номер а/м</t>
  </si>
  <si>
    <t>Т 781 АУ 96</t>
  </si>
  <si>
    <t>УАЗ</t>
  </si>
  <si>
    <t>ГАЗ</t>
  </si>
  <si>
    <t>Дата</t>
  </si>
  <si>
    <t>путевых листов 2020 год</t>
  </si>
  <si>
    <t>(+ экономия,                              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</si>
</sst>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dd/mm/yy;@"/>
  </numFmts>
  <fonts count="8" x14ac:knownFonts="1">
    <font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9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0" sqref="D10"/>
    </sheetView>
  </sheetViews>
  <sheetFormatPr defaultRowHeight="12.75" x14ac:dyDescent="0.2"/>
  <cols>
    <col min="1" max="1" width="4.85546875" customWidth="1"/>
    <col min="2" max="2" width="11.28515625" customWidth="1"/>
    <col min="3" max="3" width="10.140625" style="3" customWidth="1"/>
    <col min="4" max="4" width="13" customWidth="1"/>
    <col min="5" max="5" width="13.7109375" style="3" customWidth="1"/>
    <col min="6" max="7" width="8" style="3" customWidth="1"/>
    <col min="8" max="8" width="6.28515625" style="3" customWidth="1"/>
    <col min="9" max="9" width="7.140625" style="3" customWidth="1"/>
    <col min="10" max="10" width="6.85546875" style="3" customWidth="1"/>
    <col min="11" max="12" width="9.42578125" style="5" customWidth="1"/>
    <col min="13" max="13" width="14.140625" style="3" customWidth="1"/>
    <col min="14" max="14" width="7.42578125" style="3" customWidth="1"/>
    <col min="15" max="15" width="8.5703125" style="3" customWidth="1"/>
    <col min="17" max="17" width="8" customWidth="1"/>
    <col min="18" max="18" width="9.5703125" customWidth="1"/>
    <col min="19" max="19" width="5.85546875" customWidth="1"/>
    <col min="20" max="20" width="8.140625" customWidth="1"/>
  </cols>
  <sheetData>
    <row r="1" spans="1:15" ht="15.75" x14ac:dyDescent="0.2">
      <c r="C1" s="23" t="s">
        <v>5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75" x14ac:dyDescent="0.2">
      <c r="C2" s="24" t="s">
        <v>26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3.5" customHeight="1" x14ac:dyDescent="0.2">
      <c r="A3" s="22" t="s">
        <v>7</v>
      </c>
      <c r="B3" s="22" t="s">
        <v>25</v>
      </c>
      <c r="C3" s="22" t="s">
        <v>6</v>
      </c>
      <c r="D3" s="22" t="s">
        <v>8</v>
      </c>
      <c r="E3" s="26" t="s">
        <v>21</v>
      </c>
      <c r="F3" s="22" t="s">
        <v>9</v>
      </c>
      <c r="G3" s="22"/>
      <c r="H3" s="22" t="s">
        <v>10</v>
      </c>
      <c r="I3" s="22" t="s">
        <v>11</v>
      </c>
      <c r="J3" s="22"/>
      <c r="K3" s="25" t="s">
        <v>1</v>
      </c>
      <c r="L3" s="25"/>
      <c r="M3" s="22" t="s">
        <v>27</v>
      </c>
      <c r="N3" s="22" t="s">
        <v>12</v>
      </c>
      <c r="O3" s="22"/>
    </row>
    <row r="4" spans="1:15" ht="25.5" x14ac:dyDescent="0.2">
      <c r="A4" s="22"/>
      <c r="B4" s="22"/>
      <c r="C4" s="22"/>
      <c r="D4" s="22"/>
      <c r="E4" s="26"/>
      <c r="F4" s="6" t="s">
        <v>13</v>
      </c>
      <c r="G4" s="6" t="s">
        <v>14</v>
      </c>
      <c r="H4" s="22"/>
      <c r="I4" s="6" t="s">
        <v>13</v>
      </c>
      <c r="J4" s="6" t="s">
        <v>14</v>
      </c>
      <c r="K4" s="7" t="s">
        <v>2</v>
      </c>
      <c r="L4" s="7" t="s">
        <v>15</v>
      </c>
      <c r="M4" s="22"/>
      <c r="N4" s="6" t="s">
        <v>16</v>
      </c>
      <c r="O4" s="6" t="s">
        <v>17</v>
      </c>
    </row>
    <row r="5" spans="1:15" ht="13.5" x14ac:dyDescent="0.2">
      <c r="A5" s="10">
        <f t="shared" ref="A5:A36" si="0">IF(B5="","",A4+1)</f>
        <v>1</v>
      </c>
      <c r="B5" s="9">
        <v>43839</v>
      </c>
      <c r="C5" s="10"/>
      <c r="D5" s="8" t="str">
        <f t="shared" ref="D5:D36" si="1">IF(E5="А 782 ТС 196","Волков Р.Ю.",IF(E5="В 617 КХ 186","Гайнулин П.Г.",IF(E5="Т 781 АУ 96","Павлович И.И.")))</f>
        <v>Павлович И.И.</v>
      </c>
      <c r="E5" s="10" t="s">
        <v>22</v>
      </c>
      <c r="F5" s="11">
        <v>47027</v>
      </c>
      <c r="G5" s="11">
        <v>47195</v>
      </c>
      <c r="H5" s="12">
        <v>168</v>
      </c>
      <c r="I5" s="17">
        <v>100</v>
      </c>
      <c r="J5" s="17">
        <v>44</v>
      </c>
      <c r="K5" s="13">
        <v>56.28</v>
      </c>
      <c r="L5" s="13">
        <v>56</v>
      </c>
      <c r="M5" s="13">
        <f>K5-L5</f>
        <v>0.28000000000000114</v>
      </c>
      <c r="N5" s="18"/>
      <c r="O5" s="19"/>
    </row>
    <row r="6" spans="1:15" ht="13.5" x14ac:dyDescent="0.2">
      <c r="A6" s="10">
        <f t="shared" si="0"/>
        <v>2</v>
      </c>
      <c r="B6" s="9">
        <v>43839</v>
      </c>
      <c r="C6" s="10"/>
      <c r="D6" s="8" t="str">
        <f t="shared" si="1"/>
        <v>Павлович И.И.</v>
      </c>
      <c r="E6" s="10" t="s">
        <v>22</v>
      </c>
      <c r="F6" s="14">
        <v>47027</v>
      </c>
      <c r="G6" s="11">
        <f>F6+H6</f>
        <v>47195</v>
      </c>
      <c r="H6" s="15">
        <v>168</v>
      </c>
      <c r="I6" s="20">
        <v>100</v>
      </c>
      <c r="J6" s="17">
        <f>I6+O6-L6</f>
        <v>44</v>
      </c>
      <c r="K6" s="13">
        <f>H6*33.5/100</f>
        <v>56.28</v>
      </c>
      <c r="L6" s="13">
        <v>56</v>
      </c>
      <c r="M6" s="13">
        <f>K6-L6</f>
        <v>0.28000000000000114</v>
      </c>
      <c r="N6" s="21"/>
      <c r="O6" s="19"/>
    </row>
    <row r="7" spans="1:15" ht="13.5" x14ac:dyDescent="0.2">
      <c r="A7" s="10">
        <f t="shared" si="0"/>
        <v>3</v>
      </c>
      <c r="B7" s="9">
        <v>43840</v>
      </c>
      <c r="C7" s="10"/>
      <c r="D7" s="8" t="str">
        <f t="shared" si="1"/>
        <v>Павлович И.И.</v>
      </c>
      <c r="E7" s="10" t="s">
        <v>22</v>
      </c>
      <c r="F7" s="11">
        <v>47195</v>
      </c>
      <c r="G7" s="11">
        <v>47477</v>
      </c>
      <c r="H7" s="12">
        <v>282</v>
      </c>
      <c r="I7" s="17">
        <v>44</v>
      </c>
      <c r="J7" s="17">
        <v>49</v>
      </c>
      <c r="K7" s="13">
        <v>94.47</v>
      </c>
      <c r="L7" s="13">
        <v>95</v>
      </c>
      <c r="M7" s="13">
        <f>K7-L7</f>
        <v>-0.53000000000000114</v>
      </c>
      <c r="N7" s="18"/>
      <c r="O7" s="19">
        <v>100</v>
      </c>
    </row>
    <row r="8" spans="1:15" ht="13.5" x14ac:dyDescent="0.2">
      <c r="A8" s="10">
        <f t="shared" si="0"/>
        <v>4</v>
      </c>
      <c r="B8" s="9">
        <v>43840</v>
      </c>
      <c r="C8" s="10"/>
      <c r="D8" s="8" t="str">
        <f t="shared" si="1"/>
        <v>Павлович И.И.</v>
      </c>
      <c r="E8" s="10" t="s">
        <v>22</v>
      </c>
      <c r="F8" s="11">
        <f>G7</f>
        <v>47477</v>
      </c>
      <c r="G8" s="11">
        <f>F8+H8</f>
        <v>47759</v>
      </c>
      <c r="H8" s="15">
        <v>282</v>
      </c>
      <c r="I8" s="17">
        <f>J7</f>
        <v>49</v>
      </c>
      <c r="J8" s="17">
        <f>I8+O8-L8</f>
        <v>54</v>
      </c>
      <c r="K8" s="13">
        <f>H8*33.5/100</f>
        <v>94.47</v>
      </c>
      <c r="L8" s="13">
        <v>95</v>
      </c>
      <c r="M8" s="13">
        <f>K8-L8</f>
        <v>-0.53000000000000114</v>
      </c>
      <c r="N8" s="21"/>
      <c r="O8" s="19">
        <v>100</v>
      </c>
    </row>
    <row r="9" spans="1:15" ht="13.5" x14ac:dyDescent="0.2">
      <c r="A9" s="10">
        <f t="shared" si="0"/>
        <v>5</v>
      </c>
      <c r="B9" s="9">
        <v>43843</v>
      </c>
      <c r="C9" s="10"/>
      <c r="D9" s="8" t="str">
        <f t="shared" si="1"/>
        <v>Павлович И.И.</v>
      </c>
      <c r="E9" s="10" t="s">
        <v>22</v>
      </c>
      <c r="F9" s="11">
        <v>47477</v>
      </c>
      <c r="G9" s="11">
        <v>47587</v>
      </c>
      <c r="H9" s="12">
        <v>110</v>
      </c>
      <c r="I9" s="17">
        <v>49</v>
      </c>
      <c r="J9" s="17">
        <v>112</v>
      </c>
      <c r="K9" s="13">
        <v>36.85</v>
      </c>
      <c r="L9" s="13">
        <v>37</v>
      </c>
      <c r="M9" s="13">
        <f t="shared" ref="M9:M72" si="2">K9-L9</f>
        <v>-0.14999999999999858</v>
      </c>
      <c r="N9" s="18"/>
      <c r="O9" s="19">
        <v>100</v>
      </c>
    </row>
    <row r="10" spans="1:15" ht="13.5" x14ac:dyDescent="0.2">
      <c r="A10" s="10">
        <f t="shared" si="0"/>
        <v>6</v>
      </c>
      <c r="B10" s="9">
        <v>43843</v>
      </c>
      <c r="C10" s="10"/>
      <c r="D10" s="8" t="str">
        <f t="shared" si="1"/>
        <v>Павлович И.И.</v>
      </c>
      <c r="E10" s="10" t="s">
        <v>22</v>
      </c>
      <c r="F10" s="11">
        <f>G9</f>
        <v>47587</v>
      </c>
      <c r="G10" s="11">
        <f>F10+H10</f>
        <v>47697</v>
      </c>
      <c r="H10" s="15">
        <v>110</v>
      </c>
      <c r="I10" s="17">
        <f>J9</f>
        <v>112</v>
      </c>
      <c r="J10" s="17">
        <f>I10+O10-L10</f>
        <v>175</v>
      </c>
      <c r="K10" s="13">
        <f>H10*33.5/100</f>
        <v>36.85</v>
      </c>
      <c r="L10" s="13">
        <v>37</v>
      </c>
      <c r="M10" s="13">
        <f t="shared" si="2"/>
        <v>-0.14999999999999858</v>
      </c>
      <c r="N10" s="21"/>
      <c r="O10" s="19">
        <v>100</v>
      </c>
    </row>
    <row r="11" spans="1:15" ht="13.5" x14ac:dyDescent="0.2">
      <c r="A11" s="10">
        <f t="shared" si="0"/>
        <v>7</v>
      </c>
      <c r="B11" s="9">
        <v>43844</v>
      </c>
      <c r="C11" s="10"/>
      <c r="D11" s="8" t="str">
        <f t="shared" si="1"/>
        <v>Павлович И.И.</v>
      </c>
      <c r="E11" s="10" t="s">
        <v>22</v>
      </c>
      <c r="F11" s="11">
        <v>47587</v>
      </c>
      <c r="G11" s="11">
        <v>47603</v>
      </c>
      <c r="H11" s="12">
        <v>16</v>
      </c>
      <c r="I11" s="17">
        <v>112</v>
      </c>
      <c r="J11" s="17">
        <v>107</v>
      </c>
      <c r="K11" s="13">
        <v>5.36</v>
      </c>
      <c r="L11" s="13">
        <v>5</v>
      </c>
      <c r="M11" s="13">
        <f t="shared" si="2"/>
        <v>0.36000000000000032</v>
      </c>
      <c r="N11" s="18"/>
      <c r="O11" s="19"/>
    </row>
    <row r="12" spans="1:15" ht="13.5" x14ac:dyDescent="0.2">
      <c r="A12" s="10">
        <f t="shared" si="0"/>
        <v>8</v>
      </c>
      <c r="B12" s="9">
        <v>43844</v>
      </c>
      <c r="C12" s="10"/>
      <c r="D12" s="8" t="str">
        <f t="shared" si="1"/>
        <v>Павлович И.И.</v>
      </c>
      <c r="E12" s="10" t="s">
        <v>22</v>
      </c>
      <c r="F12" s="11">
        <f>G11</f>
        <v>47603</v>
      </c>
      <c r="G12" s="11">
        <f>F12+H12</f>
        <v>47619</v>
      </c>
      <c r="H12" s="15">
        <v>16</v>
      </c>
      <c r="I12" s="17">
        <f>J11</f>
        <v>107</v>
      </c>
      <c r="J12" s="17">
        <f>I12+O12-L12</f>
        <v>102</v>
      </c>
      <c r="K12" s="13">
        <f>H12*33.5/100</f>
        <v>5.36</v>
      </c>
      <c r="L12" s="13">
        <v>5</v>
      </c>
      <c r="M12" s="13">
        <f t="shared" si="2"/>
        <v>0.36000000000000032</v>
      </c>
      <c r="N12" s="21"/>
      <c r="O12" s="19"/>
    </row>
    <row r="13" spans="1:15" ht="13.5" x14ac:dyDescent="0.2">
      <c r="A13" s="10">
        <f t="shared" si="0"/>
        <v>9</v>
      </c>
      <c r="B13" s="9">
        <v>43845</v>
      </c>
      <c r="C13" s="10"/>
      <c r="D13" s="8" t="str">
        <f t="shared" si="1"/>
        <v>Павлович И.И.</v>
      </c>
      <c r="E13" s="10" t="s">
        <v>22</v>
      </c>
      <c r="F13" s="11">
        <v>47603</v>
      </c>
      <c r="G13" s="11">
        <v>47617</v>
      </c>
      <c r="H13" s="12">
        <v>14</v>
      </c>
      <c r="I13" s="17">
        <v>107</v>
      </c>
      <c r="J13" s="17">
        <v>102</v>
      </c>
      <c r="K13" s="13">
        <v>4.6900000000000004</v>
      </c>
      <c r="L13" s="13">
        <v>5</v>
      </c>
      <c r="M13" s="13">
        <f t="shared" si="2"/>
        <v>-0.30999999999999961</v>
      </c>
      <c r="N13" s="18"/>
      <c r="O13" s="19"/>
    </row>
    <row r="14" spans="1:15" ht="13.5" x14ac:dyDescent="0.2">
      <c r="A14" s="10">
        <f t="shared" si="0"/>
        <v>10</v>
      </c>
      <c r="B14" s="9">
        <v>43845</v>
      </c>
      <c r="C14" s="10"/>
      <c r="D14" s="8" t="str">
        <f t="shared" si="1"/>
        <v>Павлович И.И.</v>
      </c>
      <c r="E14" s="10" t="s">
        <v>22</v>
      </c>
      <c r="F14" s="11">
        <f>G13</f>
        <v>47617</v>
      </c>
      <c r="G14" s="11">
        <f>F14+H14</f>
        <v>47631</v>
      </c>
      <c r="H14" s="15">
        <v>14</v>
      </c>
      <c r="I14" s="17">
        <f>J13</f>
        <v>102</v>
      </c>
      <c r="J14" s="17">
        <f>I14+O14-L14</f>
        <v>97</v>
      </c>
      <c r="K14" s="13">
        <f>H14*33.5/100</f>
        <v>4.6900000000000004</v>
      </c>
      <c r="L14" s="13">
        <v>5</v>
      </c>
      <c r="M14" s="13">
        <f t="shared" si="2"/>
        <v>-0.30999999999999961</v>
      </c>
      <c r="N14" s="21"/>
      <c r="O14" s="19"/>
    </row>
    <row r="15" spans="1:15" ht="13.5" x14ac:dyDescent="0.2">
      <c r="A15" s="10">
        <f t="shared" si="0"/>
        <v>11</v>
      </c>
      <c r="B15" s="9">
        <v>43846</v>
      </c>
      <c r="C15" s="10"/>
      <c r="D15" s="8" t="str">
        <f t="shared" si="1"/>
        <v>Павлович И.И.</v>
      </c>
      <c r="E15" s="10" t="s">
        <v>22</v>
      </c>
      <c r="F15" s="11">
        <v>47617</v>
      </c>
      <c r="G15" s="11">
        <v>47633</v>
      </c>
      <c r="H15" s="12">
        <v>16</v>
      </c>
      <c r="I15" s="17">
        <v>102</v>
      </c>
      <c r="J15" s="17">
        <v>97</v>
      </c>
      <c r="K15" s="13">
        <v>5.36</v>
      </c>
      <c r="L15" s="13">
        <v>5</v>
      </c>
      <c r="M15" s="13">
        <f t="shared" si="2"/>
        <v>0.36000000000000032</v>
      </c>
      <c r="N15" s="18"/>
      <c r="O15" s="19"/>
    </row>
    <row r="16" spans="1:15" ht="13.5" x14ac:dyDescent="0.2">
      <c r="A16" s="10">
        <f t="shared" si="0"/>
        <v>12</v>
      </c>
      <c r="B16" s="9">
        <v>43846</v>
      </c>
      <c r="C16" s="10"/>
      <c r="D16" s="8" t="str">
        <f t="shared" si="1"/>
        <v>Павлович И.И.</v>
      </c>
      <c r="E16" s="10" t="s">
        <v>22</v>
      </c>
      <c r="F16" s="11">
        <f>G15</f>
        <v>47633</v>
      </c>
      <c r="G16" s="11">
        <f>F16+H16</f>
        <v>47649</v>
      </c>
      <c r="H16" s="15">
        <v>16</v>
      </c>
      <c r="I16" s="17">
        <f>J15</f>
        <v>97</v>
      </c>
      <c r="J16" s="17">
        <f>I16+O16-L16</f>
        <v>92</v>
      </c>
      <c r="K16" s="13">
        <f>H16*33.5/100</f>
        <v>5.36</v>
      </c>
      <c r="L16" s="13">
        <v>5</v>
      </c>
      <c r="M16" s="13">
        <f t="shared" si="2"/>
        <v>0.36000000000000032</v>
      </c>
      <c r="N16" s="21"/>
      <c r="O16" s="19"/>
    </row>
    <row r="17" spans="1:15" ht="13.5" x14ac:dyDescent="0.2">
      <c r="A17" s="10">
        <f t="shared" si="0"/>
        <v>13</v>
      </c>
      <c r="B17" s="9">
        <v>43847</v>
      </c>
      <c r="C17" s="10"/>
      <c r="D17" s="8" t="str">
        <f t="shared" si="1"/>
        <v>Павлович И.И.</v>
      </c>
      <c r="E17" s="10" t="s">
        <v>22</v>
      </c>
      <c r="F17" s="11">
        <v>47633</v>
      </c>
      <c r="G17" s="11">
        <v>47644</v>
      </c>
      <c r="H17" s="12">
        <v>11</v>
      </c>
      <c r="I17" s="17">
        <v>97</v>
      </c>
      <c r="J17" s="17">
        <v>93</v>
      </c>
      <c r="K17" s="13">
        <v>3.6850000000000001</v>
      </c>
      <c r="L17" s="13">
        <v>4</v>
      </c>
      <c r="M17" s="13">
        <f t="shared" si="2"/>
        <v>-0.31499999999999995</v>
      </c>
      <c r="N17" s="18"/>
      <c r="O17" s="19"/>
    </row>
    <row r="18" spans="1:15" ht="13.5" x14ac:dyDescent="0.2">
      <c r="A18" s="10">
        <f t="shared" si="0"/>
        <v>14</v>
      </c>
      <c r="B18" s="9">
        <v>43847</v>
      </c>
      <c r="C18" s="10"/>
      <c r="D18" s="8" t="str">
        <f t="shared" si="1"/>
        <v>Павлович И.И.</v>
      </c>
      <c r="E18" s="10" t="s">
        <v>22</v>
      </c>
      <c r="F18" s="11">
        <f>G17</f>
        <v>47644</v>
      </c>
      <c r="G18" s="11">
        <f>F18+H18</f>
        <v>47655</v>
      </c>
      <c r="H18" s="15">
        <v>11</v>
      </c>
      <c r="I18" s="17">
        <f>J17</f>
        <v>93</v>
      </c>
      <c r="J18" s="17">
        <f>I18+O18-L18</f>
        <v>89</v>
      </c>
      <c r="K18" s="13">
        <f>H18*33.5/100</f>
        <v>3.6850000000000001</v>
      </c>
      <c r="L18" s="13">
        <v>4</v>
      </c>
      <c r="M18" s="13">
        <f t="shared" si="2"/>
        <v>-0.31499999999999995</v>
      </c>
      <c r="N18" s="21"/>
      <c r="O18" s="19"/>
    </row>
    <row r="19" spans="1:15" ht="13.5" x14ac:dyDescent="0.2">
      <c r="A19" s="10">
        <f t="shared" si="0"/>
        <v>15</v>
      </c>
      <c r="B19" s="9">
        <v>43850</v>
      </c>
      <c r="C19" s="10"/>
      <c r="D19" s="8" t="str">
        <f t="shared" si="1"/>
        <v>Волков Р.Ю.</v>
      </c>
      <c r="E19" s="10" t="s">
        <v>0</v>
      </c>
      <c r="F19" s="14">
        <v>4</v>
      </c>
      <c r="G19" s="11">
        <v>554</v>
      </c>
      <c r="H19" s="12">
        <v>550</v>
      </c>
      <c r="I19" s="20">
        <v>29</v>
      </c>
      <c r="J19" s="17">
        <v>219</v>
      </c>
      <c r="K19" s="13">
        <v>109.45</v>
      </c>
      <c r="L19" s="13">
        <v>110</v>
      </c>
      <c r="M19" s="13">
        <f t="shared" si="2"/>
        <v>-0.54999999999999716</v>
      </c>
      <c r="N19" s="18"/>
      <c r="O19" s="19">
        <v>300</v>
      </c>
    </row>
    <row r="20" spans="1:15" ht="13.5" x14ac:dyDescent="0.2">
      <c r="A20" s="10">
        <f t="shared" si="0"/>
        <v>16</v>
      </c>
      <c r="B20" s="9">
        <v>43850</v>
      </c>
      <c r="C20" s="10"/>
      <c r="D20" s="8" t="str">
        <f t="shared" si="1"/>
        <v>Павлович И.И.</v>
      </c>
      <c r="E20" s="10" t="s">
        <v>22</v>
      </c>
      <c r="F20" s="11">
        <v>47644</v>
      </c>
      <c r="G20" s="11">
        <v>47659</v>
      </c>
      <c r="H20" s="12">
        <v>15</v>
      </c>
      <c r="I20" s="17">
        <v>93</v>
      </c>
      <c r="J20" s="17">
        <v>88</v>
      </c>
      <c r="K20" s="13">
        <v>5.0250000000000004</v>
      </c>
      <c r="L20" s="13">
        <v>5</v>
      </c>
      <c r="M20" s="13">
        <f t="shared" si="2"/>
        <v>2.5000000000000355E-2</v>
      </c>
      <c r="N20" s="18"/>
      <c r="O20" s="19"/>
    </row>
    <row r="21" spans="1:15" ht="13.5" x14ac:dyDescent="0.2">
      <c r="A21" s="10">
        <f t="shared" si="0"/>
        <v>17</v>
      </c>
      <c r="B21" s="9">
        <v>43850</v>
      </c>
      <c r="C21" s="10"/>
      <c r="D21" s="8" t="str">
        <f t="shared" si="1"/>
        <v>Павлович И.И.</v>
      </c>
      <c r="E21" s="10" t="s">
        <v>22</v>
      </c>
      <c r="F21" s="11">
        <f>G20</f>
        <v>47659</v>
      </c>
      <c r="G21" s="11">
        <f>F21+H21</f>
        <v>47674</v>
      </c>
      <c r="H21" s="15">
        <v>15</v>
      </c>
      <c r="I21" s="17">
        <f>J20</f>
        <v>88</v>
      </c>
      <c r="J21" s="17">
        <f>I21+O21-L21</f>
        <v>83</v>
      </c>
      <c r="K21" s="13">
        <f>H21*33.5/100</f>
        <v>5.0250000000000004</v>
      </c>
      <c r="L21" s="13">
        <v>5</v>
      </c>
      <c r="M21" s="13">
        <f t="shared" si="2"/>
        <v>2.5000000000000355E-2</v>
      </c>
      <c r="N21" s="21"/>
      <c r="O21" s="19"/>
    </row>
    <row r="22" spans="1:15" ht="13.5" x14ac:dyDescent="0.2">
      <c r="A22" s="10">
        <f t="shared" si="0"/>
        <v>18</v>
      </c>
      <c r="B22" s="9">
        <v>43851</v>
      </c>
      <c r="C22" s="10"/>
      <c r="D22" s="8" t="str">
        <f t="shared" si="1"/>
        <v>Волков Р.Ю.</v>
      </c>
      <c r="E22" s="10" t="s">
        <v>0</v>
      </c>
      <c r="F22" s="11">
        <v>554</v>
      </c>
      <c r="G22" s="11">
        <v>846</v>
      </c>
      <c r="H22" s="12">
        <v>292</v>
      </c>
      <c r="I22" s="17">
        <v>219</v>
      </c>
      <c r="J22" s="17">
        <v>161</v>
      </c>
      <c r="K22" s="13">
        <v>58.10799999999999</v>
      </c>
      <c r="L22" s="13">
        <v>58</v>
      </c>
      <c r="M22" s="13">
        <f t="shared" si="2"/>
        <v>0.10799999999998988</v>
      </c>
      <c r="N22" s="18"/>
      <c r="O22" s="19"/>
    </row>
    <row r="23" spans="1:15" ht="13.5" x14ac:dyDescent="0.2">
      <c r="A23" s="10">
        <f t="shared" si="0"/>
        <v>19</v>
      </c>
      <c r="B23" s="9">
        <v>43851</v>
      </c>
      <c r="C23" s="10"/>
      <c r="D23" s="8" t="str">
        <f t="shared" si="1"/>
        <v>Павлович И.И.</v>
      </c>
      <c r="E23" s="10" t="s">
        <v>22</v>
      </c>
      <c r="F23" s="11">
        <v>47659</v>
      </c>
      <c r="G23" s="11">
        <v>47676</v>
      </c>
      <c r="H23" s="12">
        <v>17</v>
      </c>
      <c r="I23" s="17">
        <v>88</v>
      </c>
      <c r="J23" s="17">
        <v>82</v>
      </c>
      <c r="K23" s="13">
        <v>5.6950000000000003</v>
      </c>
      <c r="L23" s="13">
        <v>6</v>
      </c>
      <c r="M23" s="13">
        <f t="shared" si="2"/>
        <v>-0.30499999999999972</v>
      </c>
      <c r="N23" s="18"/>
      <c r="O23" s="19"/>
    </row>
    <row r="24" spans="1:15" ht="13.5" x14ac:dyDescent="0.2">
      <c r="A24" s="10">
        <f t="shared" si="0"/>
        <v>20</v>
      </c>
      <c r="B24" s="9">
        <v>43851</v>
      </c>
      <c r="C24" s="10"/>
      <c r="D24" s="8" t="str">
        <f t="shared" si="1"/>
        <v>Павлович И.И.</v>
      </c>
      <c r="E24" s="10" t="s">
        <v>22</v>
      </c>
      <c r="F24" s="11">
        <f>G23</f>
        <v>47676</v>
      </c>
      <c r="G24" s="11">
        <f>F24+H24</f>
        <v>47693</v>
      </c>
      <c r="H24" s="15">
        <v>17</v>
      </c>
      <c r="I24" s="17">
        <f>J23</f>
        <v>82</v>
      </c>
      <c r="J24" s="17">
        <f>I24+O24-L24</f>
        <v>76</v>
      </c>
      <c r="K24" s="13">
        <f>H24*33.5/100</f>
        <v>5.6950000000000003</v>
      </c>
      <c r="L24" s="13">
        <v>6</v>
      </c>
      <c r="M24" s="13">
        <f t="shared" si="2"/>
        <v>-0.30499999999999972</v>
      </c>
      <c r="N24" s="21"/>
      <c r="O24" s="19"/>
    </row>
    <row r="25" spans="1:15" ht="13.5" x14ac:dyDescent="0.2">
      <c r="A25" s="10">
        <f t="shared" si="0"/>
        <v>21</v>
      </c>
      <c r="B25" s="9">
        <v>43852</v>
      </c>
      <c r="C25" s="10"/>
      <c r="D25" s="8" t="str">
        <f t="shared" si="1"/>
        <v>Волков Р.Ю.</v>
      </c>
      <c r="E25" s="10" t="s">
        <v>0</v>
      </c>
      <c r="F25" s="11">
        <v>846</v>
      </c>
      <c r="G25" s="11">
        <v>1089</v>
      </c>
      <c r="H25" s="12">
        <v>243</v>
      </c>
      <c r="I25" s="17">
        <v>161</v>
      </c>
      <c r="J25" s="17">
        <v>213</v>
      </c>
      <c r="K25" s="13">
        <v>48.356999999999999</v>
      </c>
      <c r="L25" s="13">
        <v>48</v>
      </c>
      <c r="M25" s="13">
        <f t="shared" si="2"/>
        <v>0.35699999999999932</v>
      </c>
      <c r="N25" s="18"/>
      <c r="O25" s="19">
        <v>100</v>
      </c>
    </row>
    <row r="26" spans="1:15" ht="13.5" x14ac:dyDescent="0.2">
      <c r="A26" s="10">
        <f t="shared" si="0"/>
        <v>22</v>
      </c>
      <c r="B26" s="9">
        <v>43852</v>
      </c>
      <c r="C26" s="10"/>
      <c r="D26" s="8" t="str">
        <f t="shared" si="1"/>
        <v>Павлович И.И.</v>
      </c>
      <c r="E26" s="10" t="s">
        <v>22</v>
      </c>
      <c r="F26" s="14">
        <v>47676</v>
      </c>
      <c r="G26" s="11">
        <v>47961</v>
      </c>
      <c r="H26" s="12">
        <v>285</v>
      </c>
      <c r="I26" s="20">
        <v>82</v>
      </c>
      <c r="J26" s="17">
        <v>87</v>
      </c>
      <c r="K26" s="13">
        <v>95.474999999999994</v>
      </c>
      <c r="L26" s="13">
        <v>95</v>
      </c>
      <c r="M26" s="13">
        <f t="shared" si="2"/>
        <v>0.47499999999999432</v>
      </c>
      <c r="N26" s="18"/>
      <c r="O26" s="19">
        <v>100</v>
      </c>
    </row>
    <row r="27" spans="1:15" ht="13.5" x14ac:dyDescent="0.2">
      <c r="A27" s="10">
        <f t="shared" si="0"/>
        <v>23</v>
      </c>
      <c r="B27" s="9">
        <v>43852</v>
      </c>
      <c r="C27" s="10"/>
      <c r="D27" s="8" t="str">
        <f t="shared" si="1"/>
        <v>Павлович И.И.</v>
      </c>
      <c r="E27" s="10" t="s">
        <v>22</v>
      </c>
      <c r="F27" s="11">
        <f>G26</f>
        <v>47961</v>
      </c>
      <c r="G27" s="11">
        <f>F27+H27</f>
        <v>48246</v>
      </c>
      <c r="H27" s="15">
        <v>285</v>
      </c>
      <c r="I27" s="17">
        <f>J26</f>
        <v>87</v>
      </c>
      <c r="J27" s="17">
        <f>I27+O27-L27</f>
        <v>92</v>
      </c>
      <c r="K27" s="13">
        <f>H27*33.5/100</f>
        <v>95.474999999999994</v>
      </c>
      <c r="L27" s="13">
        <v>95</v>
      </c>
      <c r="M27" s="13">
        <f t="shared" si="2"/>
        <v>0.47499999999999432</v>
      </c>
      <c r="N27" s="21"/>
      <c r="O27" s="19">
        <v>100</v>
      </c>
    </row>
    <row r="28" spans="1:15" ht="13.5" x14ac:dyDescent="0.2">
      <c r="A28" s="10">
        <f t="shared" si="0"/>
        <v>24</v>
      </c>
      <c r="B28" s="9">
        <v>43853</v>
      </c>
      <c r="C28" s="10"/>
      <c r="D28" s="8" t="str">
        <f t="shared" si="1"/>
        <v>Волков Р.Ю.</v>
      </c>
      <c r="E28" s="10" t="s">
        <v>0</v>
      </c>
      <c r="F28" s="11">
        <v>1089</v>
      </c>
      <c r="G28" s="11">
        <v>1135</v>
      </c>
      <c r="H28" s="12">
        <v>46</v>
      </c>
      <c r="I28" s="17">
        <v>213</v>
      </c>
      <c r="J28" s="17">
        <v>204</v>
      </c>
      <c r="K28" s="13">
        <v>9.1539999999999999</v>
      </c>
      <c r="L28" s="13">
        <v>9</v>
      </c>
      <c r="M28" s="13">
        <f t="shared" si="2"/>
        <v>0.15399999999999991</v>
      </c>
      <c r="N28" s="18"/>
      <c r="O28" s="19"/>
    </row>
    <row r="29" spans="1:15" ht="13.5" x14ac:dyDescent="0.2">
      <c r="A29" s="10">
        <f t="shared" si="0"/>
        <v>25</v>
      </c>
      <c r="B29" s="9">
        <v>43853</v>
      </c>
      <c r="C29" s="10"/>
      <c r="D29" s="8" t="str">
        <f t="shared" si="1"/>
        <v>Павлович И.И.</v>
      </c>
      <c r="E29" s="10" t="s">
        <v>22</v>
      </c>
      <c r="F29" s="11">
        <v>47961</v>
      </c>
      <c r="G29" s="11">
        <v>47974</v>
      </c>
      <c r="H29" s="12">
        <v>13</v>
      </c>
      <c r="I29" s="17">
        <v>87</v>
      </c>
      <c r="J29" s="17">
        <v>83</v>
      </c>
      <c r="K29" s="13">
        <v>4.3550000000000004</v>
      </c>
      <c r="L29" s="13">
        <v>4</v>
      </c>
      <c r="M29" s="13">
        <f t="shared" si="2"/>
        <v>0.35500000000000043</v>
      </c>
      <c r="N29" s="18"/>
      <c r="O29" s="19"/>
    </row>
    <row r="30" spans="1:15" ht="13.5" x14ac:dyDescent="0.2">
      <c r="A30" s="10">
        <f t="shared" si="0"/>
        <v>26</v>
      </c>
      <c r="B30" s="9">
        <v>43853</v>
      </c>
      <c r="C30" s="10"/>
      <c r="D30" s="8" t="str">
        <f t="shared" si="1"/>
        <v>Павлович И.И.</v>
      </c>
      <c r="E30" s="10" t="s">
        <v>22</v>
      </c>
      <c r="F30" s="11">
        <f>G29</f>
        <v>47974</v>
      </c>
      <c r="G30" s="11">
        <f>F30+H30</f>
        <v>47987</v>
      </c>
      <c r="H30" s="15">
        <v>13</v>
      </c>
      <c r="I30" s="17">
        <f>J29</f>
        <v>83</v>
      </c>
      <c r="J30" s="17">
        <f>I30+O30-L30</f>
        <v>79</v>
      </c>
      <c r="K30" s="13">
        <f>H30*33.5/100</f>
        <v>4.3550000000000004</v>
      </c>
      <c r="L30" s="13">
        <v>4</v>
      </c>
      <c r="M30" s="13">
        <f t="shared" si="2"/>
        <v>0.35500000000000043</v>
      </c>
      <c r="N30" s="21"/>
      <c r="O30" s="19"/>
    </row>
    <row r="31" spans="1:15" ht="13.5" x14ac:dyDescent="0.2">
      <c r="A31" s="10">
        <f t="shared" si="0"/>
        <v>27</v>
      </c>
      <c r="B31" s="9">
        <v>43854</v>
      </c>
      <c r="C31" s="10"/>
      <c r="D31" s="8" t="str">
        <f t="shared" si="1"/>
        <v>Волков Р.Ю.</v>
      </c>
      <c r="E31" s="10" t="s">
        <v>0</v>
      </c>
      <c r="F31" s="11">
        <v>1135</v>
      </c>
      <c r="G31" s="11">
        <v>1147</v>
      </c>
      <c r="H31" s="12">
        <v>12</v>
      </c>
      <c r="I31" s="17">
        <v>204</v>
      </c>
      <c r="J31" s="17">
        <v>202</v>
      </c>
      <c r="K31" s="13">
        <v>2.3879999999999999</v>
      </c>
      <c r="L31" s="13">
        <v>2</v>
      </c>
      <c r="M31" s="13">
        <f t="shared" si="2"/>
        <v>0.3879999999999999</v>
      </c>
      <c r="N31" s="18"/>
      <c r="O31" s="19"/>
    </row>
    <row r="32" spans="1:15" ht="13.5" x14ac:dyDescent="0.2">
      <c r="A32" s="10">
        <f t="shared" si="0"/>
        <v>28</v>
      </c>
      <c r="B32" s="9">
        <v>43854</v>
      </c>
      <c r="C32" s="10"/>
      <c r="D32" s="8" t="str">
        <f t="shared" si="1"/>
        <v>Павлович И.И.</v>
      </c>
      <c r="E32" s="10" t="s">
        <v>22</v>
      </c>
      <c r="F32" s="11">
        <v>47974</v>
      </c>
      <c r="G32" s="11">
        <v>47992</v>
      </c>
      <c r="H32" s="12">
        <v>18</v>
      </c>
      <c r="I32" s="17">
        <v>83</v>
      </c>
      <c r="J32" s="17">
        <v>77</v>
      </c>
      <c r="K32" s="13">
        <v>6.03</v>
      </c>
      <c r="L32" s="13">
        <v>6</v>
      </c>
      <c r="M32" s="13">
        <f t="shared" si="2"/>
        <v>3.0000000000000249E-2</v>
      </c>
      <c r="N32" s="18"/>
      <c r="O32" s="19"/>
    </row>
    <row r="33" spans="1:15" ht="13.5" x14ac:dyDescent="0.2">
      <c r="A33" s="10">
        <f t="shared" si="0"/>
        <v>29</v>
      </c>
      <c r="B33" s="9">
        <v>43854</v>
      </c>
      <c r="C33" s="10"/>
      <c r="D33" s="8" t="str">
        <f t="shared" si="1"/>
        <v>Павлович И.И.</v>
      </c>
      <c r="E33" s="10" t="s">
        <v>22</v>
      </c>
      <c r="F33" s="11">
        <f>G32</f>
        <v>47992</v>
      </c>
      <c r="G33" s="11">
        <f>F33+H33</f>
        <v>48010</v>
      </c>
      <c r="H33" s="15">
        <v>18</v>
      </c>
      <c r="I33" s="17">
        <f>J32</f>
        <v>77</v>
      </c>
      <c r="J33" s="17">
        <f>I33+O33-L33</f>
        <v>71</v>
      </c>
      <c r="K33" s="13">
        <f>H33*33.5/100</f>
        <v>6.03</v>
      </c>
      <c r="L33" s="13">
        <v>6</v>
      </c>
      <c r="M33" s="13">
        <f t="shared" si="2"/>
        <v>3.0000000000000249E-2</v>
      </c>
      <c r="N33" s="21"/>
      <c r="O33" s="19"/>
    </row>
    <row r="34" spans="1:15" ht="13.5" x14ac:dyDescent="0.2">
      <c r="A34" s="10">
        <f t="shared" si="0"/>
        <v>30</v>
      </c>
      <c r="B34" s="9">
        <v>43857</v>
      </c>
      <c r="C34" s="10"/>
      <c r="D34" s="8" t="str">
        <f t="shared" si="1"/>
        <v>Волков Р.Ю.</v>
      </c>
      <c r="E34" s="10" t="s">
        <v>0</v>
      </c>
      <c r="F34" s="11">
        <v>1147</v>
      </c>
      <c r="G34" s="11">
        <v>1438</v>
      </c>
      <c r="H34" s="12">
        <v>291</v>
      </c>
      <c r="I34" s="17">
        <v>202</v>
      </c>
      <c r="J34" s="17">
        <v>144</v>
      </c>
      <c r="K34" s="13">
        <v>57.908999999999999</v>
      </c>
      <c r="L34" s="13">
        <v>58</v>
      </c>
      <c r="M34" s="13">
        <f t="shared" si="2"/>
        <v>-9.100000000000108E-2</v>
      </c>
      <c r="N34" s="18"/>
      <c r="O34" s="19"/>
    </row>
    <row r="35" spans="1:15" ht="13.5" x14ac:dyDescent="0.2">
      <c r="A35" s="10">
        <f t="shared" si="0"/>
        <v>31</v>
      </c>
      <c r="B35" s="9">
        <v>43857</v>
      </c>
      <c r="C35" s="10"/>
      <c r="D35" s="8" t="str">
        <f t="shared" si="1"/>
        <v>Павлович И.И.</v>
      </c>
      <c r="E35" s="10" t="s">
        <v>22</v>
      </c>
      <c r="F35" s="11">
        <v>47992</v>
      </c>
      <c r="G35" s="11">
        <v>48085</v>
      </c>
      <c r="H35" s="12">
        <v>93</v>
      </c>
      <c r="I35" s="17">
        <v>77</v>
      </c>
      <c r="J35" s="17">
        <v>46</v>
      </c>
      <c r="K35" s="13">
        <v>31.155000000000001</v>
      </c>
      <c r="L35" s="13">
        <v>31</v>
      </c>
      <c r="M35" s="13">
        <f t="shared" si="2"/>
        <v>0.15500000000000114</v>
      </c>
      <c r="N35" s="18"/>
      <c r="O35" s="19"/>
    </row>
    <row r="36" spans="1:15" ht="13.5" x14ac:dyDescent="0.2">
      <c r="A36" s="10">
        <f t="shared" si="0"/>
        <v>32</v>
      </c>
      <c r="B36" s="9">
        <v>43857</v>
      </c>
      <c r="C36" s="10"/>
      <c r="D36" s="8" t="str">
        <f t="shared" si="1"/>
        <v>Павлович И.И.</v>
      </c>
      <c r="E36" s="10" t="s">
        <v>22</v>
      </c>
      <c r="F36" s="11">
        <f>G35</f>
        <v>48085</v>
      </c>
      <c r="G36" s="11">
        <f>F36+H36</f>
        <v>48178</v>
      </c>
      <c r="H36" s="15">
        <v>93</v>
      </c>
      <c r="I36" s="17">
        <f>J35</f>
        <v>46</v>
      </c>
      <c r="J36" s="17">
        <f>I36+O36-L36</f>
        <v>15</v>
      </c>
      <c r="K36" s="13">
        <f>H36*33.5/100</f>
        <v>31.155000000000001</v>
      </c>
      <c r="L36" s="13">
        <v>31</v>
      </c>
      <c r="M36" s="13">
        <f t="shared" si="2"/>
        <v>0.15500000000000114</v>
      </c>
      <c r="N36" s="21"/>
      <c r="O36" s="19"/>
    </row>
    <row r="37" spans="1:15" ht="13.5" x14ac:dyDescent="0.2">
      <c r="A37" s="10">
        <f t="shared" ref="A37:A68" si="3">IF(B37="","",A36+1)</f>
        <v>33</v>
      </c>
      <c r="B37" s="9">
        <v>43858</v>
      </c>
      <c r="C37" s="10"/>
      <c r="D37" s="8" t="str">
        <f t="shared" ref="D37:D68" si="4">IF(E37="А 782 ТС 196","Волков Р.Ю.",IF(E37="В 617 КХ 186","Гайнулин П.Г.",IF(E37="Т 781 АУ 96","Павлович И.И.")))</f>
        <v>Волков Р.Ю.</v>
      </c>
      <c r="E37" s="10" t="s">
        <v>0</v>
      </c>
      <c r="F37" s="11">
        <v>1438</v>
      </c>
      <c r="G37" s="11">
        <v>1732</v>
      </c>
      <c r="H37" s="12">
        <v>294</v>
      </c>
      <c r="I37" s="17">
        <v>144</v>
      </c>
      <c r="J37" s="17">
        <v>86</v>
      </c>
      <c r="K37" s="13">
        <v>58.505999999999993</v>
      </c>
      <c r="L37" s="13">
        <v>58</v>
      </c>
      <c r="M37" s="13">
        <f t="shared" si="2"/>
        <v>0.50599999999999312</v>
      </c>
      <c r="N37" s="18"/>
      <c r="O37" s="19"/>
    </row>
    <row r="38" spans="1:15" ht="13.5" x14ac:dyDescent="0.2">
      <c r="A38" s="10">
        <f t="shared" si="3"/>
        <v>34</v>
      </c>
      <c r="B38" s="9">
        <v>43858</v>
      </c>
      <c r="C38" s="10"/>
      <c r="D38" s="8" t="str">
        <f t="shared" si="4"/>
        <v>Павлович И.И.</v>
      </c>
      <c r="E38" s="10" t="s">
        <v>22</v>
      </c>
      <c r="F38" s="11">
        <v>48085</v>
      </c>
      <c r="G38" s="11">
        <v>48097</v>
      </c>
      <c r="H38" s="12">
        <v>12</v>
      </c>
      <c r="I38" s="17">
        <v>46</v>
      </c>
      <c r="J38" s="17">
        <v>42</v>
      </c>
      <c r="K38" s="13">
        <v>4.0199999999999996</v>
      </c>
      <c r="L38" s="13">
        <v>4</v>
      </c>
      <c r="M38" s="13">
        <f t="shared" si="2"/>
        <v>1.9999999999999574E-2</v>
      </c>
      <c r="N38" s="18"/>
      <c r="O38" s="19"/>
    </row>
    <row r="39" spans="1:15" ht="13.5" x14ac:dyDescent="0.2">
      <c r="A39" s="10">
        <f t="shared" si="3"/>
        <v>35</v>
      </c>
      <c r="B39" s="9">
        <v>43858</v>
      </c>
      <c r="C39" s="10"/>
      <c r="D39" s="8" t="str">
        <f t="shared" si="4"/>
        <v>Павлович И.И.</v>
      </c>
      <c r="E39" s="10" t="s">
        <v>22</v>
      </c>
      <c r="F39" s="11">
        <f>G38</f>
        <v>48097</v>
      </c>
      <c r="G39" s="11">
        <f>F39+H39</f>
        <v>48109</v>
      </c>
      <c r="H39" s="15">
        <v>12</v>
      </c>
      <c r="I39" s="17">
        <f>J38</f>
        <v>42</v>
      </c>
      <c r="J39" s="17">
        <f>I39+O39-L39</f>
        <v>38</v>
      </c>
      <c r="K39" s="13">
        <f>H39*33.5/100</f>
        <v>4.0199999999999996</v>
      </c>
      <c r="L39" s="13">
        <v>4</v>
      </c>
      <c r="M39" s="13">
        <f t="shared" si="2"/>
        <v>1.9999999999999574E-2</v>
      </c>
      <c r="N39" s="21"/>
      <c r="O39" s="19"/>
    </row>
    <row r="40" spans="1:15" ht="13.5" x14ac:dyDescent="0.2">
      <c r="A40" s="10">
        <f t="shared" si="3"/>
        <v>36</v>
      </c>
      <c r="B40" s="9">
        <v>43859</v>
      </c>
      <c r="C40" s="10"/>
      <c r="D40" s="8" t="str">
        <f t="shared" si="4"/>
        <v>Волков Р.Ю.</v>
      </c>
      <c r="E40" s="10" t="s">
        <v>0</v>
      </c>
      <c r="F40" s="11">
        <v>1732</v>
      </c>
      <c r="G40" s="11">
        <v>2027</v>
      </c>
      <c r="H40" s="12">
        <v>295</v>
      </c>
      <c r="I40" s="17">
        <v>86</v>
      </c>
      <c r="J40" s="17">
        <v>27</v>
      </c>
      <c r="K40" s="13">
        <v>58.704999999999998</v>
      </c>
      <c r="L40" s="13">
        <v>59</v>
      </c>
      <c r="M40" s="13">
        <f t="shared" si="2"/>
        <v>-0.29500000000000171</v>
      </c>
      <c r="N40" s="18"/>
      <c r="O40" s="19"/>
    </row>
    <row r="41" spans="1:15" ht="13.5" x14ac:dyDescent="0.2">
      <c r="A41" s="10">
        <f t="shared" si="3"/>
        <v>37</v>
      </c>
      <c r="B41" s="9">
        <v>43859</v>
      </c>
      <c r="C41" s="10"/>
      <c r="D41" s="8" t="str">
        <f t="shared" si="4"/>
        <v>Павлович И.И.</v>
      </c>
      <c r="E41" s="10" t="s">
        <v>22</v>
      </c>
      <c r="F41" s="14">
        <v>48097</v>
      </c>
      <c r="G41" s="11">
        <v>48111</v>
      </c>
      <c r="H41" s="15">
        <v>14</v>
      </c>
      <c r="I41" s="20">
        <v>42</v>
      </c>
      <c r="J41" s="17">
        <v>37</v>
      </c>
      <c r="K41" s="13">
        <v>4.6900000000000004</v>
      </c>
      <c r="L41" s="13">
        <v>5</v>
      </c>
      <c r="M41" s="13">
        <f t="shared" si="2"/>
        <v>-0.30999999999999961</v>
      </c>
      <c r="N41" s="21"/>
      <c r="O41" s="19"/>
    </row>
    <row r="42" spans="1:15" ht="13.5" x14ac:dyDescent="0.2">
      <c r="A42" s="10">
        <f t="shared" si="3"/>
        <v>38</v>
      </c>
      <c r="B42" s="9">
        <v>43859</v>
      </c>
      <c r="C42" s="10"/>
      <c r="D42" s="8" t="str">
        <f t="shared" si="4"/>
        <v>Павлович И.И.</v>
      </c>
      <c r="E42" s="10" t="s">
        <v>22</v>
      </c>
      <c r="F42" s="11">
        <f>G41</f>
        <v>48111</v>
      </c>
      <c r="G42" s="11">
        <f>F42+H42</f>
        <v>48125</v>
      </c>
      <c r="H42" s="15">
        <v>14</v>
      </c>
      <c r="I42" s="17">
        <f>J41</f>
        <v>37</v>
      </c>
      <c r="J42" s="17">
        <f>I42+O42-L42</f>
        <v>32</v>
      </c>
      <c r="K42" s="13">
        <f>H42*33.5/100</f>
        <v>4.6900000000000004</v>
      </c>
      <c r="L42" s="13">
        <v>5</v>
      </c>
      <c r="M42" s="13">
        <f t="shared" si="2"/>
        <v>-0.30999999999999961</v>
      </c>
      <c r="N42" s="21"/>
      <c r="O42" s="19"/>
    </row>
    <row r="43" spans="1:15" ht="13.5" x14ac:dyDescent="0.2">
      <c r="A43" s="10">
        <f t="shared" si="3"/>
        <v>39</v>
      </c>
      <c r="B43" s="9">
        <v>43860</v>
      </c>
      <c r="C43" s="10"/>
      <c r="D43" s="8" t="str">
        <f t="shared" si="4"/>
        <v>Волков Р.Ю.</v>
      </c>
      <c r="E43" s="10" t="s">
        <v>0</v>
      </c>
      <c r="F43" s="11">
        <v>2027</v>
      </c>
      <c r="G43" s="11">
        <v>2044</v>
      </c>
      <c r="H43" s="12">
        <v>17</v>
      </c>
      <c r="I43" s="17">
        <v>27</v>
      </c>
      <c r="J43" s="17">
        <v>24</v>
      </c>
      <c r="K43" s="13">
        <v>3.3829999999999996</v>
      </c>
      <c r="L43" s="13">
        <v>3</v>
      </c>
      <c r="M43" s="13">
        <f t="shared" si="2"/>
        <v>0.38299999999999956</v>
      </c>
      <c r="N43" s="18"/>
      <c r="O43" s="19"/>
    </row>
    <row r="44" spans="1:15" ht="13.5" x14ac:dyDescent="0.2">
      <c r="A44" s="10">
        <f t="shared" si="3"/>
        <v>40</v>
      </c>
      <c r="B44" s="9">
        <v>43860</v>
      </c>
      <c r="C44" s="10"/>
      <c r="D44" s="8" t="str">
        <f t="shared" si="4"/>
        <v>Павлович И.И.</v>
      </c>
      <c r="E44" s="10" t="s">
        <v>22</v>
      </c>
      <c r="F44" s="11">
        <v>48111</v>
      </c>
      <c r="G44" s="11">
        <v>48121</v>
      </c>
      <c r="H44" s="15">
        <v>10</v>
      </c>
      <c r="I44" s="17">
        <v>37</v>
      </c>
      <c r="J44" s="17">
        <v>34</v>
      </c>
      <c r="K44" s="13">
        <v>3.35</v>
      </c>
      <c r="L44" s="13">
        <v>3</v>
      </c>
      <c r="M44" s="13">
        <f t="shared" si="2"/>
        <v>0.35000000000000009</v>
      </c>
      <c r="N44" s="21"/>
      <c r="O44" s="19"/>
    </row>
    <row r="45" spans="1:15" ht="13.5" x14ac:dyDescent="0.2">
      <c r="A45" s="10">
        <f t="shared" si="3"/>
        <v>41</v>
      </c>
      <c r="B45" s="9">
        <v>43860</v>
      </c>
      <c r="C45" s="10"/>
      <c r="D45" s="8" t="str">
        <f t="shared" si="4"/>
        <v>Павлович И.И.</v>
      </c>
      <c r="E45" s="10" t="s">
        <v>22</v>
      </c>
      <c r="F45" s="11">
        <f>G44</f>
        <v>48121</v>
      </c>
      <c r="G45" s="11">
        <f>F45+H45</f>
        <v>48131</v>
      </c>
      <c r="H45" s="15">
        <v>10</v>
      </c>
      <c r="I45" s="17">
        <f>J44</f>
        <v>34</v>
      </c>
      <c r="J45" s="17">
        <f>I45+O45-L45</f>
        <v>31</v>
      </c>
      <c r="K45" s="13">
        <f>H45*33.5/100</f>
        <v>3.35</v>
      </c>
      <c r="L45" s="13">
        <v>3</v>
      </c>
      <c r="M45" s="13">
        <f t="shared" si="2"/>
        <v>0.35000000000000009</v>
      </c>
      <c r="N45" s="21"/>
      <c r="O45" s="19"/>
    </row>
    <row r="46" spans="1:15" ht="13.5" x14ac:dyDescent="0.2">
      <c r="A46" s="10">
        <f t="shared" si="3"/>
        <v>42</v>
      </c>
      <c r="B46" s="9">
        <v>43861</v>
      </c>
      <c r="C46" s="10"/>
      <c r="D46" s="8" t="str">
        <f t="shared" si="4"/>
        <v>Волков Р.Ю.</v>
      </c>
      <c r="E46" s="10" t="s">
        <v>0</v>
      </c>
      <c r="F46" s="11">
        <v>2044</v>
      </c>
      <c r="G46" s="11">
        <v>2062</v>
      </c>
      <c r="H46" s="12">
        <v>18</v>
      </c>
      <c r="I46" s="17">
        <v>24</v>
      </c>
      <c r="J46" s="17">
        <v>20</v>
      </c>
      <c r="K46" s="13">
        <v>3.5819999999999999</v>
      </c>
      <c r="L46" s="13">
        <v>4</v>
      </c>
      <c r="M46" s="13">
        <f t="shared" si="2"/>
        <v>-0.41800000000000015</v>
      </c>
      <c r="N46" s="18"/>
      <c r="O46" s="19"/>
    </row>
    <row r="47" spans="1:15" ht="13.5" x14ac:dyDescent="0.2">
      <c r="A47" s="10">
        <f t="shared" si="3"/>
        <v>43</v>
      </c>
      <c r="B47" s="9">
        <v>43861</v>
      </c>
      <c r="C47" s="10"/>
      <c r="D47" s="8" t="str">
        <f t="shared" si="4"/>
        <v>Павлович И.И.</v>
      </c>
      <c r="E47" s="10" t="s">
        <v>22</v>
      </c>
      <c r="F47" s="11">
        <v>48121</v>
      </c>
      <c r="G47" s="11">
        <v>48137</v>
      </c>
      <c r="H47" s="15">
        <v>16</v>
      </c>
      <c r="I47" s="17">
        <v>34</v>
      </c>
      <c r="J47" s="17">
        <v>29</v>
      </c>
      <c r="K47" s="13">
        <v>5.36</v>
      </c>
      <c r="L47" s="13">
        <v>5</v>
      </c>
      <c r="M47" s="13">
        <f t="shared" si="2"/>
        <v>0.36000000000000032</v>
      </c>
      <c r="N47" s="21"/>
      <c r="O47" s="19"/>
    </row>
    <row r="48" spans="1:15" ht="13.5" x14ac:dyDescent="0.2">
      <c r="A48" s="10">
        <f t="shared" si="3"/>
        <v>44</v>
      </c>
      <c r="B48" s="9">
        <v>43861</v>
      </c>
      <c r="C48" s="10"/>
      <c r="D48" s="8" t="str">
        <f t="shared" si="4"/>
        <v>Павлович И.И.</v>
      </c>
      <c r="E48" s="10" t="s">
        <v>22</v>
      </c>
      <c r="F48" s="11">
        <f>G47</f>
        <v>48137</v>
      </c>
      <c r="G48" s="11">
        <f>F48+H48</f>
        <v>48153</v>
      </c>
      <c r="H48" s="15">
        <v>16</v>
      </c>
      <c r="I48" s="17">
        <f>J47</f>
        <v>29</v>
      </c>
      <c r="J48" s="17">
        <f>I48+O48-L48</f>
        <v>24</v>
      </c>
      <c r="K48" s="13">
        <f>H48*33.5/100</f>
        <v>5.36</v>
      </c>
      <c r="L48" s="13">
        <v>5</v>
      </c>
      <c r="M48" s="13">
        <f t="shared" si="2"/>
        <v>0.36000000000000032</v>
      </c>
      <c r="N48" s="21"/>
      <c r="O48" s="19"/>
    </row>
    <row r="49" spans="1:15" ht="13.5" x14ac:dyDescent="0.2">
      <c r="A49" s="10">
        <f t="shared" si="3"/>
        <v>45</v>
      </c>
      <c r="B49" s="9">
        <v>43864</v>
      </c>
      <c r="C49" s="10"/>
      <c r="D49" s="8" t="str">
        <f t="shared" si="4"/>
        <v>Волков Р.Ю.</v>
      </c>
      <c r="E49" s="10" t="s">
        <v>0</v>
      </c>
      <c r="F49" s="11">
        <v>2062</v>
      </c>
      <c r="G49" s="11">
        <v>2074</v>
      </c>
      <c r="H49" s="15">
        <v>12</v>
      </c>
      <c r="I49" s="17">
        <v>20</v>
      </c>
      <c r="J49" s="17">
        <v>18</v>
      </c>
      <c r="K49" s="13">
        <v>2.3879999999999999</v>
      </c>
      <c r="L49" s="13">
        <v>2</v>
      </c>
      <c r="M49" s="13">
        <f t="shared" si="2"/>
        <v>0.3879999999999999</v>
      </c>
      <c r="N49" s="21"/>
      <c r="O49" s="19"/>
    </row>
    <row r="50" spans="1:15" ht="13.5" x14ac:dyDescent="0.2">
      <c r="A50" s="10">
        <f t="shared" si="3"/>
        <v>46</v>
      </c>
      <c r="B50" s="9">
        <v>43864</v>
      </c>
      <c r="C50" s="10"/>
      <c r="D50" s="8" t="str">
        <f t="shared" si="4"/>
        <v>Павлович И.И.</v>
      </c>
      <c r="E50" s="10" t="s">
        <v>22</v>
      </c>
      <c r="F50" s="14">
        <v>48137</v>
      </c>
      <c r="G50" s="11">
        <f>F50+H50</f>
        <v>48148</v>
      </c>
      <c r="H50" s="15">
        <v>11</v>
      </c>
      <c r="I50" s="20">
        <v>29</v>
      </c>
      <c r="J50" s="17">
        <f>I50+O50-L50</f>
        <v>25</v>
      </c>
      <c r="K50" s="13">
        <f>H50*33.5/100</f>
        <v>3.6850000000000001</v>
      </c>
      <c r="L50" s="13">
        <v>4</v>
      </c>
      <c r="M50" s="13">
        <f t="shared" si="2"/>
        <v>-0.31499999999999995</v>
      </c>
      <c r="N50" s="21"/>
      <c r="O50" s="19"/>
    </row>
    <row r="51" spans="1:15" ht="13.5" x14ac:dyDescent="0.2">
      <c r="A51" s="10">
        <f t="shared" si="3"/>
        <v>47</v>
      </c>
      <c r="B51" s="9">
        <v>43865</v>
      </c>
      <c r="C51" s="10"/>
      <c r="D51" s="8" t="str">
        <f t="shared" si="4"/>
        <v>Волков Р.Ю.</v>
      </c>
      <c r="E51" s="10" t="s">
        <v>0</v>
      </c>
      <c r="F51" s="11">
        <v>2074</v>
      </c>
      <c r="G51" s="11">
        <v>2088</v>
      </c>
      <c r="H51" s="15">
        <v>14</v>
      </c>
      <c r="I51" s="17">
        <v>18</v>
      </c>
      <c r="J51" s="17">
        <v>15</v>
      </c>
      <c r="K51" s="13">
        <v>2.7859999999999996</v>
      </c>
      <c r="L51" s="13">
        <v>3</v>
      </c>
      <c r="M51" s="13">
        <f t="shared" si="2"/>
        <v>-0.21400000000000041</v>
      </c>
      <c r="N51" s="21"/>
      <c r="O51" s="19"/>
    </row>
    <row r="52" spans="1:15" ht="13.5" x14ac:dyDescent="0.2">
      <c r="A52" s="10">
        <f t="shared" si="3"/>
        <v>48</v>
      </c>
      <c r="B52" s="9">
        <v>43865</v>
      </c>
      <c r="C52" s="10"/>
      <c r="D52" s="8" t="str">
        <f t="shared" si="4"/>
        <v>Павлович И.И.</v>
      </c>
      <c r="E52" s="10" t="s">
        <v>22</v>
      </c>
      <c r="F52" s="11">
        <f>G51</f>
        <v>2088</v>
      </c>
      <c r="G52" s="11">
        <f>F52+H52</f>
        <v>2101</v>
      </c>
      <c r="H52" s="15">
        <v>13</v>
      </c>
      <c r="I52" s="17">
        <f>J51</f>
        <v>15</v>
      </c>
      <c r="J52" s="17">
        <f>I52+O52-L52</f>
        <v>11</v>
      </c>
      <c r="K52" s="13">
        <f>H52*33.5/100</f>
        <v>4.3550000000000004</v>
      </c>
      <c r="L52" s="13">
        <v>4</v>
      </c>
      <c r="M52" s="13">
        <f t="shared" si="2"/>
        <v>0.35500000000000043</v>
      </c>
      <c r="N52" s="21"/>
      <c r="O52" s="19"/>
    </row>
    <row r="53" spans="1:15" ht="13.5" x14ac:dyDescent="0.2">
      <c r="A53" s="10">
        <f t="shared" si="3"/>
        <v>49</v>
      </c>
      <c r="B53" s="9">
        <v>43866</v>
      </c>
      <c r="C53" s="10"/>
      <c r="D53" s="8" t="str">
        <f t="shared" si="4"/>
        <v>Волков Р.Ю.</v>
      </c>
      <c r="E53" s="10" t="s">
        <v>0</v>
      </c>
      <c r="F53" s="11">
        <v>2088</v>
      </c>
      <c r="G53" s="11">
        <v>2377</v>
      </c>
      <c r="H53" s="15">
        <v>289</v>
      </c>
      <c r="I53" s="17">
        <v>15</v>
      </c>
      <c r="J53" s="17">
        <v>77</v>
      </c>
      <c r="K53" s="13">
        <v>57.510999999999996</v>
      </c>
      <c r="L53" s="13">
        <v>58</v>
      </c>
      <c r="M53" s="13">
        <f t="shared" si="2"/>
        <v>-0.48900000000000432</v>
      </c>
      <c r="N53" s="21"/>
      <c r="O53" s="19">
        <v>120</v>
      </c>
    </row>
    <row r="54" spans="1:15" ht="13.5" x14ac:dyDescent="0.2">
      <c r="A54" s="10">
        <f t="shared" si="3"/>
        <v>50</v>
      </c>
      <c r="B54" s="9">
        <v>43866</v>
      </c>
      <c r="C54" s="10"/>
      <c r="D54" s="8" t="str">
        <f t="shared" si="4"/>
        <v>Павлович И.И.</v>
      </c>
      <c r="E54" s="10" t="s">
        <v>22</v>
      </c>
      <c r="F54" s="11">
        <f>G53</f>
        <v>2377</v>
      </c>
      <c r="G54" s="11">
        <f>F54+H54</f>
        <v>2470</v>
      </c>
      <c r="H54" s="15">
        <v>93</v>
      </c>
      <c r="I54" s="17">
        <f>J53</f>
        <v>77</v>
      </c>
      <c r="J54" s="17">
        <f>I54+O54-L54</f>
        <v>86</v>
      </c>
      <c r="K54" s="13">
        <f>H54*33.5/100</f>
        <v>31.155000000000001</v>
      </c>
      <c r="L54" s="13">
        <v>31</v>
      </c>
      <c r="M54" s="13">
        <f t="shared" si="2"/>
        <v>0.15500000000000114</v>
      </c>
      <c r="N54" s="21"/>
      <c r="O54" s="19">
        <v>40</v>
      </c>
    </row>
    <row r="55" spans="1:15" ht="13.5" x14ac:dyDescent="0.2">
      <c r="A55" s="10">
        <f t="shared" si="3"/>
        <v>51</v>
      </c>
      <c r="B55" s="9">
        <v>43867</v>
      </c>
      <c r="C55" s="10"/>
      <c r="D55" s="8" t="str">
        <f t="shared" si="4"/>
        <v>Волков Р.Ю.</v>
      </c>
      <c r="E55" s="10" t="s">
        <v>0</v>
      </c>
      <c r="F55" s="11">
        <v>2377</v>
      </c>
      <c r="G55" s="11">
        <v>2399</v>
      </c>
      <c r="H55" s="15">
        <v>22</v>
      </c>
      <c r="I55" s="17">
        <v>77</v>
      </c>
      <c r="J55" s="17">
        <v>73</v>
      </c>
      <c r="K55" s="13">
        <v>4.3779999999999992</v>
      </c>
      <c r="L55" s="13">
        <v>4</v>
      </c>
      <c r="M55" s="13">
        <f t="shared" si="2"/>
        <v>0.37799999999999923</v>
      </c>
      <c r="N55" s="21"/>
      <c r="O55" s="19"/>
    </row>
    <row r="56" spans="1:15" ht="13.5" x14ac:dyDescent="0.2">
      <c r="A56" s="10">
        <f t="shared" si="3"/>
        <v>52</v>
      </c>
      <c r="B56" s="9">
        <v>43867</v>
      </c>
      <c r="C56" s="10"/>
      <c r="D56" s="8" t="str">
        <f t="shared" si="4"/>
        <v>Павлович И.И.</v>
      </c>
      <c r="E56" s="10" t="s">
        <v>22</v>
      </c>
      <c r="F56" s="11">
        <f>G55</f>
        <v>2399</v>
      </c>
      <c r="G56" s="11">
        <f>F56+H56</f>
        <v>2415</v>
      </c>
      <c r="H56" s="15">
        <v>16</v>
      </c>
      <c r="I56" s="17">
        <f>J55</f>
        <v>73</v>
      </c>
      <c r="J56" s="17">
        <f>I56+O56-L56</f>
        <v>68</v>
      </c>
      <c r="K56" s="13">
        <f>H56*33.5/100</f>
        <v>5.36</v>
      </c>
      <c r="L56" s="13">
        <v>5</v>
      </c>
      <c r="M56" s="13">
        <f t="shared" si="2"/>
        <v>0.36000000000000032</v>
      </c>
      <c r="N56" s="21"/>
      <c r="O56" s="19"/>
    </row>
    <row r="57" spans="1:15" ht="13.5" x14ac:dyDescent="0.2">
      <c r="A57" s="10">
        <f t="shared" si="3"/>
        <v>53</v>
      </c>
      <c r="B57" s="9">
        <v>43868</v>
      </c>
      <c r="C57" s="10"/>
      <c r="D57" s="8" t="str">
        <f t="shared" si="4"/>
        <v>Волков Р.Ю.</v>
      </c>
      <c r="E57" s="10" t="s">
        <v>0</v>
      </c>
      <c r="F57" s="11">
        <v>2399</v>
      </c>
      <c r="G57" s="11">
        <v>2688</v>
      </c>
      <c r="H57" s="15">
        <v>289</v>
      </c>
      <c r="I57" s="17">
        <v>73</v>
      </c>
      <c r="J57" s="17">
        <v>15</v>
      </c>
      <c r="K57" s="13">
        <v>57.510999999999996</v>
      </c>
      <c r="L57" s="13">
        <v>58</v>
      </c>
      <c r="M57" s="13">
        <f t="shared" si="2"/>
        <v>-0.48900000000000432</v>
      </c>
      <c r="N57" s="21"/>
      <c r="O57" s="19"/>
    </row>
    <row r="58" spans="1:15" ht="13.5" x14ac:dyDescent="0.2">
      <c r="A58" s="10">
        <f t="shared" si="3"/>
        <v>54</v>
      </c>
      <c r="B58" s="9">
        <v>43868</v>
      </c>
      <c r="C58" s="10"/>
      <c r="D58" s="8" t="str">
        <f t="shared" si="4"/>
        <v>Павлович И.И.</v>
      </c>
      <c r="E58" s="10" t="s">
        <v>22</v>
      </c>
      <c r="F58" s="11">
        <f>G57</f>
        <v>2688</v>
      </c>
      <c r="G58" s="11">
        <f>F58+H58</f>
        <v>2702</v>
      </c>
      <c r="H58" s="15">
        <v>14</v>
      </c>
      <c r="I58" s="17">
        <f>J57</f>
        <v>15</v>
      </c>
      <c r="J58" s="17">
        <f>I58+O58-L58</f>
        <v>10</v>
      </c>
      <c r="K58" s="13">
        <f>H58*33.5/100</f>
        <v>4.6900000000000004</v>
      </c>
      <c r="L58" s="13">
        <v>5</v>
      </c>
      <c r="M58" s="13">
        <f t="shared" si="2"/>
        <v>-0.30999999999999961</v>
      </c>
      <c r="N58" s="21"/>
      <c r="O58" s="19"/>
    </row>
    <row r="59" spans="1:15" ht="13.5" x14ac:dyDescent="0.2">
      <c r="A59" s="10">
        <f t="shared" si="3"/>
        <v>55</v>
      </c>
      <c r="B59" s="9">
        <v>43871</v>
      </c>
      <c r="C59" s="10"/>
      <c r="D59" s="8" t="str">
        <f t="shared" si="4"/>
        <v>Волков Р.Ю.</v>
      </c>
      <c r="E59" s="10" t="s">
        <v>0</v>
      </c>
      <c r="F59" s="11">
        <v>2688</v>
      </c>
      <c r="G59" s="11">
        <v>2799</v>
      </c>
      <c r="H59" s="15">
        <v>111</v>
      </c>
      <c r="I59" s="17">
        <v>15</v>
      </c>
      <c r="J59" s="17">
        <v>313</v>
      </c>
      <c r="K59" s="13">
        <v>22.088999999999995</v>
      </c>
      <c r="L59" s="13">
        <v>22</v>
      </c>
      <c r="M59" s="13">
        <f t="shared" si="2"/>
        <v>8.8999999999995083E-2</v>
      </c>
      <c r="N59" s="21"/>
      <c r="O59" s="19">
        <v>320</v>
      </c>
    </row>
    <row r="60" spans="1:15" ht="13.5" x14ac:dyDescent="0.2">
      <c r="A60" s="10">
        <f t="shared" si="3"/>
        <v>56</v>
      </c>
      <c r="B60" s="9">
        <v>43871</v>
      </c>
      <c r="C60" s="10"/>
      <c r="D60" s="8" t="str">
        <f t="shared" si="4"/>
        <v>Павлович И.И.</v>
      </c>
      <c r="E60" s="10" t="s">
        <v>22</v>
      </c>
      <c r="F60" s="11">
        <f>G59</f>
        <v>2799</v>
      </c>
      <c r="G60" s="11">
        <f>F60+H60</f>
        <v>2811</v>
      </c>
      <c r="H60" s="15">
        <v>12</v>
      </c>
      <c r="I60" s="17">
        <f>J59</f>
        <v>313</v>
      </c>
      <c r="J60" s="17">
        <f>I60+O60-L60</f>
        <v>309</v>
      </c>
      <c r="K60" s="13">
        <f>H60*33.5/100</f>
        <v>4.0199999999999996</v>
      </c>
      <c r="L60" s="13">
        <v>4</v>
      </c>
      <c r="M60" s="13">
        <f t="shared" si="2"/>
        <v>1.9999999999999574E-2</v>
      </c>
      <c r="N60" s="21"/>
      <c r="O60" s="19"/>
    </row>
    <row r="61" spans="1:15" ht="13.5" x14ac:dyDescent="0.2">
      <c r="A61" s="10">
        <f t="shared" si="3"/>
        <v>57</v>
      </c>
      <c r="B61" s="9">
        <v>43872</v>
      </c>
      <c r="C61" s="10"/>
      <c r="D61" s="8" t="str">
        <f t="shared" si="4"/>
        <v>Волков Р.Ю.</v>
      </c>
      <c r="E61" s="10" t="s">
        <v>0</v>
      </c>
      <c r="F61" s="11">
        <v>2799</v>
      </c>
      <c r="G61" s="11">
        <v>2909</v>
      </c>
      <c r="H61" s="15">
        <v>110</v>
      </c>
      <c r="I61" s="17">
        <v>313</v>
      </c>
      <c r="J61" s="17">
        <v>291</v>
      </c>
      <c r="K61" s="13">
        <v>21.89</v>
      </c>
      <c r="L61" s="13">
        <v>22</v>
      </c>
      <c r="M61" s="13">
        <f t="shared" si="2"/>
        <v>-0.10999999999999943</v>
      </c>
      <c r="N61" s="21"/>
      <c r="O61" s="19"/>
    </row>
    <row r="62" spans="1:15" ht="13.5" x14ac:dyDescent="0.2">
      <c r="A62" s="10">
        <f t="shared" si="3"/>
        <v>58</v>
      </c>
      <c r="B62" s="9">
        <v>43872</v>
      </c>
      <c r="C62" s="10"/>
      <c r="D62" s="8" t="str">
        <f t="shared" si="4"/>
        <v>Павлович И.И.</v>
      </c>
      <c r="E62" s="10" t="s">
        <v>22</v>
      </c>
      <c r="F62" s="11">
        <f>G61</f>
        <v>2909</v>
      </c>
      <c r="G62" s="11">
        <f>F62+H62</f>
        <v>3077</v>
      </c>
      <c r="H62" s="15">
        <v>168</v>
      </c>
      <c r="I62" s="17">
        <f>J61</f>
        <v>291</v>
      </c>
      <c r="J62" s="17">
        <f>I62+O62-L62</f>
        <v>275</v>
      </c>
      <c r="K62" s="13">
        <f>H62*33.5/100</f>
        <v>56.28</v>
      </c>
      <c r="L62" s="13">
        <v>56</v>
      </c>
      <c r="M62" s="13">
        <f t="shared" si="2"/>
        <v>0.28000000000000114</v>
      </c>
      <c r="N62" s="21"/>
      <c r="O62" s="19">
        <v>40</v>
      </c>
    </row>
    <row r="63" spans="1:15" ht="13.5" x14ac:dyDescent="0.2">
      <c r="A63" s="10">
        <f t="shared" si="3"/>
        <v>59</v>
      </c>
      <c r="B63" s="9">
        <v>43873</v>
      </c>
      <c r="C63" s="10"/>
      <c r="D63" s="8" t="str">
        <f t="shared" si="4"/>
        <v>Волков Р.Ю.</v>
      </c>
      <c r="E63" s="10" t="s">
        <v>0</v>
      </c>
      <c r="F63" s="11">
        <v>2909</v>
      </c>
      <c r="G63" s="11">
        <v>3021</v>
      </c>
      <c r="H63" s="15">
        <v>112</v>
      </c>
      <c r="I63" s="17">
        <v>291</v>
      </c>
      <c r="J63" s="17">
        <v>269</v>
      </c>
      <c r="K63" s="13">
        <v>22.287999999999997</v>
      </c>
      <c r="L63" s="13">
        <v>22</v>
      </c>
      <c r="M63" s="13">
        <f t="shared" si="2"/>
        <v>0.2879999999999967</v>
      </c>
      <c r="N63" s="21"/>
      <c r="O63" s="19"/>
    </row>
    <row r="64" spans="1:15" ht="13.5" x14ac:dyDescent="0.2">
      <c r="A64" s="10">
        <f t="shared" si="3"/>
        <v>60</v>
      </c>
      <c r="B64" s="9">
        <v>43873</v>
      </c>
      <c r="C64" s="10"/>
      <c r="D64" s="8" t="str">
        <f t="shared" si="4"/>
        <v>Павлович И.И.</v>
      </c>
      <c r="E64" s="10" t="s">
        <v>22</v>
      </c>
      <c r="F64" s="11">
        <f>G63</f>
        <v>3021</v>
      </c>
      <c r="G64" s="11">
        <f>F64+H64</f>
        <v>3032</v>
      </c>
      <c r="H64" s="15">
        <v>11</v>
      </c>
      <c r="I64" s="17">
        <f>J63</f>
        <v>269</v>
      </c>
      <c r="J64" s="17">
        <f>I64+O64-L64</f>
        <v>265</v>
      </c>
      <c r="K64" s="13">
        <f>H64*33.5/100</f>
        <v>3.6850000000000001</v>
      </c>
      <c r="L64" s="13">
        <v>4</v>
      </c>
      <c r="M64" s="13">
        <f t="shared" si="2"/>
        <v>-0.31499999999999995</v>
      </c>
      <c r="N64" s="21"/>
      <c r="O64" s="19"/>
    </row>
    <row r="65" spans="1:15" ht="13.5" x14ac:dyDescent="0.2">
      <c r="A65" s="10">
        <f t="shared" si="3"/>
        <v>61</v>
      </c>
      <c r="B65" s="9">
        <v>43874</v>
      </c>
      <c r="C65" s="10"/>
      <c r="D65" s="8" t="str">
        <f t="shared" si="4"/>
        <v>Волков Р.Ю.</v>
      </c>
      <c r="E65" s="10" t="s">
        <v>0</v>
      </c>
      <c r="F65" s="11">
        <v>3021</v>
      </c>
      <c r="G65" s="11">
        <v>3038</v>
      </c>
      <c r="H65" s="15">
        <v>17</v>
      </c>
      <c r="I65" s="17">
        <v>269</v>
      </c>
      <c r="J65" s="17">
        <v>266</v>
      </c>
      <c r="K65" s="13">
        <v>3.3829999999999996</v>
      </c>
      <c r="L65" s="13">
        <v>3</v>
      </c>
      <c r="M65" s="13">
        <f t="shared" si="2"/>
        <v>0.38299999999999956</v>
      </c>
      <c r="N65" s="21"/>
      <c r="O65" s="19"/>
    </row>
    <row r="66" spans="1:15" ht="13.5" x14ac:dyDescent="0.2">
      <c r="A66" s="10">
        <f t="shared" si="3"/>
        <v>62</v>
      </c>
      <c r="B66" s="9">
        <v>43874</v>
      </c>
      <c r="C66" s="10"/>
      <c r="D66" s="8" t="str">
        <f t="shared" si="4"/>
        <v>Павлович И.И.</v>
      </c>
      <c r="E66" s="10" t="s">
        <v>22</v>
      </c>
      <c r="F66" s="11">
        <f>G65</f>
        <v>3038</v>
      </c>
      <c r="G66" s="11">
        <f>F66+H66</f>
        <v>3048</v>
      </c>
      <c r="H66" s="15">
        <v>10</v>
      </c>
      <c r="I66" s="17">
        <f>J65</f>
        <v>266</v>
      </c>
      <c r="J66" s="17">
        <f>I66+O66-L66</f>
        <v>263</v>
      </c>
      <c r="K66" s="13">
        <f>H66*33.5/100</f>
        <v>3.35</v>
      </c>
      <c r="L66" s="13">
        <v>3</v>
      </c>
      <c r="M66" s="13">
        <f t="shared" si="2"/>
        <v>0.35000000000000009</v>
      </c>
      <c r="N66" s="21"/>
      <c r="O66" s="19"/>
    </row>
    <row r="67" spans="1:15" ht="13.5" x14ac:dyDescent="0.2">
      <c r="A67" s="10">
        <f t="shared" si="3"/>
        <v>63</v>
      </c>
      <c r="B67" s="9">
        <v>43875</v>
      </c>
      <c r="C67" s="10"/>
      <c r="D67" s="8" t="str">
        <f t="shared" si="4"/>
        <v>Волков Р.Ю.</v>
      </c>
      <c r="E67" s="10" t="s">
        <v>0</v>
      </c>
      <c r="F67" s="11">
        <v>3038</v>
      </c>
      <c r="G67" s="11">
        <v>3335</v>
      </c>
      <c r="H67" s="15">
        <v>297</v>
      </c>
      <c r="I67" s="17">
        <v>266</v>
      </c>
      <c r="J67" s="17">
        <v>207</v>
      </c>
      <c r="K67" s="13">
        <v>59.102999999999994</v>
      </c>
      <c r="L67" s="13">
        <v>59</v>
      </c>
      <c r="M67" s="13">
        <f t="shared" si="2"/>
        <v>0.10299999999999443</v>
      </c>
      <c r="N67" s="21"/>
      <c r="O67" s="19"/>
    </row>
    <row r="68" spans="1:15" ht="13.5" x14ac:dyDescent="0.2">
      <c r="A68" s="10">
        <f t="shared" si="3"/>
        <v>64</v>
      </c>
      <c r="B68" s="9">
        <v>43875</v>
      </c>
      <c r="C68" s="10"/>
      <c r="D68" s="8" t="str">
        <f t="shared" si="4"/>
        <v>Павлович И.И.</v>
      </c>
      <c r="E68" s="10" t="s">
        <v>22</v>
      </c>
      <c r="F68" s="11">
        <f>G67</f>
        <v>3335</v>
      </c>
      <c r="G68" s="11">
        <f>F68+H68</f>
        <v>3349</v>
      </c>
      <c r="H68" s="15">
        <v>14</v>
      </c>
      <c r="I68" s="17">
        <f>J67</f>
        <v>207</v>
      </c>
      <c r="J68" s="17">
        <f>I68+O68-L68</f>
        <v>203</v>
      </c>
      <c r="K68" s="13">
        <f>H68*33.5/100</f>
        <v>4.6900000000000004</v>
      </c>
      <c r="L68" s="13">
        <v>4</v>
      </c>
      <c r="M68" s="13">
        <f t="shared" si="2"/>
        <v>0.69000000000000039</v>
      </c>
      <c r="N68" s="21"/>
      <c r="O68" s="19"/>
    </row>
    <row r="69" spans="1:15" ht="13.5" x14ac:dyDescent="0.2">
      <c r="A69" s="10">
        <f t="shared" ref="A69:A87" si="5">IF(B69="","",A68+1)</f>
        <v>65</v>
      </c>
      <c r="B69" s="9">
        <v>43878</v>
      </c>
      <c r="C69" s="10"/>
      <c r="D69" s="8" t="str">
        <f t="shared" ref="D69:D87" si="6">IF(E69="А 782 ТС 196","Волков Р.Ю.",IF(E69="В 617 КХ 186","Гайнулин П.Г.",IF(E69="Т 781 АУ 96","Павлович И.И.")))</f>
        <v>Волков Р.Ю.</v>
      </c>
      <c r="E69" s="10" t="s">
        <v>0</v>
      </c>
      <c r="F69" s="11">
        <v>3335</v>
      </c>
      <c r="G69" s="11">
        <v>3448</v>
      </c>
      <c r="H69" s="15">
        <v>113</v>
      </c>
      <c r="I69" s="17">
        <v>207</v>
      </c>
      <c r="J69" s="17">
        <v>185</v>
      </c>
      <c r="K69" s="13">
        <v>22.486999999999998</v>
      </c>
      <c r="L69" s="13">
        <v>22</v>
      </c>
      <c r="M69" s="13">
        <f t="shared" si="2"/>
        <v>0.48699999999999832</v>
      </c>
      <c r="N69" s="21"/>
      <c r="O69" s="19"/>
    </row>
    <row r="70" spans="1:15" ht="13.5" x14ac:dyDescent="0.2">
      <c r="A70" s="10">
        <f t="shared" si="5"/>
        <v>66</v>
      </c>
      <c r="B70" s="9">
        <v>43878</v>
      </c>
      <c r="C70" s="10"/>
      <c r="D70" s="8" t="str">
        <f t="shared" si="6"/>
        <v>Павлович И.И.</v>
      </c>
      <c r="E70" s="10" t="s">
        <v>22</v>
      </c>
      <c r="F70" s="11">
        <f>G69</f>
        <v>3448</v>
      </c>
      <c r="G70" s="11">
        <f>F70+H70</f>
        <v>3558</v>
      </c>
      <c r="H70" s="15">
        <v>110</v>
      </c>
      <c r="I70" s="17">
        <f>J69</f>
        <v>185</v>
      </c>
      <c r="J70" s="17">
        <f>I70+O70-L70</f>
        <v>188</v>
      </c>
      <c r="K70" s="13">
        <f>H70*33.5/100</f>
        <v>36.85</v>
      </c>
      <c r="L70" s="13">
        <v>37</v>
      </c>
      <c r="M70" s="13">
        <f t="shared" si="2"/>
        <v>-0.14999999999999858</v>
      </c>
      <c r="N70" s="21"/>
      <c r="O70" s="19">
        <v>40</v>
      </c>
    </row>
    <row r="71" spans="1:15" ht="13.5" x14ac:dyDescent="0.2">
      <c r="A71" s="10">
        <f t="shared" si="5"/>
        <v>67</v>
      </c>
      <c r="B71" s="9">
        <v>43879</v>
      </c>
      <c r="C71" s="10"/>
      <c r="D71" s="8" t="str">
        <f t="shared" si="6"/>
        <v>Волков Р.Ю.</v>
      </c>
      <c r="E71" s="10" t="s">
        <v>0</v>
      </c>
      <c r="F71" s="11">
        <v>3448</v>
      </c>
      <c r="G71" s="11">
        <v>3844</v>
      </c>
      <c r="H71" s="15">
        <v>396</v>
      </c>
      <c r="I71" s="17">
        <v>185</v>
      </c>
      <c r="J71" s="17">
        <v>106</v>
      </c>
      <c r="K71" s="13">
        <v>78.804000000000002</v>
      </c>
      <c r="L71" s="13">
        <v>79</v>
      </c>
      <c r="M71" s="13">
        <f t="shared" si="2"/>
        <v>-0.19599999999999795</v>
      </c>
      <c r="N71" s="21"/>
      <c r="O71" s="19"/>
    </row>
    <row r="72" spans="1:15" ht="13.5" x14ac:dyDescent="0.2">
      <c r="A72" s="10">
        <f t="shared" si="5"/>
        <v>68</v>
      </c>
      <c r="B72" s="9">
        <v>43879</v>
      </c>
      <c r="C72" s="10"/>
      <c r="D72" s="8" t="str">
        <f t="shared" si="6"/>
        <v>Гайнулин П.Г.</v>
      </c>
      <c r="E72" s="10" t="s">
        <v>19</v>
      </c>
      <c r="F72" s="14">
        <v>839</v>
      </c>
      <c r="G72" s="11">
        <v>1034</v>
      </c>
      <c r="H72" s="12">
        <f>G72-F72</f>
        <v>195</v>
      </c>
      <c r="I72" s="20">
        <v>0</v>
      </c>
      <c r="J72" s="17">
        <f>I72+O72-L72</f>
        <v>14</v>
      </c>
      <c r="K72" s="13">
        <f>H72*16.6/100</f>
        <v>32.370000000000005</v>
      </c>
      <c r="L72" s="13">
        <v>32</v>
      </c>
      <c r="M72" s="13">
        <f t="shared" si="2"/>
        <v>0.37000000000000455</v>
      </c>
      <c r="N72" s="18"/>
      <c r="O72" s="19">
        <v>46</v>
      </c>
    </row>
    <row r="73" spans="1:15" ht="13.5" x14ac:dyDescent="0.2">
      <c r="A73" s="10">
        <f t="shared" si="5"/>
        <v>69</v>
      </c>
      <c r="B73" s="9">
        <v>43879</v>
      </c>
      <c r="C73" s="10"/>
      <c r="D73" s="8" t="str">
        <f t="shared" si="6"/>
        <v>Павлович И.И.</v>
      </c>
      <c r="E73" s="10" t="s">
        <v>22</v>
      </c>
      <c r="F73" s="11">
        <f>G72</f>
        <v>1034</v>
      </c>
      <c r="G73" s="11">
        <f>F73+H73</f>
        <v>1126</v>
      </c>
      <c r="H73" s="15">
        <v>92</v>
      </c>
      <c r="I73" s="17">
        <f>J72</f>
        <v>14</v>
      </c>
      <c r="J73" s="17">
        <f>I73+O73-L73</f>
        <v>23</v>
      </c>
      <c r="K73" s="13">
        <f>H73*33.5/100</f>
        <v>30.82</v>
      </c>
      <c r="L73" s="13">
        <v>31</v>
      </c>
      <c r="M73" s="13">
        <f t="shared" ref="M73:M87" si="7">K73-L73</f>
        <v>-0.17999999999999972</v>
      </c>
      <c r="N73" s="21"/>
      <c r="O73" s="19">
        <v>40</v>
      </c>
    </row>
    <row r="74" spans="1:15" ht="13.5" x14ac:dyDescent="0.2">
      <c r="A74" s="10">
        <f t="shared" si="5"/>
        <v>70</v>
      </c>
      <c r="B74" s="9">
        <v>43880</v>
      </c>
      <c r="C74" s="10"/>
      <c r="D74" s="8" t="str">
        <f t="shared" si="6"/>
        <v>Волков Р.Ю.</v>
      </c>
      <c r="E74" s="10" t="s">
        <v>0</v>
      </c>
      <c r="F74" s="11">
        <v>3844</v>
      </c>
      <c r="G74" s="11">
        <v>3858</v>
      </c>
      <c r="H74" s="15">
        <v>14</v>
      </c>
      <c r="I74" s="17">
        <v>106</v>
      </c>
      <c r="J74" s="17">
        <v>103</v>
      </c>
      <c r="K74" s="13">
        <v>2.7859999999999996</v>
      </c>
      <c r="L74" s="13">
        <v>3</v>
      </c>
      <c r="M74" s="13">
        <f t="shared" si="7"/>
        <v>-0.21400000000000041</v>
      </c>
      <c r="N74" s="21"/>
      <c r="O74" s="19"/>
    </row>
    <row r="75" spans="1:15" ht="13.5" x14ac:dyDescent="0.2">
      <c r="A75" s="10">
        <f t="shared" si="5"/>
        <v>71</v>
      </c>
      <c r="B75" s="9">
        <v>43880</v>
      </c>
      <c r="C75" s="10"/>
      <c r="D75" s="8" t="str">
        <f t="shared" si="6"/>
        <v>Павлович И.И.</v>
      </c>
      <c r="E75" s="10" t="s">
        <v>22</v>
      </c>
      <c r="F75" s="11">
        <f>G74</f>
        <v>3858</v>
      </c>
      <c r="G75" s="11">
        <f>F75+H75</f>
        <v>3872</v>
      </c>
      <c r="H75" s="15">
        <v>14</v>
      </c>
      <c r="I75" s="17">
        <f>J74</f>
        <v>103</v>
      </c>
      <c r="J75" s="17">
        <f>I75+O75-L75</f>
        <v>98</v>
      </c>
      <c r="K75" s="13">
        <f>H75*33.5/100</f>
        <v>4.6900000000000004</v>
      </c>
      <c r="L75" s="13">
        <v>5</v>
      </c>
      <c r="M75" s="13">
        <f t="shared" si="7"/>
        <v>-0.30999999999999961</v>
      </c>
      <c r="N75" s="21"/>
      <c r="O75" s="19"/>
    </row>
    <row r="76" spans="1:15" ht="13.5" x14ac:dyDescent="0.2">
      <c r="A76" s="10">
        <f t="shared" si="5"/>
        <v>72</v>
      </c>
      <c r="B76" s="9">
        <v>43881</v>
      </c>
      <c r="C76" s="10"/>
      <c r="D76" s="8" t="str">
        <f t="shared" si="6"/>
        <v>Волков Р.Ю.</v>
      </c>
      <c r="E76" s="10" t="s">
        <v>0</v>
      </c>
      <c r="F76" s="11">
        <v>3858</v>
      </c>
      <c r="G76" s="11">
        <v>3947</v>
      </c>
      <c r="H76" s="15">
        <v>89</v>
      </c>
      <c r="I76" s="17">
        <v>103</v>
      </c>
      <c r="J76" s="17">
        <v>86</v>
      </c>
      <c r="K76" s="13">
        <v>17.710999999999999</v>
      </c>
      <c r="L76" s="13">
        <v>17</v>
      </c>
      <c r="M76" s="13">
        <f t="shared" si="7"/>
        <v>0.71099999999999852</v>
      </c>
      <c r="N76" s="21"/>
      <c r="O76" s="19"/>
    </row>
    <row r="77" spans="1:15" ht="13.5" x14ac:dyDescent="0.2">
      <c r="A77" s="10">
        <f t="shared" si="5"/>
        <v>73</v>
      </c>
      <c r="B77" s="9">
        <v>43881</v>
      </c>
      <c r="C77" s="10"/>
      <c r="D77" s="8" t="str">
        <f t="shared" si="6"/>
        <v>Гайнулин П.Г.</v>
      </c>
      <c r="E77" s="10" t="s">
        <v>19</v>
      </c>
      <c r="F77" s="11">
        <f>G76</f>
        <v>3947</v>
      </c>
      <c r="G77" s="11">
        <v>4147</v>
      </c>
      <c r="H77" s="12">
        <f>G77-F77</f>
        <v>200</v>
      </c>
      <c r="I77" s="17">
        <f>J76</f>
        <v>86</v>
      </c>
      <c r="J77" s="17">
        <f>I77+O77-L77</f>
        <v>187</v>
      </c>
      <c r="K77" s="13">
        <f>H77*16.6/100</f>
        <v>33.200000000000003</v>
      </c>
      <c r="L77" s="13">
        <v>19</v>
      </c>
      <c r="M77" s="13">
        <f t="shared" si="7"/>
        <v>14.200000000000003</v>
      </c>
      <c r="N77" s="18"/>
      <c r="O77" s="19">
        <v>120</v>
      </c>
    </row>
    <row r="78" spans="1:15" ht="13.5" x14ac:dyDescent="0.2">
      <c r="A78" s="10">
        <f t="shared" si="5"/>
        <v>74</v>
      </c>
      <c r="B78" s="9">
        <v>43881</v>
      </c>
      <c r="C78" s="10"/>
      <c r="D78" s="8" t="str">
        <f t="shared" si="6"/>
        <v>Павлович И.И.</v>
      </c>
      <c r="E78" s="10" t="s">
        <v>22</v>
      </c>
      <c r="F78" s="11">
        <f>G77</f>
        <v>4147</v>
      </c>
      <c r="G78" s="16">
        <f>F78+H78</f>
        <v>4159</v>
      </c>
      <c r="H78" s="15">
        <v>12</v>
      </c>
      <c r="I78" s="17">
        <f>J77</f>
        <v>187</v>
      </c>
      <c r="J78" s="17">
        <f>I78+O78-L78</f>
        <v>183</v>
      </c>
      <c r="K78" s="13">
        <f>H78*33.5/100</f>
        <v>4.0199999999999996</v>
      </c>
      <c r="L78" s="13">
        <v>4</v>
      </c>
      <c r="M78" s="13">
        <f t="shared" si="7"/>
        <v>1.9999999999999574E-2</v>
      </c>
      <c r="N78" s="21"/>
      <c r="O78" s="19"/>
    </row>
    <row r="79" spans="1:15" ht="13.5" x14ac:dyDescent="0.2">
      <c r="A79" s="10">
        <f t="shared" si="5"/>
        <v>75</v>
      </c>
      <c r="B79" s="9">
        <v>43882</v>
      </c>
      <c r="C79" s="10"/>
      <c r="D79" s="8" t="str">
        <f t="shared" si="6"/>
        <v>Волков Р.Ю.</v>
      </c>
      <c r="E79" s="10" t="s">
        <v>0</v>
      </c>
      <c r="F79" s="14">
        <v>3947</v>
      </c>
      <c r="G79" s="11">
        <v>4153</v>
      </c>
      <c r="H79" s="15">
        <v>206</v>
      </c>
      <c r="I79" s="20">
        <v>86</v>
      </c>
      <c r="J79" s="17">
        <v>45</v>
      </c>
      <c r="K79" s="13">
        <v>40.994</v>
      </c>
      <c r="L79" s="13">
        <v>41</v>
      </c>
      <c r="M79" s="13">
        <f t="shared" si="7"/>
        <v>-6.0000000000002274E-3</v>
      </c>
      <c r="N79" s="21"/>
      <c r="O79" s="19"/>
    </row>
    <row r="80" spans="1:15" ht="13.5" x14ac:dyDescent="0.2">
      <c r="A80" s="10">
        <f t="shared" si="5"/>
        <v>76</v>
      </c>
      <c r="B80" s="9">
        <v>43882</v>
      </c>
      <c r="C80" s="10"/>
      <c r="D80" s="8" t="str">
        <f t="shared" si="6"/>
        <v>Гайнулин П.Г.</v>
      </c>
      <c r="E80" s="10" t="s">
        <v>19</v>
      </c>
      <c r="F80" s="11">
        <f>G79</f>
        <v>4153</v>
      </c>
      <c r="G80" s="11">
        <v>4319</v>
      </c>
      <c r="H80" s="12">
        <f>G80-F80</f>
        <v>166</v>
      </c>
      <c r="I80" s="17">
        <f>J79</f>
        <v>45</v>
      </c>
      <c r="J80" s="17">
        <f>I80+O80-L80</f>
        <v>17</v>
      </c>
      <c r="K80" s="13">
        <f>H80*16.6/100</f>
        <v>27.556000000000004</v>
      </c>
      <c r="L80" s="13">
        <v>28</v>
      </c>
      <c r="M80" s="13">
        <f t="shared" si="7"/>
        <v>-0.44399999999999551</v>
      </c>
      <c r="N80" s="18"/>
      <c r="O80" s="19"/>
    </row>
    <row r="81" spans="1:15" ht="13.5" x14ac:dyDescent="0.2">
      <c r="A81" s="10">
        <f t="shared" si="5"/>
        <v>77</v>
      </c>
      <c r="B81" s="9">
        <v>43882</v>
      </c>
      <c r="C81" s="10"/>
      <c r="D81" s="8" t="str">
        <f t="shared" si="6"/>
        <v>Павлович И.И.</v>
      </c>
      <c r="E81" s="10" t="s">
        <v>22</v>
      </c>
      <c r="F81" s="11">
        <f>G80</f>
        <v>4319</v>
      </c>
      <c r="G81" s="11">
        <f>F81+H81</f>
        <v>4486</v>
      </c>
      <c r="H81" s="15">
        <v>167</v>
      </c>
      <c r="I81" s="17">
        <f>J80</f>
        <v>17</v>
      </c>
      <c r="J81" s="17">
        <f>I81+O81-L81</f>
        <v>41</v>
      </c>
      <c r="K81" s="13">
        <f>H81*33.5/100</f>
        <v>55.945</v>
      </c>
      <c r="L81" s="13">
        <v>56</v>
      </c>
      <c r="M81" s="13">
        <f t="shared" si="7"/>
        <v>-5.4999999999999716E-2</v>
      </c>
      <c r="N81" s="21"/>
      <c r="O81" s="19">
        <v>80</v>
      </c>
    </row>
    <row r="82" spans="1:15" ht="13.5" x14ac:dyDescent="0.2">
      <c r="A82" s="10">
        <f t="shared" si="5"/>
        <v>78</v>
      </c>
      <c r="B82" s="9">
        <v>43886</v>
      </c>
      <c r="C82" s="10"/>
      <c r="D82" s="8" t="str">
        <f t="shared" si="6"/>
        <v>Волков Р.Ю.</v>
      </c>
      <c r="E82" s="10" t="s">
        <v>0</v>
      </c>
      <c r="F82" s="11">
        <v>4153</v>
      </c>
      <c r="G82" s="11">
        <v>4166</v>
      </c>
      <c r="H82" s="15">
        <v>13</v>
      </c>
      <c r="I82" s="17">
        <v>45</v>
      </c>
      <c r="J82" s="17">
        <v>42</v>
      </c>
      <c r="K82" s="13">
        <v>2.5869999999999997</v>
      </c>
      <c r="L82" s="13">
        <v>3</v>
      </c>
      <c r="M82" s="13">
        <f t="shared" si="7"/>
        <v>-0.41300000000000026</v>
      </c>
      <c r="N82" s="21"/>
      <c r="O82" s="19"/>
    </row>
    <row r="83" spans="1:15" ht="13.5" x14ac:dyDescent="0.2">
      <c r="A83" s="10">
        <f t="shared" si="5"/>
        <v>79</v>
      </c>
      <c r="B83" s="9">
        <v>43886</v>
      </c>
      <c r="C83" s="10"/>
      <c r="D83" s="8" t="str">
        <f t="shared" si="6"/>
        <v>Гайнулин П.Г.</v>
      </c>
      <c r="E83" s="10" t="s">
        <v>19</v>
      </c>
      <c r="F83" s="11">
        <f>G82</f>
        <v>4166</v>
      </c>
      <c r="G83" s="11">
        <v>4421</v>
      </c>
      <c r="H83" s="12">
        <f>G83-F83</f>
        <v>255</v>
      </c>
      <c r="I83" s="17">
        <f>J82</f>
        <v>42</v>
      </c>
      <c r="J83" s="17">
        <f>I83+O83-L83</f>
        <v>25</v>
      </c>
      <c r="K83" s="13">
        <f>H83*16.6/100</f>
        <v>42.33</v>
      </c>
      <c r="L83" s="13">
        <v>17</v>
      </c>
      <c r="M83" s="13">
        <f t="shared" si="7"/>
        <v>25.33</v>
      </c>
      <c r="N83" s="18"/>
      <c r="O83" s="19"/>
    </row>
    <row r="84" spans="1:15" ht="13.5" x14ac:dyDescent="0.2">
      <c r="A84" s="10">
        <f t="shared" si="5"/>
        <v>80</v>
      </c>
      <c r="B84" s="9">
        <v>43887</v>
      </c>
      <c r="C84" s="10"/>
      <c r="D84" s="8" t="str">
        <f t="shared" si="6"/>
        <v>Волков Р.Ю.</v>
      </c>
      <c r="E84" s="10" t="s">
        <v>0</v>
      </c>
      <c r="F84" s="11">
        <v>4166</v>
      </c>
      <c r="G84" s="11">
        <v>4210</v>
      </c>
      <c r="H84" s="15">
        <v>44</v>
      </c>
      <c r="I84" s="17">
        <v>42</v>
      </c>
      <c r="J84" s="17">
        <v>33</v>
      </c>
      <c r="K84" s="13">
        <v>8.7559999999999985</v>
      </c>
      <c r="L84" s="13">
        <v>9</v>
      </c>
      <c r="M84" s="13">
        <f t="shared" si="7"/>
        <v>-0.24400000000000155</v>
      </c>
      <c r="N84" s="21"/>
      <c r="O84" s="19"/>
    </row>
    <row r="85" spans="1:15" ht="13.5" x14ac:dyDescent="0.2">
      <c r="A85" s="10">
        <f t="shared" si="5"/>
        <v>81</v>
      </c>
      <c r="B85" s="9">
        <v>43888</v>
      </c>
      <c r="C85" s="10"/>
      <c r="D85" s="8" t="str">
        <f t="shared" si="6"/>
        <v>Волков Р.Ю.</v>
      </c>
      <c r="E85" s="10" t="s">
        <v>0</v>
      </c>
      <c r="F85" s="11">
        <v>4210</v>
      </c>
      <c r="G85" s="11">
        <v>4220</v>
      </c>
      <c r="H85" s="15">
        <v>10</v>
      </c>
      <c r="I85" s="17">
        <v>33</v>
      </c>
      <c r="J85" s="17">
        <v>31</v>
      </c>
      <c r="K85" s="13">
        <v>1.99</v>
      </c>
      <c r="L85" s="13">
        <v>2</v>
      </c>
      <c r="M85" s="13">
        <f t="shared" si="7"/>
        <v>-1.0000000000000009E-2</v>
      </c>
      <c r="N85" s="21"/>
      <c r="O85" s="19"/>
    </row>
    <row r="86" spans="1:15" ht="13.5" x14ac:dyDescent="0.2">
      <c r="A86" s="10">
        <f t="shared" si="5"/>
        <v>82</v>
      </c>
      <c r="B86" s="9">
        <v>43888</v>
      </c>
      <c r="C86" s="10"/>
      <c r="D86" s="8" t="str">
        <f t="shared" si="6"/>
        <v>Гайнулин П.Г.</v>
      </c>
      <c r="E86" s="10" t="s">
        <v>19</v>
      </c>
      <c r="F86" s="11">
        <f>G85</f>
        <v>4220</v>
      </c>
      <c r="G86" s="11">
        <v>4657</v>
      </c>
      <c r="H86" s="12">
        <f>G86-F86</f>
        <v>437</v>
      </c>
      <c r="I86" s="17">
        <f>J85</f>
        <v>31</v>
      </c>
      <c r="J86" s="17">
        <f>I86+O86-L86</f>
        <v>-8</v>
      </c>
      <c r="K86" s="13">
        <f>H86*16.6/100</f>
        <v>72.542000000000002</v>
      </c>
      <c r="L86" s="13">
        <v>39</v>
      </c>
      <c r="M86" s="13">
        <f t="shared" si="7"/>
        <v>33.542000000000002</v>
      </c>
      <c r="N86" s="18"/>
      <c r="O86" s="19"/>
    </row>
    <row r="87" spans="1:15" ht="13.5" x14ac:dyDescent="0.2">
      <c r="A87" s="10">
        <f t="shared" si="5"/>
        <v>83</v>
      </c>
      <c r="B87" s="9">
        <v>43889</v>
      </c>
      <c r="C87" s="10"/>
      <c r="D87" s="8" t="str">
        <f t="shared" si="6"/>
        <v>Волков Р.Ю.</v>
      </c>
      <c r="E87" s="10" t="s">
        <v>0</v>
      </c>
      <c r="F87" s="11">
        <v>4220</v>
      </c>
      <c r="G87" s="11">
        <v>4231</v>
      </c>
      <c r="H87" s="15">
        <v>11</v>
      </c>
      <c r="I87" s="17">
        <v>31</v>
      </c>
      <c r="J87" s="17">
        <v>29</v>
      </c>
      <c r="K87" s="13">
        <v>2.1889999999999996</v>
      </c>
      <c r="L87" s="13">
        <v>2</v>
      </c>
      <c r="M87" s="13">
        <f t="shared" si="7"/>
        <v>0.18899999999999961</v>
      </c>
      <c r="N87" s="21"/>
      <c r="O87" s="19"/>
    </row>
    <row r="88" spans="1:15" x14ac:dyDescent="0.2">
      <c r="A88" s="10" t="str">
        <f t="shared" ref="A88:A97" si="8">IF(B88="","",A87+1)</f>
        <v/>
      </c>
      <c r="B88" s="4"/>
      <c r="C88" s="2"/>
      <c r="D88" s="4"/>
      <c r="E88" s="2"/>
      <c r="F88" s="2"/>
      <c r="G88" s="2"/>
      <c r="H88" s="2"/>
      <c r="I88" s="2"/>
      <c r="J88" s="2"/>
      <c r="K88" s="1"/>
      <c r="L88" s="1"/>
      <c r="M88" s="2"/>
      <c r="N88" s="2"/>
      <c r="O88" s="2"/>
    </row>
    <row r="89" spans="1:15" x14ac:dyDescent="0.2">
      <c r="A89" s="10" t="str">
        <f t="shared" si="8"/>
        <v/>
      </c>
      <c r="B89" s="4"/>
      <c r="C89" s="2"/>
      <c r="D89" s="4"/>
      <c r="E89" s="2"/>
      <c r="F89" s="2"/>
      <c r="G89" s="2"/>
      <c r="H89" s="2"/>
      <c r="I89" s="2"/>
      <c r="J89" s="2"/>
      <c r="K89" s="1"/>
      <c r="L89" s="1"/>
      <c r="M89" s="2"/>
      <c r="N89" s="2"/>
      <c r="O89" s="2"/>
    </row>
    <row r="90" spans="1:15" x14ac:dyDescent="0.2">
      <c r="A90" s="10" t="str">
        <f t="shared" si="8"/>
        <v/>
      </c>
      <c r="B90" s="4"/>
      <c r="C90" s="2"/>
      <c r="D90" s="4"/>
      <c r="E90" s="2"/>
      <c r="F90" s="2"/>
      <c r="G90" s="2"/>
      <c r="H90" s="2"/>
      <c r="I90" s="2"/>
      <c r="J90" s="2"/>
      <c r="K90" s="1"/>
      <c r="L90" s="1"/>
      <c r="M90" s="2"/>
      <c r="N90" s="2"/>
      <c r="O90" s="2"/>
    </row>
    <row r="91" spans="1:15" x14ac:dyDescent="0.2">
      <c r="A91" s="10" t="str">
        <f t="shared" si="8"/>
        <v/>
      </c>
      <c r="B91" s="4"/>
      <c r="C91" s="2"/>
      <c r="D91" s="4"/>
      <c r="E91" s="2"/>
      <c r="F91" s="2"/>
      <c r="G91" s="2"/>
      <c r="H91" s="2"/>
      <c r="I91" s="2"/>
      <c r="J91" s="2"/>
      <c r="K91" s="1"/>
      <c r="L91" s="1"/>
      <c r="M91" s="2"/>
      <c r="N91" s="2"/>
      <c r="O91" s="2"/>
    </row>
    <row r="92" spans="1:15" x14ac:dyDescent="0.2">
      <c r="A92" s="10" t="str">
        <f t="shared" si="8"/>
        <v/>
      </c>
      <c r="B92" s="4"/>
      <c r="C92" s="2"/>
      <c r="D92" s="4"/>
      <c r="E92" s="2"/>
      <c r="F92" s="2"/>
      <c r="G92" s="2"/>
      <c r="H92" s="2"/>
      <c r="I92" s="2"/>
      <c r="J92" s="2"/>
      <c r="K92" s="1"/>
      <c r="L92" s="1"/>
      <c r="M92" s="2"/>
      <c r="N92" s="2"/>
      <c r="O92" s="2"/>
    </row>
    <row r="93" spans="1:15" x14ac:dyDescent="0.2">
      <c r="A93" s="10" t="str">
        <f t="shared" si="8"/>
        <v/>
      </c>
      <c r="B93" s="4"/>
      <c r="C93" s="2"/>
      <c r="D93" s="4"/>
      <c r="E93" s="2"/>
      <c r="F93" s="2"/>
      <c r="G93" s="2"/>
      <c r="H93" s="2"/>
      <c r="I93" s="2"/>
      <c r="J93" s="2"/>
      <c r="K93" s="1"/>
      <c r="L93" s="1"/>
      <c r="M93" s="2"/>
      <c r="N93" s="2"/>
      <c r="O93" s="2"/>
    </row>
    <row r="94" spans="1:15" x14ac:dyDescent="0.2">
      <c r="A94" s="10" t="str">
        <f t="shared" si="8"/>
        <v/>
      </c>
      <c r="B94" s="4"/>
      <c r="C94" s="2"/>
      <c r="D94" s="4"/>
      <c r="E94" s="2"/>
      <c r="F94" s="2"/>
      <c r="G94" s="2"/>
      <c r="H94" s="2"/>
      <c r="I94" s="2"/>
      <c r="J94" s="2"/>
      <c r="K94" s="1"/>
      <c r="L94" s="1"/>
      <c r="M94" s="2"/>
      <c r="N94" s="2"/>
      <c r="O94" s="2"/>
    </row>
    <row r="95" spans="1:15" x14ac:dyDescent="0.2">
      <c r="A95" s="10" t="str">
        <f t="shared" si="8"/>
        <v/>
      </c>
      <c r="B95" s="4"/>
      <c r="C95" s="2"/>
      <c r="D95" s="4"/>
      <c r="E95" s="2"/>
      <c r="F95" s="2"/>
      <c r="G95" s="2"/>
      <c r="H95" s="2"/>
      <c r="I95" s="2"/>
      <c r="J95" s="2"/>
      <c r="K95" s="1"/>
      <c r="L95" s="1"/>
      <c r="M95" s="2"/>
      <c r="N95" s="2"/>
      <c r="O95" s="2"/>
    </row>
    <row r="96" spans="1:15" x14ac:dyDescent="0.2">
      <c r="A96" s="10" t="str">
        <f t="shared" si="8"/>
        <v/>
      </c>
      <c r="B96" s="4"/>
      <c r="C96" s="2"/>
      <c r="D96" s="4"/>
      <c r="E96" s="2"/>
      <c r="F96" s="2"/>
      <c r="G96" s="2"/>
      <c r="H96" s="2"/>
      <c r="I96" s="2"/>
      <c r="J96" s="2"/>
      <c r="K96" s="1"/>
      <c r="L96" s="1"/>
      <c r="M96" s="2"/>
      <c r="N96" s="2"/>
      <c r="O96" s="2"/>
    </row>
    <row r="97" spans="1:15" x14ac:dyDescent="0.2">
      <c r="A97" s="10" t="str">
        <f t="shared" si="8"/>
        <v/>
      </c>
      <c r="B97" s="4"/>
      <c r="C97" s="2"/>
      <c r="D97" s="4"/>
      <c r="E97" s="2"/>
      <c r="F97" s="2"/>
      <c r="G97" s="2"/>
      <c r="H97" s="2"/>
      <c r="I97" s="2"/>
      <c r="J97" s="2"/>
      <c r="K97" s="1"/>
      <c r="L97" s="1"/>
      <c r="M97" s="2"/>
      <c r="N97" s="2"/>
      <c r="O97" s="2"/>
    </row>
  </sheetData>
  <autoFilter ref="C4:T87"/>
  <mergeCells count="13">
    <mergeCell ref="A3:A4"/>
    <mergeCell ref="B3:B4"/>
    <mergeCell ref="C3:C4"/>
    <mergeCell ref="C1:O1"/>
    <mergeCell ref="C2:O2"/>
    <mergeCell ref="K3:L3"/>
    <mergeCell ref="M3:M4"/>
    <mergeCell ref="N3:O3"/>
    <mergeCell ref="D3:D4"/>
    <mergeCell ref="F3:G3"/>
    <mergeCell ref="H3:H4"/>
    <mergeCell ref="I3:J3"/>
    <mergeCell ref="E3:E4"/>
  </mergeCells>
  <pageMargins left="0.42" right="0.15" top="0.61" bottom="0.34" header="0.49" footer="0.2"/>
  <pageSetup paperSize="9" scale="95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Вспом!$B$2:$B$4</xm:f>
          </x14:formula1>
          <xm:sqref>E5:E114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C30" sqref="C30"/>
    </sheetView>
  </sheetViews>
  <sheetFormatPr defaultRowHeight="12.75" x14ac:dyDescent="0.2"/>
  <cols>
    <col min="1" max="1" width="16.5703125" customWidth="1"/>
    <col min="2" max="2" width="13.28515625" customWidth="1"/>
    <col min="3" max="3" width="12.5703125" customWidth="1"/>
  </cols>
  <sheetData>
    <row r="2" spans="1:3" x14ac:dyDescent="0.2">
      <c r="A2" t="s">
        <v>24</v>
      </c>
      <c r="B2" t="s">
        <v>22</v>
      </c>
      <c r="C2" t="s">
        <v>4</v>
      </c>
    </row>
    <row r="3" spans="1:3" x14ac:dyDescent="0.2">
      <c r="A3" t="s">
        <v>23</v>
      </c>
      <c r="B3" t="s">
        <v>0</v>
      </c>
      <c r="C3" t="s">
        <v>3</v>
      </c>
    </row>
    <row r="4" spans="1:3" x14ac:dyDescent="0.2">
      <c r="A4" t="s">
        <v>20</v>
      </c>
      <c r="B4" t="s">
        <v>19</v>
      </c>
      <c r="C4" t="s">
        <v>18</v>
      </c>
    </row>
  </sheetData>
  <sortState ref="B3:B5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Вспом</vt:lpstr>
      <vt:lpstr>реестр!Область_печати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NataLee</dc:creator>
  <cp:lastModifiedBy>SharabaevaN</cp:lastModifiedBy>
  <cp:lastPrinted>2020-03-04T11:11:29Z</cp:lastPrinted>
  <dcterms:created xsi:type="dcterms:W3CDTF">2020-03-04T11:10:09Z</dcterms:created>
  <dcterms:modified xsi:type="dcterms:W3CDTF">2020-03-06T19:02:11Z</dcterms:modified>
</cp:coreProperties>
</file>