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Виктор\Desktop\Новая папка (2)\"/>
    </mc:Choice>
  </mc:AlternateContent>
  <xr:revisionPtr revIDLastSave="0" documentId="13_ncr:1_{EC067621-180A-48CE-B6E1-F4E05BA6BBD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Время ремонта" sheetId="1" r:id="rId1"/>
    <sheet name="Не раб. дни" sheetId="2" r:id="rId2"/>
  </sheets>
  <definedNames>
    <definedName name="Праздничные">'Не раб. дни'!$A$2:$A$25</definedName>
    <definedName name="Сокращенные">'Не раб. дни'!$M$2:$M$25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4" i="1"/>
  <c r="D3" i="1"/>
  <c r="D4" i="1"/>
  <c r="D5" i="1"/>
  <c r="D6" i="1"/>
  <c r="D7" i="1"/>
  <c r="D8" i="1"/>
  <c r="D9" i="1"/>
  <c r="D2" i="1"/>
  <c r="K3" i="2" l="1"/>
  <c r="K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Виктор</author>
  </authors>
  <commentList>
    <comment ref="B1" authorId="0" shapeId="0" xr:uid="{B5B8502E-095F-4AB1-94EE-1B674372B802}">
      <text>
        <r>
          <rPr>
            <sz val="10"/>
            <color indexed="81"/>
            <rFont val="Tahoma"/>
            <family val="2"/>
            <charset val="204"/>
          </rPr>
          <t>Рабочее время переходит на другие сутки которые могут являться выходными или праздничными днями.</t>
        </r>
      </text>
    </comment>
    <comment ref="D1" authorId="0" shapeId="0" xr:uid="{8F9B8E97-DEAE-457F-BEC5-980235ED7190}">
      <text>
        <r>
          <rPr>
            <sz val="10"/>
            <color indexed="81"/>
            <rFont val="Tahoma"/>
            <family val="2"/>
            <charset val="204"/>
          </rPr>
          <t>С учетом праздничных и выходный дней.</t>
        </r>
      </text>
    </comment>
  </commentList>
</comments>
</file>

<file path=xl/sharedStrings.xml><?xml version="1.0" encoding="utf-8"?>
<sst xmlns="http://schemas.openxmlformats.org/spreadsheetml/2006/main" count="28" uniqueCount="24">
  <si>
    <t>Дата и время выхода из ремонта</t>
  </si>
  <si>
    <t>Время простоя  на ремонте в днях и часах</t>
  </si>
  <si>
    <t>Праздничные дни</t>
  </si>
  <si>
    <t>Рабочее время</t>
  </si>
  <si>
    <t>1 смена с</t>
  </si>
  <si>
    <t>до</t>
  </si>
  <si>
    <t>обед с</t>
  </si>
  <si>
    <t>2 смена с</t>
  </si>
  <si>
    <t>Выходные дни СБ, ВС</t>
  </si>
  <si>
    <t>Дата и время постановки на ремонт</t>
  </si>
  <si>
    <t>Должно получиться</t>
  </si>
  <si>
    <t>32 час. 00 мин.</t>
  </si>
  <si>
    <t>80 час. 00 мин.</t>
  </si>
  <si>
    <t>02 час. 30 мин.</t>
  </si>
  <si>
    <t>02 час. 55 мин.</t>
  </si>
  <si>
    <t>36 час. 00 мин.</t>
  </si>
  <si>
    <t>53 час. 05 мин.</t>
  </si>
  <si>
    <t>00 час. 50 мин.</t>
  </si>
  <si>
    <t>2 час. 20 мин.</t>
  </si>
  <si>
    <t>Сокращенные  дни</t>
  </si>
  <si>
    <t>3942 час. 00 мин.</t>
  </si>
  <si>
    <t>334 час. 00 мин.</t>
  </si>
  <si>
    <t>Тоесть у нас 5 сокр. дней в год по списку это значит -5 рабочих часов из 1 смены и -5 раб. час. из 2 смены за год. Итого -10 часов за год на обе смены. В дни указанные в списке.</t>
  </si>
  <si>
    <t>Минус 1 час из первой смены и минус 1 час из второй смены за месяц в день указанный в списке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</si>
</sst>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"/>
    <numFmt numFmtId="166" formatCode="[h]\ &quot;час.&quot;\ mm\ &quot;мин.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indexed="81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2" fontId="0" fillId="2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7" borderId="1" xfId="0" applyFont="1" applyFill="1" applyBorder="1" applyAlignment="1">
      <alignment horizontal="center" vertical="center"/>
    </xf>
    <xf numFmtId="165" fontId="0" fillId="0" borderId="0" xfId="0" applyNumberFormat="1"/>
    <xf numFmtId="166" fontId="0" fillId="2" borderId="1" xfId="0" applyNumberFormat="1" applyFill="1" applyBorder="1" applyAlignment="1">
      <alignment horizontal="center" vertical="center"/>
    </xf>
    <xf numFmtId="0" fontId="0" fillId="0" borderId="4" xfId="0" applyBorder="1"/>
    <xf numFmtId="22" fontId="0" fillId="2" borderId="6" xfId="0" applyNumberFormat="1" applyFill="1" applyBorder="1" applyAlignment="1">
      <alignment horizontal="center" vertical="center"/>
    </xf>
    <xf numFmtId="0" fontId="0" fillId="0" borderId="0" xfId="0" applyBorder="1"/>
    <xf numFmtId="22" fontId="0" fillId="2" borderId="7" xfId="0" applyNumberFormat="1" applyFill="1" applyBorder="1" applyAlignment="1">
      <alignment horizontal="center" vertical="center"/>
    </xf>
    <xf numFmtId="22" fontId="0" fillId="2" borderId="8" xfId="0" applyNumberFormat="1" applyFill="1" applyBorder="1" applyAlignment="1">
      <alignment horizontal="center" vertical="center"/>
    </xf>
    <xf numFmtId="0" fontId="0" fillId="0" borderId="9" xfId="0" applyBorder="1"/>
    <xf numFmtId="166" fontId="0" fillId="2" borderId="8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11" xfId="0" applyNumberFormat="1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22" fontId="0" fillId="2" borderId="12" xfId="0" applyNumberFormat="1" applyFill="1" applyBorder="1" applyAlignment="1">
      <alignment horizontal="center" vertical="center"/>
    </xf>
    <xf numFmtId="22" fontId="0" fillId="2" borderId="13" xfId="0" applyNumberFormat="1" applyFill="1" applyBorder="1" applyAlignment="1">
      <alignment horizontal="center" vertical="center"/>
    </xf>
    <xf numFmtId="166" fontId="0" fillId="2" borderId="13" xfId="0" applyNumberForma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6" fontId="0" fillId="2" borderId="15" xfId="0" applyNumberFormat="1" applyFill="1" applyBorder="1" applyAlignment="1">
      <alignment horizontal="center" vertical="center"/>
    </xf>
    <xf numFmtId="166" fontId="0" fillId="0" borderId="0" xfId="0" applyNumberFormat="1" applyFill="1" applyBorder="1" applyAlignment="1">
      <alignment horizontal="center" vertical="center"/>
    </xf>
    <xf numFmtId="0" fontId="0" fillId="3" borderId="13" xfId="0" applyNumberFormat="1" applyFill="1" applyBorder="1" applyAlignment="1">
      <alignment horizontal="center" vertical="center"/>
    </xf>
    <xf numFmtId="2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Fill="1" applyBorder="1" applyAlignment="1">
      <alignment horizontal="center" vertical="center"/>
    </xf>
    <xf numFmtId="22" fontId="0" fillId="2" borderId="20" xfId="0" applyNumberFormat="1" applyFill="1" applyBorder="1" applyAlignment="1">
      <alignment horizontal="center" vertical="center"/>
    </xf>
    <xf numFmtId="22" fontId="0" fillId="2" borderId="15" xfId="0" applyNumberFormat="1" applyFill="1" applyBorder="1" applyAlignment="1">
      <alignment horizontal="center" vertical="center"/>
    </xf>
    <xf numFmtId="0" fontId="0" fillId="0" borderId="14" xfId="0" applyFill="1" applyBorder="1"/>
    <xf numFmtId="0" fontId="0" fillId="3" borderId="13" xfId="0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577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O24"/>
  <sheetViews>
    <sheetView tabSelected="1" workbookViewId="0"/>
  </sheetViews>
  <sheetFormatPr defaultRowHeight="15" x14ac:dyDescent="0.25"/>
  <cols>
    <col min="1" max="2" width="20.7109375" customWidth="1"/>
    <col min="4" max="4" width="22.28515625" customWidth="1"/>
    <col min="5" max="5" width="15.7109375" customWidth="1"/>
    <col min="8" max="8" width="10.140625" bestFit="1" customWidth="1"/>
    <col min="14" max="14" width="10.140625" bestFit="1" customWidth="1"/>
  </cols>
  <sheetData>
    <row r="1" spans="1:15" ht="45" x14ac:dyDescent="0.25">
      <c r="A1" s="18" t="s">
        <v>9</v>
      </c>
      <c r="B1" s="19" t="s">
        <v>0</v>
      </c>
      <c r="C1" s="10"/>
      <c r="D1" s="19" t="s">
        <v>1</v>
      </c>
      <c r="E1" s="20" t="s">
        <v>10</v>
      </c>
    </row>
    <row r="2" spans="1:15" x14ac:dyDescent="0.25">
      <c r="A2" s="11">
        <v>43831.333333333336</v>
      </c>
      <c r="B2" s="5">
        <v>43841.0625</v>
      </c>
      <c r="C2" s="12"/>
      <c r="D2" s="9">
        <f>SUMPRODUCT((WEEKDAY(A2+ROW($1:$2003),2)&lt;6)*(TRUNC(A2)+ROW($1:$2003)&lt;--TRUNC(B2))*ISERROR(MATCH(TRUNC(A2)+ROW($1:$2003),Праздничные,0)))*"16:00"+(1-MOD(A2,1)-MIN('Не раб. дни'!$K$2,MAX(,'Не раб. дни'!$J$2-MOD(A2,1)))-MIN('Не раб. дни'!$K$3,MAX(,'Не раб. дни'!$J$3-MOD(A2,1)))+MIN('Не раб. дни'!$F$3,MOD(B2,1)))*(WEEKDAY(A2,2)&lt;6)*ISERROR(MATCH(TRUNC(A2),Праздничные,0))+(MAX(,MOD(B2,1)-'Не раб. дни'!$D$2)-MIN('Не раб. дни'!$K$2,MAX(,MOD(B2,1)-'Не раб. дни'!$H$2))-MIN('Не раб. дни'!$K$3,MAX(,MOD(B2,1)-'Не раб. дни'!$H$3)))*(WEEKDAY(B2,2)&lt;6)*ISERROR(MATCH(TRUNC(B2),Праздничные,0))-(TRUNC(A2)=TRUNC(B2))*"16:00"</f>
        <v>1.3333333333333333</v>
      </c>
      <c r="E2" s="21" t="s">
        <v>11</v>
      </c>
    </row>
    <row r="3" spans="1:15" x14ac:dyDescent="0.25">
      <c r="A3" s="11">
        <v>43843.333333333336</v>
      </c>
      <c r="B3" s="5">
        <v>43848.0625</v>
      </c>
      <c r="C3" s="12"/>
      <c r="D3" s="9">
        <f>SUMPRODUCT((WEEKDAY(A3+ROW($1:$2003),2)&lt;6)*(TRUNC(A3)+ROW($1:$2003)&lt;--TRUNC(B3))*ISERROR(MATCH(TRUNC(A3)+ROW($1:$2003),Праздничные,0)))*"16:00"+(1-MOD(A3,1)-MIN('Не раб. дни'!$K$2,MAX(,'Не раб. дни'!$J$2-MOD(A3,1)))-MIN('Не раб. дни'!$K$3,MAX(,'Не раб. дни'!$J$3-MOD(A3,1)))+MIN('Не раб. дни'!$F$3,MOD(B3,1)))*(WEEKDAY(A3,2)&lt;6)*ISERROR(MATCH(TRUNC(A3),Праздничные,0))+(MAX(,MOD(B3,1)-'Не раб. дни'!$D$2)-MIN('Не раб. дни'!$K$2,MAX(,MOD(B3,1)-'Не раб. дни'!$H$2))-MIN('Не раб. дни'!$K$3,MAX(,MOD(B3,1)-'Не раб. дни'!$H$3)))*(WEEKDAY(B3,2)&lt;6)*ISERROR(MATCH(TRUNC(B3),Праздничные,0))-(TRUNC(A3)=TRUNC(B3))*"16:00"</f>
        <v>3.3333333333309079</v>
      </c>
      <c r="E3" s="21" t="s">
        <v>12</v>
      </c>
    </row>
    <row r="4" spans="1:15" x14ac:dyDescent="0.25">
      <c r="A4" s="11">
        <v>43855.916666666664</v>
      </c>
      <c r="B4" s="5">
        <v>43857.4375</v>
      </c>
      <c r="C4" s="12"/>
      <c r="D4" s="9">
        <f>SUMPRODUCT((WEEKDAY(A4+ROW($1:$2003),2)&lt;6)*(TRUNC(A4)+ROW($1:$2003)&lt;--TRUNC(B4))*ISERROR(MATCH(TRUNC(A4)+ROW($1:$2003),Праздничные,0)))*"16:00"+(1-MOD(A4,1)-MIN('Не раб. дни'!$K$2,MAX(,'Не раб. дни'!$J$2-MOD(A4,1)))-MIN('Не раб. дни'!$K$3,MAX(,'Не раб. дни'!$J$3-MOD(A4,1)))+MIN('Не раб. дни'!$F$3,MOD(B4,1)))*(WEEKDAY(A4,2)&lt;6)*ISERROR(MATCH(TRUNC(A4),Праздничные,0))+(MAX(,MOD(B4,1)-'Не раб. дни'!$D$2)-MIN('Не раб. дни'!$K$2,MAX(,MOD(B4,1)-'Не раб. дни'!$H$2))-MIN('Не раб. дни'!$K$3,MAX(,MOD(B4,1)-'Не раб. дни'!$H$3)))*(WEEKDAY(B4,2)&lt;6)*ISERROR(MATCH(TRUNC(B4),Праздничные,0))-(TRUNC(A4)=TRUNC(B4))*"16:00"</f>
        <v>0.10416666666666669</v>
      </c>
      <c r="E4" s="21" t="s">
        <v>13</v>
      </c>
    </row>
    <row r="5" spans="1:15" x14ac:dyDescent="0.25">
      <c r="A5" s="11">
        <v>43857.958333333336</v>
      </c>
      <c r="B5" s="5">
        <v>43858.350694444445</v>
      </c>
      <c r="C5" s="12"/>
      <c r="D5" s="9">
        <f>SUMPRODUCT((WEEKDAY(A5+ROW($1:$2003),2)&lt;6)*(TRUNC(A5)+ROW($1:$2003)&lt;--TRUNC(B5))*ISERROR(MATCH(TRUNC(A5)+ROW($1:$2003),Праздничные,0)))*"16:00"+(1-MOD(A5,1)-MIN('Не раб. дни'!$K$2,MAX(,'Не раб. дни'!$J$2-MOD(A5,1)))-MIN('Не раб. дни'!$K$3,MAX(,'Не раб. дни'!$J$3-MOD(A5,1)))+MIN('Не раб. дни'!$F$3,MOD(B5,1)))*(WEEKDAY(A5,2)&lt;6)*ISERROR(MATCH(TRUNC(A5),Праздничные,0))+(MAX(,MOD(B5,1)-'Не раб. дни'!$D$2)-MIN('Не раб. дни'!$K$2,MAX(,MOD(B5,1)-'Не раб. дни'!$H$2))-MIN('Не раб. дни'!$K$3,MAX(,MOD(B5,1)-'Не раб. дни'!$H$3)))*(WEEKDAY(B5,2)&lt;6)*ISERROR(MATCH(TRUNC(B5),Праздничные,0))-(TRUNC(A5)=TRUNC(B5))*"16:00"</f>
        <v>0.12152777777616092</v>
      </c>
      <c r="E5" s="21" t="s">
        <v>14</v>
      </c>
    </row>
    <row r="6" spans="1:15" x14ac:dyDescent="0.25">
      <c r="A6" s="11">
        <v>43910.5</v>
      </c>
      <c r="B6" s="5">
        <v>43914.708333333336</v>
      </c>
      <c r="C6" s="12"/>
      <c r="D6" s="9">
        <f>SUMPRODUCT((WEEKDAY(A6+ROW($1:$2003),2)&lt;6)*(TRUNC(A6)+ROW($1:$2003)&lt;--TRUNC(B6))*ISERROR(MATCH(TRUNC(A6)+ROW($1:$2003),Праздничные,0)))*"16:00"+(1-MOD(A6,1)-MIN('Не раб. дни'!$K$2,MAX(,'Не раб. дни'!$J$2-MOD(A6,1)))-MIN('Не раб. дни'!$K$3,MAX(,'Не раб. дни'!$J$3-MOD(A6,1)))+MIN('Не раб. дни'!$F$3,MOD(B6,1)))*(WEEKDAY(A6,2)&lt;6)*ISERROR(MATCH(TRUNC(A6),Праздничные,0))+(MAX(,MOD(B6,1)-'Не раб. дни'!$D$2)-MIN('Не раб. дни'!$K$2,MAX(,MOD(B6,1)-'Не раб. дни'!$H$2))-MIN('Не раб. дни'!$K$3,MAX(,MOD(B6,1)-'Не раб. дни'!$H$3)))*(WEEKDAY(B6,2)&lt;6)*ISERROR(MATCH(TRUNC(B6),Праздничные,0))-(TRUNC(A6)=TRUNC(B6))*"16:00"</f>
        <v>1.5000000000024254</v>
      </c>
      <c r="E6" s="21" t="s">
        <v>15</v>
      </c>
    </row>
    <row r="7" spans="1:15" x14ac:dyDescent="0.25">
      <c r="A7" s="11">
        <v>43914.715277777781</v>
      </c>
      <c r="B7" s="5">
        <v>43917.947916666664</v>
      </c>
      <c r="C7" s="12"/>
      <c r="D7" s="9">
        <f>SUMPRODUCT((WEEKDAY(A7+ROW($1:$2003),2)&lt;6)*(TRUNC(A7)+ROW($1:$2003)&lt;--TRUNC(B7))*ISERROR(MATCH(TRUNC(A7)+ROW($1:$2003),Праздничные,0)))*"16:00"+(1-MOD(A7,1)-MIN('Не раб. дни'!$K$2,MAX(,'Не раб. дни'!$J$2-MOD(A7,1)))-MIN('Не раб. дни'!$K$3,MAX(,'Не раб. дни'!$J$3-MOD(A7,1)))+MIN('Не раб. дни'!$F$3,MOD(B7,1)))*(WEEKDAY(A7,2)&lt;6)*ISERROR(MATCH(TRUNC(A7),Праздничные,0))+(MAX(,MOD(B7,1)-'Не раб. дни'!$D$2)-MIN('Не раб. дни'!$K$2,MAX(,MOD(B7,1)-'Не раб. дни'!$H$2))-MIN('Не раб. дни'!$K$3,MAX(,MOD(B7,1)-'Не раб. дни'!$H$3)))*(WEEKDAY(B7,2)&lt;6)*ISERROR(MATCH(TRUNC(B7),Праздничные,0))-(TRUNC(A7)=TRUNC(B7))*"16:00"</f>
        <v>2.2118055555498968</v>
      </c>
      <c r="E7" s="21" t="s">
        <v>16</v>
      </c>
    </row>
    <row r="8" spans="1:15" x14ac:dyDescent="0.25">
      <c r="A8" s="11">
        <v>43914.996527777781</v>
      </c>
      <c r="B8" s="5">
        <v>43915.03125</v>
      </c>
      <c r="C8" s="12"/>
      <c r="D8" s="9">
        <f>SUMPRODUCT((WEEKDAY(A8+ROW($1:$2003),2)&lt;6)*(TRUNC(A8)+ROW($1:$2003)&lt;--TRUNC(B8))*ISERROR(MATCH(TRUNC(A8)+ROW($1:$2003),Праздничные,0)))*"16:00"+(1-MOD(A8,1)-MIN('Не раб. дни'!$K$2,MAX(,'Не раб. дни'!$J$2-MOD(A8,1)))-MIN('Не раб. дни'!$K$3,MAX(,'Не раб. дни'!$J$3-MOD(A8,1)))+MIN('Не раб. дни'!$F$3,MOD(B8,1)))*(WEEKDAY(A8,2)&lt;6)*ISERROR(MATCH(TRUNC(A8),Праздничные,0))+(MAX(,MOD(B8,1)-'Не раб. дни'!$D$2)-MIN('Не раб. дни'!$K$2,MAX(,MOD(B8,1)-'Не раб. дни'!$H$2))-MIN('Не раб. дни'!$K$3,MAX(,MOD(B8,1)-'Не раб. дни'!$H$3)))*(WEEKDAY(B8,2)&lt;6)*ISERROR(MATCH(TRUNC(B8),Праздничные,0))-(TRUNC(A8)=TRUNC(B8))*"16:00"</f>
        <v>3.4722222218988463E-2</v>
      </c>
      <c r="E8" s="21" t="s">
        <v>17</v>
      </c>
    </row>
    <row r="9" spans="1:15" ht="15.75" thickBot="1" x14ac:dyDescent="0.3">
      <c r="A9" s="13">
        <v>43914.996527777781</v>
      </c>
      <c r="B9" s="14">
        <v>43915.364583333336</v>
      </c>
      <c r="C9" s="15"/>
      <c r="D9" s="16">
        <f>SUMPRODUCT((WEEKDAY(A9+ROW($1:$2003),2)&lt;6)*(TRUNC(A9)+ROW($1:$2003)&lt;--TRUNC(B9))*ISERROR(MATCH(TRUNC(A9)+ROW($1:$2003),Праздничные,0)))*"16:00"+(1-MOD(A9,1)-MIN('Не раб. дни'!$K$2,MAX(,'Не раб. дни'!$J$2-MOD(A9,1)))-MIN('Не раб. дни'!$K$3,MAX(,'Не раб. дни'!$J$3-MOD(A9,1)))+MIN('Не раб. дни'!$F$3,MOD(B9,1)))*(WEEKDAY(A9,2)&lt;6)*ISERROR(MATCH(TRUNC(A9),Праздничные,0))+(MAX(,MOD(B9,1)-'Не раб. дни'!$D$2)-MIN('Не раб. дни'!$K$2,MAX(,MOD(B9,1)-'Не раб. дни'!$H$2))-MIN('Не раб. дни'!$K$3,MAX(,MOD(B9,1)-'Не раб. дни'!$H$3)))*(WEEKDAY(B9,2)&lt;6)*ISERROR(MATCH(TRUNC(B9),Праздничные,0))-(TRUNC(A9)=TRUNC(B9))*"16:00"</f>
        <v>9.7222222221413801E-2</v>
      </c>
      <c r="E9" s="17" t="s">
        <v>18</v>
      </c>
    </row>
    <row r="10" spans="1:15" s="6" customFormat="1" x14ac:dyDescent="0.25">
      <c r="A10" s="31"/>
      <c r="B10" s="31"/>
      <c r="C10" s="32"/>
      <c r="D10" s="29"/>
      <c r="E10" s="33"/>
    </row>
    <row r="11" spans="1:15" s="6" customFormat="1" x14ac:dyDescent="0.25">
      <c r="A11" s="31"/>
      <c r="B11" s="31"/>
      <c r="C11" s="32"/>
      <c r="D11" s="29"/>
      <c r="E11" s="33"/>
    </row>
    <row r="12" spans="1:15" s="6" customFormat="1" ht="15.75" thickBot="1" x14ac:dyDescent="0.3">
      <c r="A12" s="31"/>
      <c r="B12" s="31"/>
      <c r="C12" s="32"/>
      <c r="D12" s="29"/>
      <c r="E12" s="33"/>
    </row>
    <row r="13" spans="1:15" s="6" customFormat="1" ht="15.75" thickBot="1" x14ac:dyDescent="0.3">
      <c r="A13" s="24">
        <v>43922.333333333336</v>
      </c>
      <c r="B13" s="25">
        <v>43952.0625</v>
      </c>
      <c r="C13" s="36"/>
      <c r="D13" s="26">
        <f>SUMPRODUCT((WEEKDAY(A13+ROW($1:$2003),2)&lt;6)*(TRUNC(A13)+ROW($1:$2003)&lt;--TRUNC(B13))*ISERROR(MATCH(TRUNC(A13)+ROW($1:$2003),Праздничные,0)))*"16:00"+(1-MOD(A13,1)-MIN('Не раб. дни'!$K$2,MAX(,'Не раб. дни'!$J$2-MOD(A13,1)))-MIN('Не раб. дни'!$K$3,MAX(,'Не раб. дни'!$J$3-MOD(A13,1)))+MIN('Не раб. дни'!$F$3,MOD(B13,1)))*(WEEKDAY(A13,2)&lt;6)*ISERROR(MATCH(TRUNC(A13),Праздничные,0))+(MAX(,MOD(B13,1)-'Не раб. дни'!$D$2)-MIN('Не раб. дни'!$K$2,MAX(,MOD(B13,1)-'Не раб. дни'!$H$2))-MIN('Не раб. дни'!$K$3,MAX(,MOD(B13,1)-'Не раб. дни'!$H$3)))*(WEEKDAY(B13,2)&lt;6)*ISERROR(MATCH(TRUNC(B13),Праздничные,0))-(TRUNC(A13)=TRUNC(B13))*"16:00"</f>
        <v>13.999999999997573</v>
      </c>
      <c r="E13" s="37" t="s">
        <v>21</v>
      </c>
      <c r="F13" s="38" t="s">
        <v>23</v>
      </c>
      <c r="G13" s="38"/>
      <c r="H13" s="38"/>
      <c r="I13" s="38"/>
      <c r="J13" s="38"/>
      <c r="K13" s="38"/>
      <c r="L13" s="38"/>
      <c r="M13" s="38"/>
      <c r="N13" s="38"/>
      <c r="O13" s="39"/>
    </row>
    <row r="14" spans="1:15" ht="15.75" customHeight="1" thickBot="1" x14ac:dyDescent="0.3">
      <c r="A14" s="34">
        <v>43831</v>
      </c>
      <c r="B14" s="35">
        <v>44197.333333333336</v>
      </c>
      <c r="C14" s="15"/>
      <c r="D14" s="28">
        <f>SUMPRODUCT((WEEKDAY(A14+ROW($1:$2003),2)&lt;6)*(TRUNC(A14)+ROW($1:$2003)&lt;--TRUNC(B14))*ISERROR(MATCH(TRUNC(A14)+ROW($1:$2003),Праздничные,0)))*"16:00"+(1-MOD(A14,1)-MIN('Не раб. дни'!$K$2,MAX(,'Не раб. дни'!$J$2-MOD(A14,1)))-MIN('Не раб. дни'!$K$3,MAX(,'Не раб. дни'!$J$3-MOD(A14,1)))+MIN('Не раб. дни'!$F$3,MOD(B14,1)))*(WEEKDAY(A14,2)&lt;6)*ISERROR(MATCH(TRUNC(A14),Праздничные,0))+(MAX(,MOD(B14,1)-'Не раб. дни'!$D$2)-MIN('Не раб. дни'!$K$2,MAX(,MOD(B14,1)-'Не раб. дни'!$H$2))-MIN('Не раб. дни'!$K$3,MAX(,MOD(B14,1)-'Не раб. дни'!$H$3)))*(WEEKDAY(B14,2)&lt;6)*ISERROR(MATCH(TRUNC(B14),Праздничные,0))-(TRUNC(A14)=TRUNC(B14))*"16:00"</f>
        <v>164.66666666666907</v>
      </c>
      <c r="E14" s="30" t="s">
        <v>20</v>
      </c>
      <c r="F14" s="40" t="s">
        <v>22</v>
      </c>
      <c r="G14" s="42"/>
    </row>
    <row r="15" spans="1:15" x14ac:dyDescent="0.25">
      <c r="F15" s="41"/>
      <c r="G15" s="42"/>
    </row>
    <row r="16" spans="1:15" x14ac:dyDescent="0.25">
      <c r="F16" s="41"/>
      <c r="G16" s="42"/>
    </row>
    <row r="17" spans="6:7" x14ac:dyDescent="0.25">
      <c r="F17" s="41"/>
      <c r="G17" s="42"/>
    </row>
    <row r="18" spans="6:7" x14ac:dyDescent="0.25">
      <c r="F18" s="41"/>
      <c r="G18" s="42"/>
    </row>
    <row r="19" spans="6:7" x14ac:dyDescent="0.25">
      <c r="F19" s="41"/>
      <c r="G19" s="42"/>
    </row>
    <row r="20" spans="6:7" x14ac:dyDescent="0.25">
      <c r="F20" s="41"/>
      <c r="G20" s="42"/>
    </row>
    <row r="21" spans="6:7" x14ac:dyDescent="0.25">
      <c r="F21" s="41"/>
      <c r="G21" s="42"/>
    </row>
    <row r="22" spans="6:7" x14ac:dyDescent="0.25">
      <c r="F22" s="41"/>
      <c r="G22" s="42"/>
    </row>
    <row r="23" spans="6:7" x14ac:dyDescent="0.25">
      <c r="F23" s="41"/>
      <c r="G23" s="42"/>
    </row>
    <row r="24" spans="6:7" ht="15.75" thickBot="1" x14ac:dyDescent="0.3">
      <c r="F24" s="43"/>
      <c r="G24" s="44"/>
    </row>
  </sheetData>
  <mergeCells count="2">
    <mergeCell ref="F14:G24"/>
    <mergeCell ref="F13:O13"/>
  </mergeCells>
  <phoneticPr fontId="3" type="noConversion"/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36E5A-27C2-40CE-B489-BF2B51D2D7DD}">
  <sheetPr codeName="Лист2"/>
  <dimension ref="A1:M27"/>
  <sheetViews>
    <sheetView workbookViewId="0"/>
  </sheetViews>
  <sheetFormatPr defaultRowHeight="15" x14ac:dyDescent="0.25"/>
  <cols>
    <col min="1" max="1" width="21.7109375" customWidth="1"/>
    <col min="2" max="2" width="10.140625" bestFit="1" customWidth="1"/>
    <col min="3" max="3" width="9.140625" customWidth="1"/>
    <col min="5" max="5" width="3.7109375" customWidth="1"/>
    <col min="9" max="9" width="3.7109375" customWidth="1"/>
    <col min="13" max="13" width="21.7109375" customWidth="1"/>
  </cols>
  <sheetData>
    <row r="1" spans="1:13" x14ac:dyDescent="0.25">
      <c r="A1" s="2" t="s">
        <v>2</v>
      </c>
      <c r="C1" s="27" t="s">
        <v>3</v>
      </c>
      <c r="D1" s="27"/>
      <c r="E1" s="27"/>
      <c r="F1" s="27"/>
      <c r="G1" s="27"/>
      <c r="H1" s="27"/>
      <c r="I1" s="27"/>
      <c r="J1" s="27"/>
      <c r="K1" s="27"/>
      <c r="M1" s="23" t="s">
        <v>19</v>
      </c>
    </row>
    <row r="2" spans="1:13" x14ac:dyDescent="0.25">
      <c r="A2" s="1">
        <v>43831</v>
      </c>
      <c r="B2" s="8"/>
      <c r="C2" s="3" t="s">
        <v>4</v>
      </c>
      <c r="D2" s="4">
        <v>0.33333333333333331</v>
      </c>
      <c r="E2" s="3" t="s">
        <v>5</v>
      </c>
      <c r="F2" s="4">
        <v>0.70833333333333337</v>
      </c>
      <c r="G2" s="3" t="s">
        <v>6</v>
      </c>
      <c r="H2" s="4">
        <v>0.5</v>
      </c>
      <c r="I2" s="3" t="s">
        <v>5</v>
      </c>
      <c r="J2" s="4">
        <v>0.54166666666666663</v>
      </c>
      <c r="K2" s="4">
        <f>J2-H2</f>
        <v>4.166666666666663E-2</v>
      </c>
      <c r="M2" s="22">
        <v>43951</v>
      </c>
    </row>
    <row r="3" spans="1:13" x14ac:dyDescent="0.25">
      <c r="A3" s="1">
        <v>43832</v>
      </c>
      <c r="B3" s="8"/>
      <c r="C3" s="3" t="s">
        <v>7</v>
      </c>
      <c r="D3" s="4">
        <v>0.70833333333333337</v>
      </c>
      <c r="E3" s="3" t="s">
        <v>5</v>
      </c>
      <c r="F3" s="4">
        <v>6.25E-2</v>
      </c>
      <c r="G3" s="3" t="s">
        <v>6</v>
      </c>
      <c r="H3" s="4">
        <v>0.83333333333333337</v>
      </c>
      <c r="I3" s="3" t="s">
        <v>5</v>
      </c>
      <c r="J3" s="4">
        <v>0.85416666666666663</v>
      </c>
      <c r="K3" s="4">
        <f>J3-H3</f>
        <v>2.0833333333333259E-2</v>
      </c>
      <c r="M3" s="22">
        <v>43959</v>
      </c>
    </row>
    <row r="4" spans="1:13" x14ac:dyDescent="0.25">
      <c r="A4" s="1">
        <v>43833</v>
      </c>
      <c r="B4" s="8"/>
      <c r="M4" s="22">
        <v>43993</v>
      </c>
    </row>
    <row r="5" spans="1:13" x14ac:dyDescent="0.25">
      <c r="A5" s="1">
        <v>43836</v>
      </c>
      <c r="B5" s="8"/>
      <c r="M5" s="22">
        <v>44138</v>
      </c>
    </row>
    <row r="6" spans="1:13" x14ac:dyDescent="0.25">
      <c r="A6" s="1">
        <v>43837</v>
      </c>
      <c r="B6" s="8"/>
      <c r="M6" s="22">
        <v>44196</v>
      </c>
    </row>
    <row r="7" spans="1:13" x14ac:dyDescent="0.25">
      <c r="A7" s="1">
        <v>43838</v>
      </c>
      <c r="B7" s="8"/>
      <c r="M7" s="22"/>
    </row>
    <row r="8" spans="1:13" x14ac:dyDescent="0.25">
      <c r="A8" s="1">
        <v>43885</v>
      </c>
      <c r="B8" s="8"/>
      <c r="M8" s="22"/>
    </row>
    <row r="9" spans="1:13" x14ac:dyDescent="0.25">
      <c r="A9" s="1">
        <v>43899</v>
      </c>
      <c r="B9" s="8"/>
      <c r="M9" s="22"/>
    </row>
    <row r="10" spans="1:13" x14ac:dyDescent="0.25">
      <c r="A10" s="1">
        <v>43943</v>
      </c>
      <c r="B10" s="8"/>
      <c r="M10" s="22"/>
    </row>
    <row r="11" spans="1:13" x14ac:dyDescent="0.25">
      <c r="A11" s="1">
        <v>43952</v>
      </c>
      <c r="B11" s="8"/>
      <c r="M11" s="22"/>
    </row>
    <row r="12" spans="1:13" x14ac:dyDescent="0.25">
      <c r="A12" s="1">
        <v>43955</v>
      </c>
      <c r="B12" s="8"/>
      <c r="M12" s="22"/>
    </row>
    <row r="13" spans="1:13" x14ac:dyDescent="0.25">
      <c r="A13" s="1">
        <v>43956</v>
      </c>
      <c r="B13" s="8"/>
      <c r="M13" s="22"/>
    </row>
    <row r="14" spans="1:13" x14ac:dyDescent="0.25">
      <c r="A14" s="1">
        <v>43962</v>
      </c>
      <c r="B14" s="8"/>
      <c r="M14" s="22"/>
    </row>
    <row r="15" spans="1:13" x14ac:dyDescent="0.25">
      <c r="A15" s="1">
        <v>43994</v>
      </c>
      <c r="B15" s="8"/>
      <c r="M15" s="22"/>
    </row>
    <row r="16" spans="1:13" x14ac:dyDescent="0.25">
      <c r="A16" s="1">
        <v>44139</v>
      </c>
      <c r="B16" s="8"/>
      <c r="M16" s="22"/>
    </row>
    <row r="17" spans="1:13" x14ac:dyDescent="0.25">
      <c r="A17" s="1"/>
      <c r="B17" s="8"/>
      <c r="M17" s="22"/>
    </row>
    <row r="18" spans="1:13" x14ac:dyDescent="0.25">
      <c r="A18" s="1"/>
      <c r="B18" s="8"/>
      <c r="M18" s="22"/>
    </row>
    <row r="19" spans="1:13" x14ac:dyDescent="0.25">
      <c r="A19" s="1"/>
      <c r="B19" s="8"/>
      <c r="M19" s="22"/>
    </row>
    <row r="20" spans="1:13" x14ac:dyDescent="0.25">
      <c r="A20" s="1"/>
      <c r="B20" s="8"/>
      <c r="M20" s="22"/>
    </row>
    <row r="21" spans="1:13" x14ac:dyDescent="0.25">
      <c r="A21" s="1"/>
      <c r="B21" s="8"/>
      <c r="M21" s="22"/>
    </row>
    <row r="22" spans="1:13" x14ac:dyDescent="0.25">
      <c r="A22" s="1"/>
      <c r="B22" s="8"/>
      <c r="M22" s="22"/>
    </row>
    <row r="23" spans="1:13" x14ac:dyDescent="0.25">
      <c r="A23" s="1"/>
      <c r="B23" s="8"/>
      <c r="M23" s="22"/>
    </row>
    <row r="24" spans="1:13" x14ac:dyDescent="0.25">
      <c r="A24" s="1"/>
      <c r="B24" s="8"/>
      <c r="M24" s="22"/>
    </row>
    <row r="25" spans="1:13" x14ac:dyDescent="0.25">
      <c r="A25" s="1"/>
      <c r="B25" s="8"/>
      <c r="M25" s="22"/>
    </row>
    <row r="27" spans="1:13" x14ac:dyDescent="0.25">
      <c r="A27" s="7" t="s">
        <v>8</v>
      </c>
      <c r="B27" s="6"/>
    </row>
  </sheetData>
  <mergeCells count="1">
    <mergeCell ref="C1:K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Время ремонта</vt:lpstr>
      <vt:lpstr>Не раб. дни</vt:lpstr>
      <vt:lpstr>Праздничные</vt:lpstr>
      <vt:lpstr>Сокращенные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dcterms:created xsi:type="dcterms:W3CDTF">2015-06-05T18:19:34Z</dcterms:created>
  <dcterms:modified xsi:type="dcterms:W3CDTF">2020-03-26T09:36:13Z</dcterms:modified>
</cp:coreProperties>
</file>