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tabRatio="559" activeTab="0"/>
  </bookViews>
  <sheets>
    <sheet name="Реестр" sheetId="1" r:id="rId1"/>
    <sheet name="Свод" sheetId="2" r:id="rId2"/>
  </sheets>
  <externalReferences>
    <externalReference r:id="rId5"/>
    <externalReference r:id="rId6"/>
    <externalReference r:id="rId7"/>
    <externalReference r:id="rId8"/>
  </externalReferences>
  <definedNames>
    <definedName name="_xlfn.BAHTTEXT" hidden="1">#NAME?</definedName>
    <definedName name="_xlfn.SUMIFS" hidden="1">#NAME?</definedName>
    <definedName name="_xlnm._FilterDatabase" localSheetId="0" hidden="1">'Реестр'!$A$1:$P$260</definedName>
    <definedName name="_xlnm._FilterDatabase" localSheetId="1" hidden="1">'Свод'!$A$3:$O$24</definedName>
    <definedName name="adress">#REF!</definedName>
    <definedName name="Bank">#REF!</definedName>
    <definedName name="bik">#REF!</definedName>
    <definedName name="chet">#REF!</definedName>
    <definedName name="document">#REF!</definedName>
    <definedName name="dog">#REF!</definedName>
    <definedName name="dolj">#REF!</definedName>
    <definedName name="fio">#REF!</definedName>
    <definedName name="fioGB">#REF!</definedName>
    <definedName name="INN">#REF!</definedName>
    <definedName name="kpp">#REF!</definedName>
    <definedName name="ks">#REF!</definedName>
    <definedName name="NOmerdog">#REF!</definedName>
    <definedName name="okpo">#REF!</definedName>
    <definedName name="org">#REF!</definedName>
    <definedName name="orgfirstmanname1">#REF!</definedName>
    <definedName name="orgfirstmanname2">#REF!</definedName>
    <definedName name="proc">#REF!</definedName>
    <definedName name="s4et">#REF!</definedName>
    <definedName name="валюты">'[3]служебный'!$A$2:$A$4</definedName>
    <definedName name="видДог">#REF!</definedName>
    <definedName name="вклады">'[3]служебный'!$D$2:$D$12</definedName>
    <definedName name="ВыборХ">#REF!</definedName>
    <definedName name="Данет">#REF!</definedName>
    <definedName name="должности">'[3]служебный'!$K$30:$K$31</definedName>
    <definedName name="Должность">#REF!</definedName>
    <definedName name="ДолжнСклон">#REF!</definedName>
    <definedName name="исп">'[3]служебный'!$H$7:$H$9</definedName>
    <definedName name="йцу">#REF!</definedName>
    <definedName name="карты">#REF!</definedName>
    <definedName name="касса">'[3]служебный'!$J$2:$J$3</definedName>
    <definedName name="Номер_клиента">'[2]3. Реестр'!$A$2</definedName>
    <definedName name="_xlnm.Print_Area" localSheetId="0">'Реестр'!$A$1:$P$273</definedName>
    <definedName name="операторы">#REF!</definedName>
    <definedName name="проценты">'[3]служебный'!$K$2:$K$5</definedName>
    <definedName name="реестр">'[2]3. Реестр'!$A$5:$BP$10000</definedName>
    <definedName name="рук">'[3]служебный'!$K$34:$K$35</definedName>
    <definedName name="сообще6ния">#REF!</definedName>
    <definedName name="сообщения">#REF!</definedName>
    <definedName name="сотФИО">'[4]служебный'!$J$18:$J$22</definedName>
    <definedName name="список">#REF!</definedName>
    <definedName name="стереть">'[1]Заявление-анкета'!$B$5,'[1]Заявление-анкета'!$B$7,'[1]Заявление-анкета'!$B$10,'[1]Заявление-анкета'!$B$11,'[1]Заявление-анкета'!$B$13:$B$18,'[1]Заявление-анкета'!$B$21:$B$24,'[1]Заявление-анкета'!$B$27:$B$29,'[1]Заявление-анкета'!$B$31:$B$34,'[1]Заявление-анкета'!$B$36,'[1]Заявление-анкета'!$B$45:$B$46,'[1]Заявление-анкета'!$B$51,'[1]Заявление-анкета'!$B$59:$B$60,'[1]Заявление-анкета'!$B$73,'[1]Заявление-анкета'!$B$75:$B$76,'[1]Заявление-анкета'!$B$78,'[1]Заявление-анкета'!$B$119:$B$123,'[1]Заявление-анкета'!$B$144:$B$145,'[1]Заявление-анкета'!$B$54:$B$58,'[1]Заявление-анкета'!$B$79,'[1]Заявление-анкета'!$B$99:$B$109,'[1]Заявление-анкета'!$B$127</definedName>
    <definedName name="стереть_">'[2]Заявление-анкета'!$B$19,'[2]Заявление-анкета'!$B$70:$B$71,'[2]Заявление-анкета'!$AH$119:$AK$121</definedName>
    <definedName name="счета">'[3]служебный'!$M$15:$M$17</definedName>
    <definedName name="тарифы">'[3]служебный'!$G$2:$G$10</definedName>
  </definedNames>
  <calcPr fullCalcOnLoad="1"/>
</workbook>
</file>

<file path=xl/sharedStrings.xml><?xml version="1.0" encoding="utf-8"?>
<sst xmlns="http://schemas.openxmlformats.org/spreadsheetml/2006/main" count="1234" uniqueCount="81">
  <si>
    <t>Дата</t>
  </si>
  <si>
    <t xml:space="preserve">ООО «Трансремстрой» </t>
  </si>
  <si>
    <t>ИП Калинин Д.С.</t>
  </si>
  <si>
    <t>Литвинов А.В.</t>
  </si>
  <si>
    <t>Сорокин В.Н.</t>
  </si>
  <si>
    <t>Тринка А.В.</t>
  </si>
  <si>
    <t>Кузьменко А.А.</t>
  </si>
  <si>
    <t>Доленко В.Н.</t>
  </si>
  <si>
    <t>Водолазов С.И.</t>
  </si>
  <si>
    <t>Симоненко В.И.</t>
  </si>
  <si>
    <t>№ ТТН</t>
  </si>
  <si>
    <t>№ ПЛ</t>
  </si>
  <si>
    <t>Водитель</t>
  </si>
  <si>
    <t>Перевозчик</t>
  </si>
  <si>
    <t>Маршрут</t>
  </si>
  <si>
    <t>Кол.рейс. подп.</t>
  </si>
  <si>
    <t>Объем кузова</t>
  </si>
  <si>
    <t>Тариф</t>
  </si>
  <si>
    <t>Сумма</t>
  </si>
  <si>
    <t>ДТ, л</t>
  </si>
  <si>
    <t>Ст-ть ДТ, руб.</t>
  </si>
  <si>
    <t>Дата оплаты</t>
  </si>
  <si>
    <t>Сумма оплаты</t>
  </si>
  <si>
    <t>Остаток</t>
  </si>
  <si>
    <t>Литвинов А.В. дог. 105</t>
  </si>
  <si>
    <t>Хим</t>
  </si>
  <si>
    <t>Тринка А.В. дог. 109</t>
  </si>
  <si>
    <t>Карманов Е.С.</t>
  </si>
  <si>
    <t>Арудова Э.Ф. дог. 107</t>
  </si>
  <si>
    <t>Никитин В.В.</t>
  </si>
  <si>
    <t>Мокрый А.В. дог. 104</t>
  </si>
  <si>
    <t>Сорокин В.Н. дог. 108</t>
  </si>
  <si>
    <t>Шепелев Р.С.</t>
  </si>
  <si>
    <t>Лыкасов С.В. дог. 102</t>
  </si>
  <si>
    <t>Плутахин А.Н.</t>
  </si>
  <si>
    <t>Токарчук Ю.С.</t>
  </si>
  <si>
    <t>Матерновская О.М. дог. 101</t>
  </si>
  <si>
    <t>Матерновский П.А.</t>
  </si>
  <si>
    <t>Артенян Э.К.</t>
  </si>
  <si>
    <t>Татульян А.С. дог. 106</t>
  </si>
  <si>
    <t>Кузьменко А.А. дог. 110</t>
  </si>
  <si>
    <t>Строев Д.И.</t>
  </si>
  <si>
    <t>Артенян К.С.</t>
  </si>
  <si>
    <t>Свистунов А.П.</t>
  </si>
  <si>
    <t>Хавронин В.Е.</t>
  </si>
  <si>
    <t>Гаманилин О.Н.</t>
  </si>
  <si>
    <t>Артенян Р.С.</t>
  </si>
  <si>
    <t>Павлов Н.Я.</t>
  </si>
  <si>
    <t>Павлов Я.Н. дог. 103</t>
  </si>
  <si>
    <t>Панков В.Н.</t>
  </si>
  <si>
    <t>Ценклер И.П. дог. 114</t>
  </si>
  <si>
    <t>Бурый В.А.</t>
  </si>
  <si>
    <t>Солодкий С.В. дог. 112</t>
  </si>
  <si>
    <t>Шутенко И.М.</t>
  </si>
  <si>
    <t>Ложечник С.В. дог. 115</t>
  </si>
  <si>
    <t>Доленко В.Н. дог. 113</t>
  </si>
  <si>
    <t>Масюк А.М.</t>
  </si>
  <si>
    <t>Беликов Д.К.</t>
  </si>
  <si>
    <t>Аведисов А.Д.</t>
  </si>
  <si>
    <t>Козолуп И.В. дог. 117</t>
  </si>
  <si>
    <t>Бабинец А.В.</t>
  </si>
  <si>
    <t>Кутузов А.Г. дог. 116</t>
  </si>
  <si>
    <t>Гаджиев Б.Р.</t>
  </si>
  <si>
    <t>Гаджиев Б.Р. дог. 118</t>
  </si>
  <si>
    <t>Симоненко В.И. дог. 120</t>
  </si>
  <si>
    <t>Водолазов С.И. дог. 119</t>
  </si>
  <si>
    <t>ООО "Югрост-Партнер"</t>
  </si>
  <si>
    <t>Маркович А.В.</t>
  </si>
  <si>
    <t>Контрагент</t>
  </si>
  <si>
    <t>Перевезено</t>
  </si>
  <si>
    <t>ДТ, сумма</t>
  </si>
  <si>
    <t>№</t>
  </si>
  <si>
    <t>Октябрь 2019</t>
  </si>
  <si>
    <t>Ноябрь 2019</t>
  </si>
  <si>
    <t>Декабрь 2019</t>
  </si>
  <si>
    <t>ИТОГО:</t>
  </si>
  <si>
    <t>Сторожев В.Н.</t>
  </si>
  <si>
    <t>ИТОГО</t>
  </si>
  <si>
    <t xml:space="preserve">Перевезено </t>
  </si>
  <si>
    <t>+</t>
  </si>
  <si>
    <t>-</t>
  </si>
</sst>
</file>

<file path=xl/styles.xml><?xml version="1.0" encoding="utf-8"?>
<styleSheet xmlns="http://schemas.openxmlformats.org/spreadsheetml/2006/main">
  <numFmts count="5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#,##0.00&quot;р.&quot;"/>
    <numFmt numFmtId="177" formatCode="[$-F800]dddd\,\ mmmm\ dd\,\ yyyy"/>
    <numFmt numFmtId="178" formatCode="dd/mm/yy;@"/>
    <numFmt numFmtId="179" formatCode="h:mm;@"/>
    <numFmt numFmtId="180" formatCode="[$-FC19]d\ mmmm\ yyyy\ &quot;г.&quot;"/>
    <numFmt numFmtId="181" formatCode="_-* #,##0_р_._-;\-* #,##0_р_._-;_-* &quot;-&quot;??_р_._-;_-@_-"/>
    <numFmt numFmtId="182" formatCode="&quot;КДОв&quot;\ 000"/>
    <numFmt numFmtId="183" formatCode="0.0%"/>
    <numFmt numFmtId="184" formatCode="&quot;КДЭкс&quot;\ 000"/>
    <numFmt numFmtId="185" formatCode="&quot;01 - &quot;0000"/>
    <numFmt numFmtId="186" formatCode="&quot;1- 000&quot;00"/>
    <numFmt numFmtId="187" formatCode="_-* #,##0.00_р_._-;\-* #,##0.00_р_._-;_-* &quot;-&quot;_р_._-;_-@_-"/>
    <numFmt numFmtId="188" formatCode="dd/mm/yyyy\ "/>
    <numFmt numFmtId="189" formatCode="#,##0.00_р_."/>
    <numFmt numFmtId="190" formatCode="000000"/>
    <numFmt numFmtId="191" formatCode="[$$-C09]#,##0.00"/>
    <numFmt numFmtId="192" formatCode="[$$-2409]#,##0.00"/>
    <numFmt numFmtId="193" formatCode="[$$-409]#,##0.0"/>
    <numFmt numFmtId="194" formatCode="#,##0.0&quot;р.&quot;"/>
    <numFmt numFmtId="195" formatCode="d/m/yy;@"/>
    <numFmt numFmtId="196" formatCode="mmm/yyyy"/>
    <numFmt numFmtId="197" formatCode="0.00;[Red]0.00"/>
    <numFmt numFmtId="198" formatCode="_-* #,##0.000_-;\-* #,##0.000_-;_-* &quot;-&quot;??_-;_-@_-"/>
    <numFmt numFmtId="199" formatCode="_-* #,##0.00\ _₽_-;\-* #,##0.00\ _₽_-;_-* &quot;-&quot;??\ _₽_-;_-@_-"/>
    <numFmt numFmtId="200" formatCode="_-* #,##0.000\ _₽_-;\-* #,##0.000\ _₽_-;_-* &quot;-&quot;??\ _₽_-;_-@_-"/>
    <numFmt numFmtId="201" formatCode="_-* #,##0\ _₽_-;\-* #,##0\ _₽_-;_-* &quot;-&quot;??\ _₽_-;_-@_-"/>
    <numFmt numFmtId="202" formatCode="[$-419]mmmm\ yyyy;@"/>
    <numFmt numFmtId="203" formatCode="_(* #,##0.000_);_(* \(#,##0.000\);_(* &quot;-&quot;??_);_(@_)"/>
    <numFmt numFmtId="204" formatCode="0.000"/>
    <numFmt numFmtId="205" formatCode="_-* #,##0.000\ _₽_-;\-* #,##0.000\ _₽_-;_-* &quot;-&quot;???\ _₽_-;_-@_-"/>
    <numFmt numFmtId="206" formatCode="_-* #,##0.0\ _₽_-;\-* #,##0.0\ _₽_-;_-* &quot;-&quot;??\ _₽_-;_-@_-"/>
    <numFmt numFmtId="207" formatCode="0.0"/>
    <numFmt numFmtId="208" formatCode="0.0000"/>
    <numFmt numFmtId="209" formatCode="_-* #,##0.0000\ _₽_-;\-* #,##0.0000\ _₽_-;_-* &quot;-&quot;??\ _₽_-;_-@_-"/>
  </numFmts>
  <fonts count="45">
    <font>
      <sz val="10"/>
      <name val="Arial"/>
      <family val="0"/>
    </font>
    <font>
      <u val="single"/>
      <sz val="20"/>
      <color indexed="12"/>
      <name val="Times New Roman Cyr"/>
      <family val="0"/>
    </font>
    <font>
      <u val="single"/>
      <sz val="20"/>
      <color indexed="36"/>
      <name val="Times New Roman Cyr"/>
      <family val="0"/>
    </font>
    <font>
      <sz val="8"/>
      <name val="Arial"/>
      <family val="2"/>
    </font>
    <font>
      <sz val="8"/>
      <color indexed="18"/>
      <name val="Arial"/>
      <family val="2"/>
    </font>
    <font>
      <sz val="11"/>
      <color indexed="18"/>
      <name val="Arial"/>
      <family val="2"/>
    </font>
    <font>
      <b/>
      <sz val="9"/>
      <color indexed="18"/>
      <name val="Arial"/>
      <family val="2"/>
    </font>
    <font>
      <sz val="9"/>
      <color indexed="1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sz val="18"/>
      <color indexed="54"/>
      <name val="Calibri Light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i/>
      <sz val="11"/>
      <color indexed="23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sz val="11"/>
      <color indexed="17"/>
      <name val="Arial"/>
      <family val="2"/>
    </font>
    <font>
      <sz val="8"/>
      <color indexed="10"/>
      <name val="Arial"/>
      <family val="2"/>
    </font>
    <font>
      <sz val="8"/>
      <name val="Segoe UI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sz val="18"/>
      <color theme="3"/>
      <name val="Calibri Light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sz val="11"/>
      <color rgb="FF006100"/>
      <name val="Arial"/>
      <family val="2"/>
    </font>
    <font>
      <sz val="8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55"/>
      </left>
      <right style="thin">
        <color indexed="55"/>
      </right>
      <top style="medium">
        <color indexed="55"/>
      </top>
      <bottom style="medium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/>
      <right>
        <color indexed="63"/>
      </right>
      <top style="medium">
        <color indexed="55"/>
      </top>
      <bottom style="medium">
        <color indexed="55"/>
      </bottom>
    </border>
    <border>
      <left>
        <color indexed="63"/>
      </left>
      <right>
        <color indexed="63"/>
      </right>
      <top style="medium">
        <color indexed="55"/>
      </top>
      <bottom style="medium">
        <color indexed="55"/>
      </bottom>
    </border>
    <border>
      <left>
        <color indexed="63"/>
      </left>
      <right style="thin"/>
      <top style="medium">
        <color indexed="55"/>
      </top>
      <bottom style="medium">
        <color indexed="55"/>
      </bottom>
    </border>
    <border>
      <left style="thin"/>
      <right style="thin"/>
      <top style="medium">
        <color indexed="55"/>
      </top>
      <bottom>
        <color indexed="63"/>
      </bottom>
    </border>
    <border>
      <left style="thin"/>
      <right style="thin"/>
      <top>
        <color indexed="63"/>
      </top>
      <bottom style="medium">
        <color indexed="55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10" xfId="53" applyNumberFormat="1" applyFont="1" applyFill="1" applyBorder="1" applyAlignment="1">
      <alignment horizontal="center" vertical="center" wrapText="1"/>
      <protection/>
    </xf>
    <xf numFmtId="14" fontId="4" fillId="33" borderId="11" xfId="54" applyNumberFormat="1" applyFont="1" applyFill="1" applyBorder="1" applyAlignment="1">
      <alignment horizontal="center" vertical="top"/>
      <protection/>
    </xf>
    <xf numFmtId="0" fontId="4" fillId="33" borderId="11" xfId="54" applyNumberFormat="1" applyFont="1" applyFill="1" applyBorder="1" applyAlignment="1">
      <alignment horizontal="center" vertical="top"/>
      <protection/>
    </xf>
    <xf numFmtId="0" fontId="4" fillId="33" borderId="11" xfId="54" applyNumberFormat="1" applyFont="1" applyFill="1" applyBorder="1" applyAlignment="1">
      <alignment horizontal="left" vertical="top"/>
      <protection/>
    </xf>
    <xf numFmtId="1" fontId="4" fillId="33" borderId="11" xfId="54" applyNumberFormat="1" applyFont="1" applyFill="1" applyBorder="1" applyAlignment="1">
      <alignment horizontal="right" vertical="top"/>
      <protection/>
    </xf>
    <xf numFmtId="0" fontId="4" fillId="33" borderId="11" xfId="54" applyNumberFormat="1" applyFont="1" applyFill="1" applyBorder="1" applyAlignment="1">
      <alignment horizontal="right" vertical="top"/>
      <protection/>
    </xf>
    <xf numFmtId="200" fontId="4" fillId="33" borderId="11" xfId="54" applyNumberFormat="1" applyFont="1" applyFill="1" applyBorder="1" applyAlignment="1">
      <alignment horizontal="right" vertical="top"/>
      <protection/>
    </xf>
    <xf numFmtId="201" fontId="4" fillId="33" borderId="11" xfId="54" applyNumberFormat="1" applyFont="1" applyFill="1" applyBorder="1" applyAlignment="1">
      <alignment horizontal="right" vertical="top"/>
      <protection/>
    </xf>
    <xf numFmtId="199" fontId="4" fillId="33" borderId="11" xfId="54" applyNumberFormat="1" applyFont="1" applyFill="1" applyBorder="1" applyAlignment="1">
      <alignment horizontal="right" vertical="top"/>
      <protection/>
    </xf>
    <xf numFmtId="4" fontId="4" fillId="33" borderId="11" xfId="54" applyNumberFormat="1" applyFont="1" applyFill="1" applyBorder="1" applyAlignment="1">
      <alignment horizontal="right" vertical="top"/>
      <protection/>
    </xf>
    <xf numFmtId="0" fontId="5" fillId="0" borderId="0" xfId="54" applyNumberFormat="1" applyFont="1" applyFill="1" applyBorder="1" applyAlignment="1">
      <alignment horizontal="left" vertical="top"/>
      <protection/>
    </xf>
    <xf numFmtId="0" fontId="0" fillId="0" borderId="0" xfId="0" applyFont="1" applyAlignment="1">
      <alignment/>
    </xf>
    <xf numFmtId="202" fontId="0" fillId="0" borderId="0" xfId="0" applyNumberFormat="1" applyAlignment="1">
      <alignment/>
    </xf>
    <xf numFmtId="14" fontId="6" fillId="33" borderId="10" xfId="54" applyNumberFormat="1" applyFont="1" applyFill="1" applyBorder="1" applyAlignment="1">
      <alignment horizontal="center" vertical="top"/>
      <protection/>
    </xf>
    <xf numFmtId="0" fontId="6" fillId="33" borderId="10" xfId="54" applyNumberFormat="1" applyFont="1" applyFill="1" applyBorder="1" applyAlignment="1">
      <alignment horizontal="center" vertical="top"/>
      <protection/>
    </xf>
    <xf numFmtId="0" fontId="6" fillId="33" borderId="10" xfId="54" applyNumberFormat="1" applyFont="1" applyFill="1" applyBorder="1" applyAlignment="1">
      <alignment horizontal="left" vertical="top"/>
      <protection/>
    </xf>
    <xf numFmtId="1" fontId="6" fillId="33" borderId="10" xfId="54" applyNumberFormat="1" applyFont="1" applyFill="1" applyBorder="1" applyAlignment="1">
      <alignment horizontal="right" vertical="top"/>
      <protection/>
    </xf>
    <xf numFmtId="0" fontId="6" fillId="33" borderId="10" xfId="54" applyNumberFormat="1" applyFont="1" applyFill="1" applyBorder="1" applyAlignment="1">
      <alignment horizontal="right" vertical="top"/>
      <protection/>
    </xf>
    <xf numFmtId="200" fontId="6" fillId="33" borderId="10" xfId="54" applyNumberFormat="1" applyFont="1" applyFill="1" applyBorder="1" applyAlignment="1">
      <alignment horizontal="right" vertical="top"/>
      <protection/>
    </xf>
    <xf numFmtId="201" fontId="6" fillId="33" borderId="10" xfId="54" applyNumberFormat="1" applyFont="1" applyFill="1" applyBorder="1" applyAlignment="1">
      <alignment horizontal="right" vertical="top"/>
      <protection/>
    </xf>
    <xf numFmtId="199" fontId="6" fillId="33" borderId="10" xfId="54" applyNumberFormat="1" applyFont="1" applyFill="1" applyBorder="1" applyAlignment="1">
      <alignment horizontal="right" vertical="top"/>
      <protection/>
    </xf>
    <xf numFmtId="4" fontId="6" fillId="33" borderId="10" xfId="54" applyNumberFormat="1" applyFont="1" applyFill="1" applyBorder="1" applyAlignment="1">
      <alignment horizontal="right" vertical="top"/>
      <protection/>
    </xf>
    <xf numFmtId="49" fontId="0" fillId="0" borderId="0" xfId="0" applyNumberFormat="1" applyFont="1" applyAlignment="1">
      <alignment horizontal="center" vertical="center"/>
    </xf>
    <xf numFmtId="200" fontId="0" fillId="0" borderId="0" xfId="0" applyNumberFormat="1" applyAlignment="1">
      <alignment/>
    </xf>
    <xf numFmtId="201" fontId="7" fillId="33" borderId="11" xfId="54" applyNumberFormat="1" applyFont="1" applyFill="1" applyBorder="1" applyAlignment="1">
      <alignment horizontal="right" vertical="top"/>
      <protection/>
    </xf>
    <xf numFmtId="0" fontId="7" fillId="33" borderId="11" xfId="54" applyNumberFormat="1" applyFont="1" applyFill="1" applyBorder="1" applyAlignment="1">
      <alignment horizontal="left" vertical="top"/>
      <protection/>
    </xf>
    <xf numFmtId="200" fontId="7" fillId="33" borderId="11" xfId="54" applyNumberFormat="1" applyFont="1" applyFill="1" applyBorder="1" applyAlignment="1">
      <alignment horizontal="right" vertical="top"/>
      <protection/>
    </xf>
    <xf numFmtId="201" fontId="7" fillId="33" borderId="12" xfId="54" applyNumberFormat="1" applyFont="1" applyFill="1" applyBorder="1" applyAlignment="1">
      <alignment horizontal="right" vertical="top"/>
      <protection/>
    </xf>
    <xf numFmtId="0" fontId="7" fillId="33" borderId="12" xfId="54" applyNumberFormat="1" applyFont="1" applyFill="1" applyBorder="1" applyAlignment="1">
      <alignment horizontal="left" vertical="top"/>
      <protection/>
    </xf>
    <xf numFmtId="200" fontId="7" fillId="33" borderId="12" xfId="54" applyNumberFormat="1" applyFont="1" applyFill="1" applyBorder="1" applyAlignment="1">
      <alignment horizontal="right" vertical="top"/>
      <protection/>
    </xf>
    <xf numFmtId="201" fontId="6" fillId="2" borderId="10" xfId="54" applyNumberFormat="1" applyFont="1" applyFill="1" applyBorder="1" applyAlignment="1">
      <alignment horizontal="right" vertical="top"/>
      <protection/>
    </xf>
    <xf numFmtId="0" fontId="6" fillId="2" borderId="10" xfId="54" applyNumberFormat="1" applyFont="1" applyFill="1" applyBorder="1" applyAlignment="1">
      <alignment horizontal="left" vertical="top"/>
      <protection/>
    </xf>
    <xf numFmtId="200" fontId="6" fillId="2" borderId="10" xfId="54" applyNumberFormat="1" applyFont="1" applyFill="1" applyBorder="1" applyAlignment="1">
      <alignment horizontal="right" vertical="top"/>
      <protection/>
    </xf>
    <xf numFmtId="0" fontId="6" fillId="2" borderId="10" xfId="54" applyNumberFormat="1" applyFont="1" applyFill="1" applyBorder="1" applyAlignment="1">
      <alignment horizontal="center" vertical="center"/>
      <protection/>
    </xf>
    <xf numFmtId="204" fontId="4" fillId="33" borderId="11" xfId="54" applyNumberFormat="1" applyFont="1" applyFill="1" applyBorder="1" applyAlignment="1">
      <alignment horizontal="right" vertical="top"/>
      <protection/>
    </xf>
    <xf numFmtId="199" fontId="7" fillId="33" borderId="11" xfId="54" applyNumberFormat="1" applyFont="1" applyFill="1" applyBorder="1" applyAlignment="1">
      <alignment horizontal="right" vertical="top"/>
      <protection/>
    </xf>
    <xf numFmtId="199" fontId="7" fillId="33" borderId="12" xfId="54" applyNumberFormat="1" applyFont="1" applyFill="1" applyBorder="1" applyAlignment="1">
      <alignment horizontal="right" vertical="top"/>
      <protection/>
    </xf>
    <xf numFmtId="199" fontId="6" fillId="2" borderId="10" xfId="54" applyNumberFormat="1" applyFont="1" applyFill="1" applyBorder="1" applyAlignment="1">
      <alignment horizontal="right" vertical="top"/>
      <protection/>
    </xf>
    <xf numFmtId="14" fontId="4" fillId="2" borderId="11" xfId="54" applyNumberFormat="1" applyFont="1" applyFill="1" applyBorder="1" applyAlignment="1">
      <alignment horizontal="center" vertical="top"/>
      <protection/>
    </xf>
    <xf numFmtId="0" fontId="4" fillId="2" borderId="11" xfId="54" applyNumberFormat="1" applyFont="1" applyFill="1" applyBorder="1" applyAlignment="1">
      <alignment horizontal="center" vertical="top"/>
      <protection/>
    </xf>
    <xf numFmtId="0" fontId="4" fillId="2" borderId="11" xfId="54" applyNumberFormat="1" applyFont="1" applyFill="1" applyBorder="1" applyAlignment="1">
      <alignment horizontal="left" vertical="top"/>
      <protection/>
    </xf>
    <xf numFmtId="1" fontId="4" fillId="2" borderId="11" xfId="54" applyNumberFormat="1" applyFont="1" applyFill="1" applyBorder="1" applyAlignment="1">
      <alignment horizontal="right" vertical="top"/>
      <protection/>
    </xf>
    <xf numFmtId="200" fontId="4" fillId="2" borderId="11" xfId="54" applyNumberFormat="1" applyFont="1" applyFill="1" applyBorder="1" applyAlignment="1">
      <alignment horizontal="right" vertical="top"/>
      <protection/>
    </xf>
    <xf numFmtId="205" fontId="0" fillId="0" borderId="0" xfId="0" applyNumberFormat="1" applyAlignment="1">
      <alignment/>
    </xf>
    <xf numFmtId="204" fontId="4" fillId="0" borderId="11" xfId="54" applyNumberFormat="1" applyFont="1" applyFill="1" applyBorder="1" applyAlignment="1">
      <alignment horizontal="right" vertical="top"/>
      <protection/>
    </xf>
    <xf numFmtId="0" fontId="4" fillId="34" borderId="11" xfId="54" applyNumberFormat="1" applyFont="1" applyFill="1" applyBorder="1" applyAlignment="1">
      <alignment horizontal="left" vertical="top"/>
      <protection/>
    </xf>
    <xf numFmtId="0" fontId="4" fillId="34" borderId="11" xfId="54" applyNumberFormat="1" applyFont="1" applyFill="1" applyBorder="1" applyAlignment="1">
      <alignment horizontal="center" vertical="top"/>
      <protection/>
    </xf>
    <xf numFmtId="1" fontId="4" fillId="34" borderId="11" xfId="54" applyNumberFormat="1" applyFont="1" applyFill="1" applyBorder="1" applyAlignment="1">
      <alignment horizontal="right" vertical="top"/>
      <protection/>
    </xf>
    <xf numFmtId="204" fontId="4" fillId="2" borderId="11" xfId="54" applyNumberFormat="1" applyFont="1" applyFill="1" applyBorder="1" applyAlignment="1">
      <alignment horizontal="right" vertical="top"/>
      <protection/>
    </xf>
    <xf numFmtId="1" fontId="44" fillId="34" borderId="11" xfId="54" applyNumberFormat="1" applyFont="1" applyFill="1" applyBorder="1" applyAlignment="1">
      <alignment horizontal="right" vertical="top"/>
      <protection/>
    </xf>
    <xf numFmtId="200" fontId="4" fillId="8" borderId="11" xfId="54" applyNumberFormat="1" applyFont="1" applyFill="1" applyBorder="1" applyAlignment="1">
      <alignment horizontal="right" vertical="top"/>
      <protection/>
    </xf>
    <xf numFmtId="200" fontId="4" fillId="35" borderId="11" xfId="54" applyNumberFormat="1" applyFont="1" applyFill="1" applyBorder="1" applyAlignment="1">
      <alignment horizontal="right" vertical="top"/>
      <protection/>
    </xf>
    <xf numFmtId="200" fontId="4" fillId="13" borderId="11" xfId="54" applyNumberFormat="1" applyFont="1" applyFill="1" applyBorder="1" applyAlignment="1">
      <alignment horizontal="right" vertical="top"/>
      <protection/>
    </xf>
    <xf numFmtId="204" fontId="4" fillId="13" borderId="11" xfId="54" applyNumberFormat="1" applyFont="1" applyFill="1" applyBorder="1" applyAlignment="1">
      <alignment horizontal="right" vertical="top"/>
      <protection/>
    </xf>
    <xf numFmtId="0" fontId="6" fillId="2" borderId="13" xfId="54" applyNumberFormat="1" applyFont="1" applyFill="1" applyBorder="1" applyAlignment="1">
      <alignment horizontal="center" vertical="center"/>
      <protection/>
    </xf>
    <xf numFmtId="0" fontId="6" fillId="2" borderId="14" xfId="54" applyNumberFormat="1" applyFont="1" applyFill="1" applyBorder="1" applyAlignment="1">
      <alignment horizontal="center" vertical="center"/>
      <protection/>
    </xf>
    <xf numFmtId="0" fontId="6" fillId="2" borderId="15" xfId="54" applyNumberFormat="1" applyFont="1" applyFill="1" applyBorder="1" applyAlignment="1">
      <alignment horizontal="center" vertical="center"/>
      <protection/>
    </xf>
    <xf numFmtId="0" fontId="6" fillId="2" borderId="16" xfId="54" applyNumberFormat="1" applyFont="1" applyFill="1" applyBorder="1" applyAlignment="1">
      <alignment horizontal="center" vertical="center"/>
      <protection/>
    </xf>
    <xf numFmtId="0" fontId="6" fillId="2" borderId="17" xfId="54" applyNumberFormat="1" applyFont="1" applyFill="1" applyBorder="1" applyAlignment="1">
      <alignment horizontal="center" vertical="center"/>
      <protection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Обычный_Лист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admin\&#1052;&#1086;&#1080;%20&#1076;&#1086;&#1082;&#1091;&#1084;&#1077;&#1085;&#1090;&#1099;\&#1052;&#1072;&#1088;&#1082;&#1086;&#1074;&#1080;&#1095;%20&#1045;.&#1042;\&#1056;&#1077;&#1077;&#1089;&#1090;&#1088;%20&#1082;&#1072;&#1088;&#1090;%20&#1041;&#1048;&#1053;\&#1056;&#1072;&#1089;&#1095;&#1077;&#1090;%20&#1087;&#1086;%20&#1069;&#1082;&#1089;&#1087;&#1088;&#1077;&#1089;&#1089;%20&#1050;&#1088;&#1077;&#1076;&#1080;&#1090;&#1091;%20(&#1085;&#1072;%20&#1055;&#1088;&#1077;&#1076;&#1087;&#1088;&#1080;&#1103;&#1090;&#1080;&#1080;)%20V4.0%20&#1085;&#1072;%20&#1050;&#1088;&#1072;&#1089;&#1085;&#1086;&#1076;&#1072;&#1088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Credit\All\166\166-4-V5.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admin\&#1052;&#1086;&#1080;%20&#1076;&#1086;&#1082;&#1091;&#1084;&#1077;&#1085;&#1090;&#1099;\&#1052;&#1072;&#1088;&#1082;&#1086;&#1074;&#1080;&#1095;%20&#1045;.&#1042;\&#1055;&#1051;&#1040;&#1057;&#1058;&#1048;&#1050;\&#1060;&#1048;&#1053;&#1040;&#1051;&#1068;&#1053;&#1067;&#1049;%20&#1051;&#1041;&#1057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All\Nam\z\&#1060;&#1048;&#1053;&#1040;&#1051;&#1068;&#1053;&#1067;&#1049;%20&#1051;&#1041;&#1057;%2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ки"/>
      <sheetName val="Список предпр"/>
      <sheetName val="Заявление-анкета"/>
      <sheetName val="1. Заключение Эксперта"/>
      <sheetName val="2. График"/>
      <sheetName val="3. Реестр"/>
      <sheetName val="4. Данные для договора"/>
      <sheetName val="4. Договор"/>
      <sheetName val="5. Распоряжение"/>
      <sheetName val="6. Платежка (старая)"/>
      <sheetName val="6. Платежка"/>
      <sheetName val="7. Подтверждение"/>
      <sheetName val="8. Контрольный лист"/>
      <sheetName val="9. Опись"/>
      <sheetName val="10. Карточка"/>
      <sheetName val="отмена"/>
    </sheetNames>
    <sheetDataSet>
      <sheetData sheetId="2">
        <row r="5">
          <cell r="B5" t="str">
            <v>Иванов Иван Иванович</v>
          </cell>
        </row>
        <row r="7">
          <cell r="B7">
            <v>23036</v>
          </cell>
        </row>
        <row r="10">
          <cell r="B10" t="str">
            <v>036111111111111</v>
          </cell>
        </row>
        <row r="11">
          <cell r="B11">
            <v>443076</v>
          </cell>
        </row>
        <row r="13">
          <cell r="B13" t="str">
            <v>Дачная</v>
          </cell>
        </row>
        <row r="14">
          <cell r="B14">
            <v>110</v>
          </cell>
        </row>
        <row r="15">
          <cell r="B15">
            <v>15</v>
          </cell>
        </row>
        <row r="17">
          <cell r="B17" t="str">
            <v>443076 г. Самара, ул. Советской Армии, д.15, кв.77</v>
          </cell>
        </row>
        <row r="18">
          <cell r="B18" t="str">
            <v>631583, 89270154433</v>
          </cell>
        </row>
        <row r="21">
          <cell r="B21">
            <v>3600</v>
          </cell>
        </row>
        <row r="22">
          <cell r="B22" t="str">
            <v>45454545</v>
          </cell>
        </row>
        <row r="23">
          <cell r="B23">
            <v>37250</v>
          </cell>
        </row>
        <row r="24">
          <cell r="B24" t="str">
            <v>Промышленным РУВД г.Самара</v>
          </cell>
        </row>
        <row r="27">
          <cell r="B27" t="str">
            <v>ВС 111111</v>
          </cell>
        </row>
        <row r="28">
          <cell r="B28">
            <v>36586</v>
          </cell>
        </row>
        <row r="29">
          <cell r="B29" t="str">
            <v>Срветским РУВД</v>
          </cell>
        </row>
        <row r="33">
          <cell r="B33">
            <v>5</v>
          </cell>
        </row>
        <row r="36">
          <cell r="B36">
            <v>633344</v>
          </cell>
        </row>
        <row r="51">
          <cell r="B51">
            <v>876896896</v>
          </cell>
        </row>
        <row r="54">
          <cell r="B54">
            <v>2</v>
          </cell>
        </row>
        <row r="55">
          <cell r="B55" t="str">
            <v>жена: Иванова Ирина Петровна, 23.02.70, б/р, 66-15-21</v>
          </cell>
        </row>
        <row r="59">
          <cell r="B59">
            <v>15000</v>
          </cell>
        </row>
        <row r="78">
          <cell r="B78" t="str">
            <v>5555 55555 5555 555</v>
          </cell>
        </row>
        <row r="119">
          <cell r="B119" t="str">
            <v>Телевизор, Sony E220</v>
          </cell>
        </row>
        <row r="127">
          <cell r="B127" t="str">
            <v>1-111111</v>
          </cell>
        </row>
        <row r="144">
          <cell r="B144" t="str">
            <v>40817-810-5-3652-1060005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писок предпр"/>
      <sheetName val="База данных"/>
      <sheetName val="Заявление-анкета"/>
      <sheetName val="1. Заключение Эксперта"/>
      <sheetName val="2. График"/>
      <sheetName val="4.Заявление (10-10-10)"/>
      <sheetName val="3. Реестр"/>
      <sheetName val="4. Данные для договора"/>
      <sheetName val="4. Договор (без рамки)"/>
      <sheetName val="4. Договор (10-10-10)"/>
      <sheetName val="5. Платежка"/>
      <sheetName val="6. Карточка"/>
      <sheetName val="7. Подтверждение"/>
      <sheetName val="8. Распоряжение"/>
      <sheetName val="9. Опись"/>
      <sheetName val="отмена"/>
    </sheetNames>
    <sheetDataSet>
      <sheetData sheetId="2">
        <row r="19">
          <cell r="B19">
            <v>89270154433</v>
          </cell>
        </row>
        <row r="70">
          <cell r="B70" t="str">
            <v>25%  235,15</v>
          </cell>
        </row>
        <row r="71">
          <cell r="B71" t="str">
            <v>2222  15.12.03</v>
          </cell>
        </row>
        <row r="119">
          <cell r="AH119" t="str">
            <v>Sony</v>
          </cell>
          <cell r="AI119" t="str">
            <v>E220</v>
          </cell>
          <cell r="AJ119">
            <v>43670</v>
          </cell>
          <cell r="AK119">
            <v>1</v>
          </cell>
        </row>
      </sheetData>
      <sheetData sheetId="6">
        <row r="2">
          <cell r="A2">
            <v>4</v>
          </cell>
        </row>
        <row r="5">
          <cell r="A5">
            <v>1</v>
          </cell>
          <cell r="B5">
            <v>37973</v>
          </cell>
          <cell r="C5" t="str">
            <v>Петров Петр Петрович</v>
          </cell>
          <cell r="D5">
            <v>71056.08</v>
          </cell>
          <cell r="E5">
            <v>10</v>
          </cell>
          <cell r="F5">
            <v>38278</v>
          </cell>
          <cell r="G5">
            <v>38278</v>
          </cell>
          <cell r="H5">
            <v>7895.12</v>
          </cell>
          <cell r="I5">
            <v>0.2346</v>
          </cell>
          <cell r="J5">
            <v>443076</v>
          </cell>
          <cell r="K5" t="str">
            <v>г. Самара, ул.Дачная, д.110, кв.15</v>
          </cell>
          <cell r="L5">
            <v>3600</v>
          </cell>
          <cell r="M5" t="str">
            <v>45454545</v>
          </cell>
          <cell r="N5" t="str">
            <v>Промышленным РУВД г.Самара</v>
          </cell>
          <cell r="O5">
            <v>37250</v>
          </cell>
          <cell r="P5" t="str">
            <v>"10-10-10" (М.Видео)</v>
          </cell>
          <cell r="Q5" t="str">
            <v>40817810836520040001</v>
          </cell>
          <cell r="R5">
            <v>0</v>
          </cell>
          <cell r="S5">
            <v>78951.2</v>
          </cell>
          <cell r="T5" t="str">
            <v>5555 55555 5555 555</v>
          </cell>
          <cell r="U5" t="str">
            <v>63-004-406-00-00-181203</v>
          </cell>
          <cell r="V5" t="str">
            <v>004</v>
          </cell>
          <cell r="W5" t="str">
            <v>406</v>
          </cell>
          <cell r="X5" t="str">
            <v>Общество с ограниченной ответственностью "МВ на Московском"</v>
          </cell>
          <cell r="Y5" t="str">
            <v>6318124930</v>
          </cell>
          <cell r="Z5">
            <v>631801001</v>
          </cell>
          <cell r="AA5" t="str">
            <v>40702810230180000093</v>
          </cell>
          <cell r="AB5">
            <v>71056.08</v>
          </cell>
          <cell r="AC5" t="str">
            <v>2222  15.12.03</v>
          </cell>
          <cell r="AD5" t="str">
            <v>25%  235,15</v>
          </cell>
          <cell r="AE5">
            <v>631583</v>
          </cell>
          <cell r="AF5">
            <v>89270154433</v>
          </cell>
          <cell r="AG5">
            <v>633344</v>
          </cell>
          <cell r="AH5">
            <v>12</v>
          </cell>
          <cell r="AI5">
            <v>30</v>
          </cell>
          <cell r="AJ5">
            <v>3</v>
          </cell>
          <cell r="AK5">
            <v>0</v>
          </cell>
          <cell r="AL5">
            <v>0</v>
          </cell>
          <cell r="AM5">
            <v>1.3</v>
          </cell>
          <cell r="AN5">
            <v>1.5</v>
          </cell>
          <cell r="AO5">
            <v>1.2</v>
          </cell>
          <cell r="AP5">
            <v>50</v>
          </cell>
          <cell r="AQ5">
            <v>2</v>
          </cell>
          <cell r="AR5">
            <v>1.8</v>
          </cell>
          <cell r="AS5">
            <v>50</v>
          </cell>
          <cell r="AT5">
            <v>0</v>
          </cell>
          <cell r="AU5">
            <v>7895.12</v>
          </cell>
          <cell r="AV5" t="str">
            <v>Телевизор</v>
          </cell>
          <cell r="AW5" t="str">
            <v>Sony</v>
          </cell>
          <cell r="AX5" t="str">
            <v>E220</v>
          </cell>
          <cell r="AY5">
            <v>56999.2</v>
          </cell>
          <cell r="AZ5">
            <v>1</v>
          </cell>
          <cell r="BA5" t="str">
            <v>Музыкальный центр</v>
          </cell>
          <cell r="BB5" t="str">
            <v>LG</v>
          </cell>
          <cell r="BC5" t="str">
            <v>FW-395</v>
          </cell>
          <cell r="BD5">
            <v>8799</v>
          </cell>
          <cell r="BE5">
            <v>1</v>
          </cell>
          <cell r="BF5" t="str">
            <v>Микроволновая печь</v>
          </cell>
          <cell r="BG5" t="str">
            <v>Moulinex</v>
          </cell>
          <cell r="BH5">
            <v>222</v>
          </cell>
          <cell r="BI5">
            <v>13153</v>
          </cell>
          <cell r="BJ5">
            <v>1</v>
          </cell>
          <cell r="BK5">
            <v>23036</v>
          </cell>
        </row>
        <row r="6">
          <cell r="A6">
            <v>2</v>
          </cell>
          <cell r="B6">
            <v>37976</v>
          </cell>
          <cell r="C6" t="str">
            <v>Иванов Иван Иванович</v>
          </cell>
          <cell r="D6">
            <v>56000</v>
          </cell>
          <cell r="E6">
            <v>18</v>
          </cell>
          <cell r="F6">
            <v>38524</v>
          </cell>
          <cell r="G6">
            <v>38524</v>
          </cell>
          <cell r="H6">
            <v>4000</v>
          </cell>
          <cell r="I6">
            <v>0.29</v>
          </cell>
          <cell r="J6">
            <v>443076</v>
          </cell>
          <cell r="K6" t="str">
            <v>г. Самара, ул.Дачная, д.115, кв.15</v>
          </cell>
          <cell r="L6">
            <v>3602</v>
          </cell>
          <cell r="M6" t="str">
            <v>45269812</v>
          </cell>
          <cell r="N6" t="str">
            <v>Промышленным РУВД г.Самара</v>
          </cell>
          <cell r="O6">
            <v>37250</v>
          </cell>
          <cell r="P6" t="str">
            <v>"Экспресс- кредит"(перв. взнос -10%)</v>
          </cell>
          <cell r="Q6" t="str">
            <v>40817810836520040001</v>
          </cell>
          <cell r="R6">
            <v>0</v>
          </cell>
          <cell r="S6">
            <v>78951.2</v>
          </cell>
          <cell r="T6" t="str">
            <v>5555 55555 5555 555</v>
          </cell>
          <cell r="U6" t="str">
            <v>63-004-406-00-00-211203</v>
          </cell>
          <cell r="V6" t="str">
            <v>004</v>
          </cell>
          <cell r="W6" t="str">
            <v>406</v>
          </cell>
          <cell r="X6" t="str">
            <v>Общество с ограниченной ответственностью "МВ на Московском"</v>
          </cell>
          <cell r="Y6" t="str">
            <v>6318124930</v>
          </cell>
          <cell r="Z6">
            <v>631801001</v>
          </cell>
          <cell r="AA6" t="str">
            <v>40702810230180000093</v>
          </cell>
          <cell r="AB6">
            <v>52446.6</v>
          </cell>
          <cell r="AC6" t="str">
            <v>2222  15.12.03</v>
          </cell>
          <cell r="AD6" t="str">
            <v>25%  235,15</v>
          </cell>
          <cell r="AE6">
            <v>631583</v>
          </cell>
          <cell r="AF6">
            <v>89270154433</v>
          </cell>
          <cell r="AG6">
            <v>633344</v>
          </cell>
          <cell r="AH6">
            <v>12</v>
          </cell>
          <cell r="AI6">
            <v>30</v>
          </cell>
          <cell r="AJ6">
            <v>3</v>
          </cell>
          <cell r="AK6">
            <v>0</v>
          </cell>
          <cell r="AL6">
            <v>0</v>
          </cell>
          <cell r="AM6">
            <v>1.3</v>
          </cell>
          <cell r="AN6">
            <v>1.5</v>
          </cell>
          <cell r="AO6">
            <v>1.2</v>
          </cell>
          <cell r="AP6">
            <v>50</v>
          </cell>
          <cell r="AQ6">
            <v>2</v>
          </cell>
          <cell r="AR6">
            <v>1.8</v>
          </cell>
          <cell r="AS6">
            <v>50</v>
          </cell>
          <cell r="AT6">
            <v>0</v>
          </cell>
          <cell r="AU6">
            <v>6504.6</v>
          </cell>
          <cell r="AV6" t="str">
            <v>Телевизор</v>
          </cell>
          <cell r="AW6" t="str">
            <v>Sony</v>
          </cell>
          <cell r="AX6" t="str">
            <v>E220</v>
          </cell>
          <cell r="AY6">
            <v>56999.2</v>
          </cell>
          <cell r="AZ6">
            <v>1</v>
          </cell>
          <cell r="BA6" t="str">
            <v>Музыкальный центр</v>
          </cell>
          <cell r="BB6" t="str">
            <v>LG</v>
          </cell>
          <cell r="BC6" t="str">
            <v>FW-395</v>
          </cell>
          <cell r="BD6">
            <v>8799</v>
          </cell>
          <cell r="BE6">
            <v>1</v>
          </cell>
          <cell r="BF6" t="str">
            <v>Микроволновая печь</v>
          </cell>
          <cell r="BG6" t="str">
            <v>Moulinex</v>
          </cell>
          <cell r="BH6">
            <v>222</v>
          </cell>
          <cell r="BI6">
            <v>13153</v>
          </cell>
          <cell r="BJ6">
            <v>1</v>
          </cell>
          <cell r="BK6">
            <v>23036</v>
          </cell>
        </row>
        <row r="7">
          <cell r="A7">
            <v>3</v>
          </cell>
          <cell r="B7">
            <v>38036</v>
          </cell>
          <cell r="C7" t="str">
            <v>Петров Петр Петрович</v>
          </cell>
          <cell r="D7">
            <v>42000</v>
          </cell>
          <cell r="E7">
            <v>12</v>
          </cell>
          <cell r="F7">
            <v>38402</v>
          </cell>
          <cell r="G7">
            <v>38404</v>
          </cell>
          <cell r="H7">
            <v>4070.89</v>
          </cell>
          <cell r="I7">
            <v>0.29</v>
          </cell>
          <cell r="J7">
            <v>443076</v>
          </cell>
          <cell r="K7" t="str">
            <v>г. Самара, ул.Дачная, д.110, кв.15</v>
          </cell>
          <cell r="L7">
            <v>3600</v>
          </cell>
          <cell r="M7" t="str">
            <v>45454545</v>
          </cell>
          <cell r="N7" t="str">
            <v>Промышленным РУВД г.Самара</v>
          </cell>
          <cell r="O7">
            <v>37250</v>
          </cell>
          <cell r="P7" t="str">
            <v>"Экспресс- кредит" (перв. взнос -20%)</v>
          </cell>
          <cell r="Q7" t="str">
            <v>40817810936520050001</v>
          </cell>
          <cell r="R7">
            <v>0</v>
          </cell>
          <cell r="S7">
            <v>43670</v>
          </cell>
          <cell r="T7" t="str">
            <v>5555 55555 5555 555</v>
          </cell>
          <cell r="U7" t="str">
            <v>63-005-406-00-00-190204</v>
          </cell>
          <cell r="V7" t="str">
            <v>005</v>
          </cell>
          <cell r="W7" t="str">
            <v>406</v>
          </cell>
          <cell r="X7" t="str">
            <v>Общество с ограниченной ответственностью "МВ на Московском"</v>
          </cell>
          <cell r="Y7" t="str">
            <v>6318124930</v>
          </cell>
          <cell r="Z7">
            <v>631801001</v>
          </cell>
          <cell r="AA7" t="str">
            <v>40702810230180000093</v>
          </cell>
          <cell r="AB7">
            <v>39388.14</v>
          </cell>
          <cell r="AC7" t="str">
            <v>2222  15.12.03</v>
          </cell>
          <cell r="AD7" t="str">
            <v>25%  235,15</v>
          </cell>
          <cell r="AE7">
            <v>631583</v>
          </cell>
          <cell r="AF7">
            <v>89270154433</v>
          </cell>
          <cell r="AG7">
            <v>633344</v>
          </cell>
          <cell r="AH7">
            <v>12</v>
          </cell>
          <cell r="AI7">
            <v>30</v>
          </cell>
          <cell r="AJ7">
            <v>3</v>
          </cell>
          <cell r="AK7">
            <v>0</v>
          </cell>
          <cell r="AL7">
            <v>0</v>
          </cell>
          <cell r="AM7">
            <v>1.3</v>
          </cell>
          <cell r="AN7">
            <v>1.5</v>
          </cell>
          <cell r="AO7">
            <v>1.2</v>
          </cell>
          <cell r="AP7">
            <v>50</v>
          </cell>
          <cell r="AQ7">
            <v>2</v>
          </cell>
          <cell r="AR7">
            <v>1.8</v>
          </cell>
          <cell r="AS7">
            <v>50</v>
          </cell>
          <cell r="AT7">
            <v>0</v>
          </cell>
          <cell r="AU7">
            <v>8607.86</v>
          </cell>
          <cell r="AV7" t="str">
            <v>Телевизор</v>
          </cell>
          <cell r="AW7" t="str">
            <v>Sony</v>
          </cell>
          <cell r="AX7" t="str">
            <v>E220</v>
          </cell>
          <cell r="AY7">
            <v>43670</v>
          </cell>
          <cell r="AZ7">
            <v>1</v>
          </cell>
          <cell r="BA7">
            <v>0</v>
          </cell>
          <cell r="BB7">
            <v>0</v>
          </cell>
          <cell r="BC7">
            <v>0</v>
          </cell>
          <cell r="BD7">
            <v>0</v>
          </cell>
          <cell r="BE7">
            <v>0</v>
          </cell>
          <cell r="BF7">
            <v>0</v>
          </cell>
          <cell r="BG7">
            <v>0</v>
          </cell>
          <cell r="BH7">
            <v>0</v>
          </cell>
          <cell r="BI7">
            <v>0</v>
          </cell>
          <cell r="BJ7">
            <v>0</v>
          </cell>
          <cell r="BK7">
            <v>23036</v>
          </cell>
        </row>
        <row r="8">
          <cell r="A8">
            <v>4</v>
          </cell>
          <cell r="B8">
            <v>38041</v>
          </cell>
          <cell r="C8" t="str">
            <v>Киржнер Олег Петрович</v>
          </cell>
          <cell r="D8">
            <v>30000</v>
          </cell>
          <cell r="E8">
            <v>18</v>
          </cell>
          <cell r="F8">
            <v>38588</v>
          </cell>
          <cell r="G8">
            <v>38588</v>
          </cell>
          <cell r="H8">
            <v>2778.51</v>
          </cell>
          <cell r="I8">
            <v>0.27</v>
          </cell>
          <cell r="J8">
            <v>443076</v>
          </cell>
          <cell r="K8" t="str">
            <v>г. Самара, ул.Дачная, д.110, кв.15</v>
          </cell>
          <cell r="L8">
            <v>3600</v>
          </cell>
          <cell r="M8" t="str">
            <v>45454545</v>
          </cell>
          <cell r="N8" t="str">
            <v>Промышленным РУВД г.Самара</v>
          </cell>
          <cell r="O8">
            <v>37250</v>
          </cell>
          <cell r="P8" t="str">
            <v>"Доступный кредит- 18 мес."</v>
          </cell>
          <cell r="Q8" t="str">
            <v>40817810936520050001</v>
          </cell>
          <cell r="R8">
            <v>0</v>
          </cell>
          <cell r="S8">
            <v>43670</v>
          </cell>
          <cell r="T8" t="str">
            <v>5555 55555 5555 555</v>
          </cell>
          <cell r="U8" t="str">
            <v>63-005-406-00-00-240204</v>
          </cell>
          <cell r="V8" t="str">
            <v>005</v>
          </cell>
          <cell r="W8" t="str">
            <v>406</v>
          </cell>
          <cell r="X8" t="str">
            <v>Общество с ограниченной ответственностью "МВ на Московском"</v>
          </cell>
          <cell r="Y8" t="str">
            <v>6318124930</v>
          </cell>
          <cell r="Z8">
            <v>631801001</v>
          </cell>
          <cell r="AA8" t="str">
            <v>40702810230180000093</v>
          </cell>
          <cell r="AB8">
            <v>35495.15</v>
          </cell>
          <cell r="AC8" t="str">
            <v>2222  15.12.03</v>
          </cell>
          <cell r="AD8" t="str">
            <v>25%  235,15</v>
          </cell>
          <cell r="AE8">
            <v>631583</v>
          </cell>
          <cell r="AF8">
            <v>89270154433</v>
          </cell>
          <cell r="AG8">
            <v>633344</v>
          </cell>
          <cell r="AH8">
            <v>12</v>
          </cell>
          <cell r="AI8">
            <v>30</v>
          </cell>
          <cell r="AJ8">
            <v>3</v>
          </cell>
          <cell r="AK8">
            <v>0</v>
          </cell>
          <cell r="AL8">
            <v>0</v>
          </cell>
          <cell r="AM8">
            <v>1.3</v>
          </cell>
          <cell r="AN8">
            <v>1.5</v>
          </cell>
          <cell r="AO8">
            <v>1.2</v>
          </cell>
          <cell r="AP8">
            <v>50</v>
          </cell>
          <cell r="AQ8">
            <v>2</v>
          </cell>
          <cell r="AR8">
            <v>1.8</v>
          </cell>
          <cell r="AS8">
            <v>50</v>
          </cell>
          <cell r="AT8">
            <v>0</v>
          </cell>
          <cell r="AU8">
            <v>8174.85</v>
          </cell>
          <cell r="AV8" t="str">
            <v>Телевизор</v>
          </cell>
          <cell r="AW8" t="str">
            <v>Sony</v>
          </cell>
          <cell r="AX8" t="str">
            <v>E220</v>
          </cell>
          <cell r="AY8">
            <v>43670</v>
          </cell>
          <cell r="AZ8">
            <v>1</v>
          </cell>
          <cell r="BA8">
            <v>0</v>
          </cell>
          <cell r="BB8">
            <v>0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>
            <v>23036</v>
          </cell>
        </row>
        <row r="9">
          <cell r="A9">
            <v>5</v>
          </cell>
          <cell r="B9">
            <v>38061</v>
          </cell>
          <cell r="C9" t="str">
            <v>Киржнер Олег Петрович</v>
          </cell>
          <cell r="D9">
            <v>30000</v>
          </cell>
          <cell r="E9">
            <v>18</v>
          </cell>
          <cell r="F9">
            <v>38610</v>
          </cell>
          <cell r="G9">
            <v>38610</v>
          </cell>
          <cell r="H9">
            <v>2149.53</v>
          </cell>
          <cell r="I9">
            <v>0.24</v>
          </cell>
          <cell r="J9">
            <v>443076</v>
          </cell>
          <cell r="K9" t="str">
            <v>г. Самара, ул.Дачная, д.110, кв.15</v>
          </cell>
          <cell r="L9">
            <v>3600</v>
          </cell>
          <cell r="M9" t="str">
            <v>45454545</v>
          </cell>
          <cell r="N9" t="str">
            <v>Промышленным РУВД г.Самара</v>
          </cell>
          <cell r="O9">
            <v>37250</v>
          </cell>
          <cell r="P9" t="str">
            <v>"Доступный кредит- 18 мес."</v>
          </cell>
          <cell r="Q9" t="str">
            <v>40817810936520050001</v>
          </cell>
          <cell r="R9">
            <v>0</v>
          </cell>
          <cell r="S9">
            <v>43670</v>
          </cell>
          <cell r="T9" t="str">
            <v>5555 55555 5555 555</v>
          </cell>
          <cell r="U9" t="str">
            <v>63-005-406-00-00-150304</v>
          </cell>
          <cell r="V9" t="str">
            <v>005</v>
          </cell>
          <cell r="W9" t="str">
            <v>406</v>
          </cell>
          <cell r="X9" t="str">
            <v>Общество с ограниченной ответственностью "МВ на Московском"</v>
          </cell>
          <cell r="Y9" t="str">
            <v>6318124930</v>
          </cell>
          <cell r="Z9">
            <v>631801001</v>
          </cell>
          <cell r="AA9" t="str">
            <v>40702810230180000093</v>
          </cell>
          <cell r="AB9">
            <v>27735.15</v>
          </cell>
          <cell r="AC9" t="str">
            <v>2222  15.12.03</v>
          </cell>
          <cell r="AD9" t="str">
            <v>25%  235,15</v>
          </cell>
          <cell r="AE9">
            <v>631583</v>
          </cell>
          <cell r="AF9">
            <v>89270154433</v>
          </cell>
          <cell r="AG9">
            <v>633344</v>
          </cell>
          <cell r="AH9">
            <v>12</v>
          </cell>
          <cell r="AI9">
            <v>30</v>
          </cell>
          <cell r="AJ9">
            <v>3</v>
          </cell>
          <cell r="AK9">
            <v>0</v>
          </cell>
          <cell r="AL9">
            <v>0</v>
          </cell>
          <cell r="AM9">
            <v>1.3</v>
          </cell>
          <cell r="AN9">
            <v>1.5</v>
          </cell>
          <cell r="AO9">
            <v>1.2</v>
          </cell>
          <cell r="AP9">
            <v>50</v>
          </cell>
          <cell r="AQ9">
            <v>2</v>
          </cell>
          <cell r="AR9">
            <v>1.8</v>
          </cell>
          <cell r="AS9">
            <v>50</v>
          </cell>
          <cell r="AT9">
            <v>0</v>
          </cell>
          <cell r="AU9">
            <v>8174.85</v>
          </cell>
          <cell r="AV9" t="str">
            <v>Телевизор</v>
          </cell>
          <cell r="AW9" t="str">
            <v>Sony</v>
          </cell>
          <cell r="AX9" t="str">
            <v>E220</v>
          </cell>
          <cell r="AY9">
            <v>43670</v>
          </cell>
          <cell r="AZ9">
            <v>1</v>
          </cell>
          <cell r="BA9">
            <v>0</v>
          </cell>
          <cell r="BB9">
            <v>0</v>
          </cell>
          <cell r="BC9">
            <v>0</v>
          </cell>
          <cell r="BD9">
            <v>0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23036</v>
          </cell>
        </row>
        <row r="10">
          <cell r="A10">
            <v>6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S10">
            <v>0</v>
          </cell>
        </row>
        <row r="11">
          <cell r="A11">
            <v>7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S11">
            <v>0</v>
          </cell>
        </row>
        <row r="12">
          <cell r="A12">
            <v>8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S12">
            <v>0</v>
          </cell>
        </row>
        <row r="13">
          <cell r="A13">
            <v>9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S13">
            <v>0</v>
          </cell>
        </row>
        <row r="14">
          <cell r="A14">
            <v>10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S14">
            <v>0</v>
          </cell>
        </row>
        <row r="15">
          <cell r="A15">
            <v>11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S15">
            <v>0</v>
          </cell>
        </row>
        <row r="16">
          <cell r="A16">
            <v>12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S16">
            <v>0</v>
          </cell>
        </row>
        <row r="17">
          <cell r="A17">
            <v>13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S17">
            <v>0</v>
          </cell>
        </row>
        <row r="18">
          <cell r="A18">
            <v>14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S18">
            <v>0</v>
          </cell>
        </row>
        <row r="19">
          <cell r="A19">
            <v>15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S19">
            <v>0</v>
          </cell>
        </row>
        <row r="20">
          <cell r="A20">
            <v>16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S20">
            <v>0</v>
          </cell>
        </row>
        <row r="21">
          <cell r="A21">
            <v>17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S21">
            <v>0</v>
          </cell>
        </row>
        <row r="22">
          <cell r="A22">
            <v>18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S22">
            <v>0</v>
          </cell>
        </row>
        <row r="23">
          <cell r="A23">
            <v>19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S23">
            <v>0</v>
          </cell>
        </row>
        <row r="24">
          <cell r="A24">
            <v>20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S24">
            <v>0</v>
          </cell>
        </row>
        <row r="25">
          <cell r="A25">
            <v>21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S25">
            <v>0</v>
          </cell>
        </row>
        <row r="26">
          <cell r="A26">
            <v>22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S26">
            <v>0</v>
          </cell>
        </row>
        <row r="27">
          <cell r="A27">
            <v>23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S27">
            <v>0</v>
          </cell>
        </row>
        <row r="28">
          <cell r="A28">
            <v>24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S28">
            <v>0</v>
          </cell>
        </row>
        <row r="29">
          <cell r="A29">
            <v>25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S29">
            <v>0</v>
          </cell>
        </row>
        <row r="30">
          <cell r="A30">
            <v>26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S30">
            <v>0</v>
          </cell>
        </row>
        <row r="31">
          <cell r="A31">
            <v>27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S31">
            <v>0</v>
          </cell>
        </row>
        <row r="32">
          <cell r="A32">
            <v>28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S32">
            <v>0</v>
          </cell>
        </row>
        <row r="33">
          <cell r="A33">
            <v>29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S33">
            <v>0</v>
          </cell>
        </row>
        <row r="34">
          <cell r="A34">
            <v>30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S34">
            <v>0</v>
          </cell>
        </row>
        <row r="35">
          <cell r="A35">
            <v>31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S35">
            <v>0</v>
          </cell>
        </row>
        <row r="36">
          <cell r="A36">
            <v>32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S36">
            <v>0</v>
          </cell>
        </row>
        <row r="37">
          <cell r="A37">
            <v>33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S37">
            <v>0</v>
          </cell>
        </row>
        <row r="38">
          <cell r="A38">
            <v>34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S38">
            <v>0</v>
          </cell>
        </row>
        <row r="39">
          <cell r="A39">
            <v>35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S39">
            <v>0</v>
          </cell>
        </row>
        <row r="40">
          <cell r="A40">
            <v>36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S40">
            <v>0</v>
          </cell>
        </row>
        <row r="41">
          <cell r="A41">
            <v>37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S41">
            <v>0</v>
          </cell>
        </row>
        <row r="42">
          <cell r="A42">
            <v>38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S42">
            <v>0</v>
          </cell>
        </row>
        <row r="43">
          <cell r="A43">
            <v>39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S43">
            <v>0</v>
          </cell>
        </row>
        <row r="44">
          <cell r="A44">
            <v>40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S44">
            <v>0</v>
          </cell>
        </row>
        <row r="45">
          <cell r="A45">
            <v>41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S45">
            <v>0</v>
          </cell>
        </row>
        <row r="46">
          <cell r="A46">
            <v>42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S46">
            <v>0</v>
          </cell>
        </row>
        <row r="47">
          <cell r="A47">
            <v>43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S47">
            <v>0</v>
          </cell>
        </row>
        <row r="48">
          <cell r="A48">
            <v>44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S48">
            <v>0</v>
          </cell>
        </row>
        <row r="49">
          <cell r="A49">
            <v>45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S49">
            <v>0</v>
          </cell>
        </row>
        <row r="50">
          <cell r="A50">
            <v>46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S50">
            <v>0</v>
          </cell>
        </row>
        <row r="51">
          <cell r="A51">
            <v>47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S51">
            <v>0</v>
          </cell>
        </row>
        <row r="52">
          <cell r="A52">
            <v>48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S52">
            <v>0</v>
          </cell>
        </row>
        <row r="53">
          <cell r="A53">
            <v>49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S53">
            <v>0</v>
          </cell>
        </row>
        <row r="54">
          <cell r="A54">
            <v>50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S54">
            <v>0</v>
          </cell>
        </row>
        <row r="55">
          <cell r="A55">
            <v>51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S55">
            <v>0</v>
          </cell>
        </row>
        <row r="56">
          <cell r="A56">
            <v>52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S56">
            <v>0</v>
          </cell>
        </row>
        <row r="57">
          <cell r="A57">
            <v>53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S57">
            <v>0</v>
          </cell>
        </row>
        <row r="58">
          <cell r="A58">
            <v>54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S58">
            <v>0</v>
          </cell>
        </row>
        <row r="59">
          <cell r="A59">
            <v>55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S59">
            <v>0</v>
          </cell>
        </row>
        <row r="60">
          <cell r="A60">
            <v>56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S60">
            <v>0</v>
          </cell>
        </row>
        <row r="61">
          <cell r="A61">
            <v>57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S61">
            <v>0</v>
          </cell>
        </row>
        <row r="62">
          <cell r="A62">
            <v>58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S62">
            <v>0</v>
          </cell>
        </row>
        <row r="63">
          <cell r="A63">
            <v>59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S63">
            <v>0</v>
          </cell>
        </row>
        <row r="64">
          <cell r="A64">
            <v>60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S64">
            <v>0</v>
          </cell>
        </row>
        <row r="65">
          <cell r="A65">
            <v>61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S65">
            <v>0</v>
          </cell>
        </row>
        <row r="66">
          <cell r="A66">
            <v>62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S66">
            <v>0</v>
          </cell>
        </row>
        <row r="67">
          <cell r="A67">
            <v>63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S67">
            <v>0</v>
          </cell>
        </row>
        <row r="68">
          <cell r="A68">
            <v>64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S68">
            <v>0</v>
          </cell>
        </row>
        <row r="69">
          <cell r="A69">
            <v>65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S69">
            <v>0</v>
          </cell>
        </row>
        <row r="70">
          <cell r="A70">
            <v>66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S70">
            <v>0</v>
          </cell>
        </row>
        <row r="71">
          <cell r="A71">
            <v>67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S71">
            <v>0</v>
          </cell>
        </row>
        <row r="72">
          <cell r="A72">
            <v>68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S72">
            <v>0</v>
          </cell>
        </row>
        <row r="73">
          <cell r="A73">
            <v>69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S73">
            <v>0</v>
          </cell>
        </row>
        <row r="74">
          <cell r="A74">
            <v>70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S74">
            <v>0</v>
          </cell>
        </row>
        <row r="75">
          <cell r="A75">
            <v>71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S75">
            <v>0</v>
          </cell>
        </row>
        <row r="76">
          <cell r="A76">
            <v>72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S76">
            <v>0</v>
          </cell>
        </row>
        <row r="77">
          <cell r="A77">
            <v>73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S77">
            <v>0</v>
          </cell>
        </row>
        <row r="78">
          <cell r="A78">
            <v>74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S78">
            <v>0</v>
          </cell>
        </row>
        <row r="79">
          <cell r="A79">
            <v>75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S79">
            <v>0</v>
          </cell>
        </row>
        <row r="80">
          <cell r="A80">
            <v>76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S80">
            <v>0</v>
          </cell>
        </row>
        <row r="81">
          <cell r="A81">
            <v>77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S81">
            <v>0</v>
          </cell>
        </row>
        <row r="82">
          <cell r="A82">
            <v>78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S82">
            <v>0</v>
          </cell>
        </row>
        <row r="83">
          <cell r="A83">
            <v>79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S83">
            <v>0</v>
          </cell>
        </row>
        <row r="84">
          <cell r="A84">
            <v>80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S84">
            <v>0</v>
          </cell>
        </row>
        <row r="85">
          <cell r="A85">
            <v>81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S85">
            <v>0</v>
          </cell>
        </row>
        <row r="86">
          <cell r="A86">
            <v>82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S86">
            <v>0</v>
          </cell>
        </row>
        <row r="87">
          <cell r="A87">
            <v>83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S87">
            <v>0</v>
          </cell>
        </row>
        <row r="88">
          <cell r="A88">
            <v>84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S88">
            <v>0</v>
          </cell>
        </row>
        <row r="89">
          <cell r="A89">
            <v>85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S89">
            <v>0</v>
          </cell>
        </row>
        <row r="90">
          <cell r="A90">
            <v>86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S90">
            <v>0</v>
          </cell>
        </row>
        <row r="91">
          <cell r="A91">
            <v>87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S91">
            <v>0</v>
          </cell>
        </row>
        <row r="92">
          <cell r="A92">
            <v>88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S92">
            <v>0</v>
          </cell>
        </row>
        <row r="93">
          <cell r="A93">
            <v>89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S93">
            <v>0</v>
          </cell>
        </row>
        <row r="94">
          <cell r="A94">
            <v>90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S94">
            <v>0</v>
          </cell>
        </row>
        <row r="95">
          <cell r="A95">
            <v>91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S95">
            <v>0</v>
          </cell>
        </row>
        <row r="96">
          <cell r="A96">
            <v>92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S96">
            <v>0</v>
          </cell>
        </row>
        <row r="97">
          <cell r="A97">
            <v>93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S97">
            <v>0</v>
          </cell>
        </row>
        <row r="98">
          <cell r="A98">
            <v>94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S98">
            <v>0</v>
          </cell>
        </row>
        <row r="99">
          <cell r="A99">
            <v>95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S99">
            <v>0</v>
          </cell>
        </row>
        <row r="100">
          <cell r="A100">
            <v>96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S100">
            <v>0</v>
          </cell>
        </row>
        <row r="101">
          <cell r="A101">
            <v>97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S101">
            <v>0</v>
          </cell>
        </row>
        <row r="102">
          <cell r="A102">
            <v>98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S102">
            <v>0</v>
          </cell>
        </row>
        <row r="103">
          <cell r="A103">
            <v>99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S103">
            <v>0</v>
          </cell>
        </row>
        <row r="104">
          <cell r="A104">
            <v>100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S104">
            <v>0</v>
          </cell>
        </row>
        <row r="105">
          <cell r="A105">
            <v>101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S105">
            <v>0</v>
          </cell>
        </row>
        <row r="106">
          <cell r="A106">
            <v>102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S106">
            <v>0</v>
          </cell>
        </row>
        <row r="107">
          <cell r="A107">
            <v>103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S107">
            <v>0</v>
          </cell>
        </row>
        <row r="108">
          <cell r="A108">
            <v>104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S108">
            <v>0</v>
          </cell>
        </row>
        <row r="109">
          <cell r="A109">
            <v>105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S109">
            <v>0</v>
          </cell>
        </row>
        <row r="110">
          <cell r="A110">
            <v>106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S110">
            <v>0</v>
          </cell>
        </row>
        <row r="111">
          <cell r="A111">
            <v>107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S111">
            <v>0</v>
          </cell>
        </row>
        <row r="112">
          <cell r="A112">
            <v>108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S112">
            <v>0</v>
          </cell>
        </row>
        <row r="113">
          <cell r="A113">
            <v>109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S113">
            <v>0</v>
          </cell>
        </row>
        <row r="114">
          <cell r="A114">
            <v>110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S114">
            <v>0</v>
          </cell>
        </row>
        <row r="115">
          <cell r="A115">
            <v>111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S115">
            <v>0</v>
          </cell>
        </row>
        <row r="116">
          <cell r="A116">
            <v>112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S116">
            <v>0</v>
          </cell>
        </row>
        <row r="117">
          <cell r="A117">
            <v>113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S117">
            <v>0</v>
          </cell>
        </row>
        <row r="118">
          <cell r="A118">
            <v>114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S118">
            <v>0</v>
          </cell>
        </row>
        <row r="119">
          <cell r="A119">
            <v>115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S119">
            <v>0</v>
          </cell>
        </row>
        <row r="120">
          <cell r="A120">
            <v>116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S120">
            <v>0</v>
          </cell>
        </row>
        <row r="121">
          <cell r="A121">
            <v>117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S121">
            <v>0</v>
          </cell>
        </row>
        <row r="122">
          <cell r="A122">
            <v>118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S122">
            <v>0</v>
          </cell>
        </row>
        <row r="123">
          <cell r="A123">
            <v>119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S123">
            <v>0</v>
          </cell>
        </row>
        <row r="124">
          <cell r="A124">
            <v>120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S124">
            <v>0</v>
          </cell>
        </row>
        <row r="125">
          <cell r="A125">
            <v>121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S125">
            <v>0</v>
          </cell>
        </row>
        <row r="126">
          <cell r="A126">
            <v>122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S126">
            <v>0</v>
          </cell>
        </row>
        <row r="127">
          <cell r="A127">
            <v>123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S127">
            <v>0</v>
          </cell>
        </row>
        <row r="128">
          <cell r="A128">
            <v>124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S128">
            <v>0</v>
          </cell>
        </row>
        <row r="129">
          <cell r="A129">
            <v>125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S129">
            <v>0</v>
          </cell>
        </row>
        <row r="130">
          <cell r="A130">
            <v>126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S130">
            <v>0</v>
          </cell>
        </row>
        <row r="131">
          <cell r="A131">
            <v>127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S131">
            <v>0</v>
          </cell>
        </row>
        <row r="132">
          <cell r="A132">
            <v>128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S132">
            <v>0</v>
          </cell>
        </row>
        <row r="133">
          <cell r="A133">
            <v>129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S133">
            <v>0</v>
          </cell>
        </row>
        <row r="134">
          <cell r="A134">
            <v>130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S134">
            <v>0</v>
          </cell>
        </row>
        <row r="135">
          <cell r="A135">
            <v>131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S135">
            <v>0</v>
          </cell>
        </row>
        <row r="136">
          <cell r="A136">
            <v>132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S136">
            <v>0</v>
          </cell>
        </row>
        <row r="137">
          <cell r="A137">
            <v>133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S137">
            <v>0</v>
          </cell>
        </row>
        <row r="138">
          <cell r="A138">
            <v>134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S138">
            <v>0</v>
          </cell>
        </row>
        <row r="139">
          <cell r="A139">
            <v>135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S139">
            <v>0</v>
          </cell>
        </row>
        <row r="140">
          <cell r="A140">
            <v>136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S140">
            <v>0</v>
          </cell>
        </row>
        <row r="141">
          <cell r="A141">
            <v>137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S141">
            <v>0</v>
          </cell>
        </row>
        <row r="142">
          <cell r="A142">
            <v>138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S142">
            <v>0</v>
          </cell>
        </row>
        <row r="143">
          <cell r="A143">
            <v>139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S143">
            <v>0</v>
          </cell>
        </row>
        <row r="144">
          <cell r="A144">
            <v>140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S144">
            <v>0</v>
          </cell>
        </row>
        <row r="145">
          <cell r="A145">
            <v>141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S145">
            <v>0</v>
          </cell>
        </row>
        <row r="146">
          <cell r="A146">
            <v>142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S146">
            <v>0</v>
          </cell>
        </row>
        <row r="147">
          <cell r="A147">
            <v>143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S147">
            <v>0</v>
          </cell>
        </row>
        <row r="148">
          <cell r="A148">
            <v>144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S148">
            <v>0</v>
          </cell>
        </row>
        <row r="149">
          <cell r="A149">
            <v>145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S149">
            <v>0</v>
          </cell>
        </row>
        <row r="150">
          <cell r="A150">
            <v>146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S150">
            <v>0</v>
          </cell>
        </row>
        <row r="151">
          <cell r="A151">
            <v>147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S151">
            <v>0</v>
          </cell>
        </row>
        <row r="152">
          <cell r="A152">
            <v>148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S152">
            <v>0</v>
          </cell>
        </row>
        <row r="153">
          <cell r="A153">
            <v>149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S153">
            <v>0</v>
          </cell>
        </row>
        <row r="154">
          <cell r="A154">
            <v>150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S154">
            <v>0</v>
          </cell>
        </row>
        <row r="155">
          <cell r="A155">
            <v>151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S155">
            <v>0</v>
          </cell>
        </row>
        <row r="156">
          <cell r="A156">
            <v>152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S156">
            <v>0</v>
          </cell>
        </row>
        <row r="157">
          <cell r="A157">
            <v>153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S157">
            <v>0</v>
          </cell>
        </row>
        <row r="158">
          <cell r="A158">
            <v>154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S158">
            <v>0</v>
          </cell>
        </row>
        <row r="159">
          <cell r="A159">
            <v>155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S159">
            <v>0</v>
          </cell>
        </row>
        <row r="160">
          <cell r="A160">
            <v>156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S160">
            <v>0</v>
          </cell>
        </row>
        <row r="161">
          <cell r="A161">
            <v>157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S161">
            <v>0</v>
          </cell>
        </row>
        <row r="162">
          <cell r="A162">
            <v>158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S162">
            <v>0</v>
          </cell>
        </row>
        <row r="163">
          <cell r="A163">
            <v>159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S163">
            <v>0</v>
          </cell>
        </row>
        <row r="164">
          <cell r="A164">
            <v>160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S164">
            <v>0</v>
          </cell>
        </row>
        <row r="165">
          <cell r="A165">
            <v>161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S165">
            <v>0</v>
          </cell>
        </row>
        <row r="166">
          <cell r="A166">
            <v>162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S166">
            <v>0</v>
          </cell>
        </row>
        <row r="167">
          <cell r="A167">
            <v>163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S167">
            <v>0</v>
          </cell>
        </row>
        <row r="168">
          <cell r="A168">
            <v>164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S168">
            <v>0</v>
          </cell>
        </row>
        <row r="169">
          <cell r="A169">
            <v>165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S169">
            <v>0</v>
          </cell>
        </row>
        <row r="170">
          <cell r="A170">
            <v>166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S170">
            <v>0</v>
          </cell>
        </row>
        <row r="171">
          <cell r="A171">
            <v>167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S171">
            <v>0</v>
          </cell>
        </row>
        <row r="172">
          <cell r="A172">
            <v>168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S172">
            <v>0</v>
          </cell>
        </row>
        <row r="173">
          <cell r="A173">
            <v>169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S173">
            <v>0</v>
          </cell>
        </row>
        <row r="174">
          <cell r="A174">
            <v>170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S174">
            <v>0</v>
          </cell>
        </row>
        <row r="175">
          <cell r="A175">
            <v>171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S175">
            <v>0</v>
          </cell>
        </row>
        <row r="176">
          <cell r="A176">
            <v>172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S176">
            <v>0</v>
          </cell>
        </row>
        <row r="177">
          <cell r="A177">
            <v>173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S177">
            <v>0</v>
          </cell>
        </row>
        <row r="178">
          <cell r="A178">
            <v>174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S178">
            <v>0</v>
          </cell>
        </row>
        <row r="179">
          <cell r="A179">
            <v>175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S179">
            <v>0</v>
          </cell>
        </row>
        <row r="180">
          <cell r="A180">
            <v>176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S180">
            <v>0</v>
          </cell>
        </row>
        <row r="181">
          <cell r="A181">
            <v>177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S181">
            <v>0</v>
          </cell>
        </row>
        <row r="182">
          <cell r="A182">
            <v>178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S182">
            <v>0</v>
          </cell>
        </row>
        <row r="183">
          <cell r="A183">
            <v>179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S183">
            <v>0</v>
          </cell>
        </row>
        <row r="184">
          <cell r="A184">
            <v>180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S184">
            <v>0</v>
          </cell>
        </row>
        <row r="185">
          <cell r="A185">
            <v>181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S185">
            <v>0</v>
          </cell>
        </row>
        <row r="186">
          <cell r="A186">
            <v>182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S186">
            <v>0</v>
          </cell>
        </row>
        <row r="187">
          <cell r="A187">
            <v>183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S187">
            <v>0</v>
          </cell>
        </row>
        <row r="188">
          <cell r="A188">
            <v>184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S188">
            <v>0</v>
          </cell>
        </row>
        <row r="189">
          <cell r="A189">
            <v>185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S189">
            <v>0</v>
          </cell>
        </row>
        <row r="190">
          <cell r="A190">
            <v>186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S190">
            <v>0</v>
          </cell>
        </row>
        <row r="191">
          <cell r="A191">
            <v>187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S191">
            <v>0</v>
          </cell>
        </row>
        <row r="192">
          <cell r="A192">
            <v>188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S192">
            <v>0</v>
          </cell>
        </row>
        <row r="193">
          <cell r="A193">
            <v>189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S193">
            <v>0</v>
          </cell>
        </row>
        <row r="194">
          <cell r="A194">
            <v>190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S194">
            <v>0</v>
          </cell>
        </row>
        <row r="195">
          <cell r="A195">
            <v>191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S195">
            <v>0</v>
          </cell>
        </row>
        <row r="196">
          <cell r="A196">
            <v>192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S196">
            <v>0</v>
          </cell>
        </row>
        <row r="197">
          <cell r="A197">
            <v>193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S197">
            <v>0</v>
          </cell>
        </row>
        <row r="198">
          <cell r="A198">
            <v>194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S198">
            <v>0</v>
          </cell>
        </row>
        <row r="199">
          <cell r="A199">
            <v>195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S199">
            <v>0</v>
          </cell>
        </row>
        <row r="200">
          <cell r="A200">
            <v>196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S200">
            <v>0</v>
          </cell>
        </row>
        <row r="201">
          <cell r="A201">
            <v>197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S201">
            <v>0</v>
          </cell>
        </row>
        <row r="202">
          <cell r="A202">
            <v>198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S202">
            <v>0</v>
          </cell>
        </row>
        <row r="203">
          <cell r="A203">
            <v>199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S203">
            <v>0</v>
          </cell>
        </row>
        <row r="204">
          <cell r="A204">
            <v>200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S204">
            <v>0</v>
          </cell>
        </row>
        <row r="205">
          <cell r="A205">
            <v>201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S205">
            <v>0</v>
          </cell>
        </row>
        <row r="206">
          <cell r="A206">
            <v>202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S206">
            <v>0</v>
          </cell>
        </row>
        <row r="207">
          <cell r="A207">
            <v>203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S207">
            <v>0</v>
          </cell>
        </row>
        <row r="208">
          <cell r="A208">
            <v>204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S208">
            <v>0</v>
          </cell>
        </row>
        <row r="209">
          <cell r="A209">
            <v>205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S209">
            <v>0</v>
          </cell>
        </row>
        <row r="210">
          <cell r="A210">
            <v>206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S210">
            <v>0</v>
          </cell>
        </row>
        <row r="211">
          <cell r="A211">
            <v>207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S211">
            <v>0</v>
          </cell>
        </row>
        <row r="212">
          <cell r="A212">
            <v>208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S212">
            <v>0</v>
          </cell>
        </row>
        <row r="213">
          <cell r="A213">
            <v>209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S213">
            <v>0</v>
          </cell>
        </row>
        <row r="214">
          <cell r="A214">
            <v>210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S214">
            <v>0</v>
          </cell>
        </row>
        <row r="215">
          <cell r="A215">
            <v>211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S215">
            <v>0</v>
          </cell>
        </row>
        <row r="216">
          <cell r="A216">
            <v>212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S216">
            <v>0</v>
          </cell>
        </row>
        <row r="217">
          <cell r="A217">
            <v>213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S217">
            <v>0</v>
          </cell>
        </row>
        <row r="218">
          <cell r="A218">
            <v>214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S218">
            <v>0</v>
          </cell>
        </row>
        <row r="219">
          <cell r="A219">
            <v>215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S219">
            <v>0</v>
          </cell>
        </row>
        <row r="220">
          <cell r="A220">
            <v>216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S220">
            <v>0</v>
          </cell>
        </row>
        <row r="221">
          <cell r="A221">
            <v>217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S221">
            <v>0</v>
          </cell>
        </row>
        <row r="222">
          <cell r="A222">
            <v>218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S222">
            <v>0</v>
          </cell>
        </row>
        <row r="223">
          <cell r="A223">
            <v>219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S223">
            <v>0</v>
          </cell>
        </row>
        <row r="224">
          <cell r="A224">
            <v>220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S224">
            <v>0</v>
          </cell>
        </row>
        <row r="225">
          <cell r="A225">
            <v>221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S225">
            <v>0</v>
          </cell>
        </row>
        <row r="226">
          <cell r="A226">
            <v>222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S226">
            <v>0</v>
          </cell>
        </row>
        <row r="227">
          <cell r="A227">
            <v>223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S227">
            <v>0</v>
          </cell>
        </row>
        <row r="228">
          <cell r="A228">
            <v>224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S228">
            <v>0</v>
          </cell>
        </row>
        <row r="229">
          <cell r="A229">
            <v>225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S229">
            <v>0</v>
          </cell>
        </row>
        <row r="230">
          <cell r="A230">
            <v>226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S230">
            <v>0</v>
          </cell>
        </row>
        <row r="231">
          <cell r="A231">
            <v>227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S231">
            <v>0</v>
          </cell>
        </row>
        <row r="232">
          <cell r="A232">
            <v>228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S232">
            <v>0</v>
          </cell>
        </row>
        <row r="233">
          <cell r="A233">
            <v>229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S233">
            <v>0</v>
          </cell>
        </row>
        <row r="234">
          <cell r="A234">
            <v>230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S234">
            <v>0</v>
          </cell>
        </row>
        <row r="235">
          <cell r="A235">
            <v>231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S235">
            <v>0</v>
          </cell>
        </row>
        <row r="236">
          <cell r="A236">
            <v>232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S236">
            <v>0</v>
          </cell>
        </row>
        <row r="237">
          <cell r="A237">
            <v>233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S237">
            <v>0</v>
          </cell>
        </row>
        <row r="238">
          <cell r="A238">
            <v>234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S238">
            <v>0</v>
          </cell>
        </row>
        <row r="239">
          <cell r="A239">
            <v>235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S239">
            <v>0</v>
          </cell>
        </row>
        <row r="240">
          <cell r="A240">
            <v>236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S240">
            <v>0</v>
          </cell>
        </row>
        <row r="241">
          <cell r="A241">
            <v>237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S241">
            <v>0</v>
          </cell>
        </row>
        <row r="242">
          <cell r="A242">
            <v>238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S242">
            <v>0</v>
          </cell>
        </row>
        <row r="243">
          <cell r="A243">
            <v>239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S243">
            <v>0</v>
          </cell>
        </row>
        <row r="244">
          <cell r="A244">
            <v>240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S244">
            <v>0</v>
          </cell>
        </row>
        <row r="245">
          <cell r="A245">
            <v>241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S245">
            <v>0</v>
          </cell>
        </row>
        <row r="246">
          <cell r="A246">
            <v>242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S246">
            <v>0</v>
          </cell>
        </row>
        <row r="247">
          <cell r="A247">
            <v>243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S247">
            <v>0</v>
          </cell>
        </row>
        <row r="248">
          <cell r="A248">
            <v>244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S248">
            <v>0</v>
          </cell>
        </row>
        <row r="249">
          <cell r="A249">
            <v>245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S249">
            <v>0</v>
          </cell>
        </row>
        <row r="250">
          <cell r="A250">
            <v>246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S250">
            <v>0</v>
          </cell>
        </row>
        <row r="251">
          <cell r="A251">
            <v>247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S251">
            <v>0</v>
          </cell>
        </row>
        <row r="252">
          <cell r="A252">
            <v>248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S252">
            <v>0</v>
          </cell>
        </row>
        <row r="253">
          <cell r="A253">
            <v>249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S253">
            <v>0</v>
          </cell>
        </row>
        <row r="254">
          <cell r="A254">
            <v>250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S254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ки"/>
      <sheetName val="Расчет суммы покупки"/>
      <sheetName val="2.2. Расчет 12 мес"/>
      <sheetName val="РЕЕСТР"/>
      <sheetName val="Талон"/>
      <sheetName val="Карточка "/>
      <sheetName val="договор ЛБС"/>
      <sheetName val="Зая_вление"/>
      <sheetName val="ДопКарта"/>
      <sheetName val="Справка"/>
      <sheetName val="анкета"/>
      <sheetName val="Perevod"/>
      <sheetName val="Med_zubenko"/>
      <sheetName val="Заявление ЛБС"/>
      <sheetName val="Заявление БСС"/>
      <sheetName val="Личный банков."/>
      <sheetName val="Карточка"/>
      <sheetName val="ЗП"/>
      <sheetName val="служебный"/>
      <sheetName val="Заключение"/>
      <sheetName val="Данные для договора"/>
    </sheetNames>
    <sheetDataSet>
      <sheetData sheetId="18">
        <row r="2">
          <cell r="A2" t="str">
            <v>Рубли</v>
          </cell>
          <cell r="D2" t="str">
            <v>ЛБС</v>
          </cell>
          <cell r="G2" t="str">
            <v>Южный</v>
          </cell>
          <cell r="J2" t="str">
            <v>Приход</v>
          </cell>
          <cell r="K2">
            <v>0.01</v>
          </cell>
        </row>
        <row r="3">
          <cell r="A3" t="str">
            <v>Доллары США</v>
          </cell>
          <cell r="D3" t="str">
            <v>Накопительный</v>
          </cell>
          <cell r="G3" t="str">
            <v>VIP</v>
          </cell>
          <cell r="J3" t="str">
            <v>Расход</v>
          </cell>
          <cell r="K3">
            <v>-0.01</v>
          </cell>
        </row>
        <row r="4">
          <cell r="A4" t="str">
            <v>Евро</v>
          </cell>
          <cell r="D4" t="str">
            <v>Срочный</v>
          </cell>
          <cell r="G4" t="str">
            <v>Студент</v>
          </cell>
          <cell r="K4">
            <v>0.005</v>
          </cell>
        </row>
        <row r="5">
          <cell r="D5" t="str">
            <v>Весенний</v>
          </cell>
          <cell r="G5" t="str">
            <v>Пенсионер</v>
          </cell>
          <cell r="K5">
            <v>-0.005</v>
          </cell>
        </row>
        <row r="6">
          <cell r="D6" t="str">
            <v>Капитал</v>
          </cell>
          <cell r="G6" t="str">
            <v>Профессионал</v>
          </cell>
        </row>
        <row r="7">
          <cell r="D7" t="str">
            <v>Престижный</v>
          </cell>
          <cell r="G7" t="str">
            <v>Сотрудник</v>
          </cell>
          <cell r="H7" t="str">
            <v>Маркович Елена Валентиновна ведущий специалист Операционного отдела</v>
          </cell>
        </row>
        <row r="8">
          <cell r="D8" t="str">
            <v>Состоятельный</v>
          </cell>
          <cell r="H8" t="str">
            <v>Нам Иван Миронович ведущий специалист Операционного отдела</v>
          </cell>
        </row>
        <row r="9">
          <cell r="D9" t="str">
            <v>До востребования</v>
          </cell>
          <cell r="H9" t="str">
            <v>Полуэктова Татьяна Александровна специалист Операционного отдела</v>
          </cell>
        </row>
        <row r="15">
          <cell r="M15">
            <v>1</v>
          </cell>
        </row>
        <row r="16">
          <cell r="M16">
            <v>2</v>
          </cell>
        </row>
        <row r="17">
          <cell r="M17">
            <v>3</v>
          </cell>
        </row>
        <row r="30">
          <cell r="K30" t="str">
            <v>Ведущий специалист операционного отдела</v>
          </cell>
        </row>
        <row r="31">
          <cell r="K31" t="str">
            <v>Специалист операционного отдела</v>
          </cell>
        </row>
        <row r="34">
          <cell r="K34" t="str">
            <v>Шалагина Руфина Петровна Зам.Директора по Операционному обслуживанию - Начальник Операционного отдела</v>
          </cell>
        </row>
        <row r="35">
          <cell r="K35" t="str">
            <v>Постников Андрей Анатольевич Зам.Директора по розничному бизнесу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ки"/>
      <sheetName val="Расчет суммы покупки"/>
      <sheetName val="2.2. Расчет 12 мес"/>
      <sheetName val="РЕЕСТР"/>
      <sheetName val="Талон"/>
      <sheetName val="Карточка "/>
      <sheetName val="договор ЛБС"/>
      <sheetName val="Depozitariy"/>
      <sheetName val="ставки по депозитам"/>
      <sheetName val="Зая_вление"/>
      <sheetName val="ДопКарта"/>
      <sheetName val="Справка"/>
      <sheetName val="анкета"/>
      <sheetName val="Perevod"/>
      <sheetName val="Med_zubenko"/>
      <sheetName val="Заявление ЛБС"/>
      <sheetName val="Заявление БСС"/>
      <sheetName val="Личный банков."/>
      <sheetName val="Карточка"/>
      <sheetName val="служебный"/>
      <sheetName val="Заключение"/>
      <sheetName val="Данные для договора"/>
    </sheetNames>
    <sheetDataSet>
      <sheetData sheetId="19">
        <row r="18">
          <cell r="J18" t="str">
            <v>Ковальская Лилия Сергеевна</v>
          </cell>
        </row>
        <row r="19">
          <cell r="J19" t="str">
            <v>Загиров Максим Нурисламович</v>
          </cell>
        </row>
        <row r="20">
          <cell r="J20" t="str">
            <v>Вейнберг Татьяна Владимировна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70"/>
  <sheetViews>
    <sheetView tabSelected="1" view="pageBreakPreview" zoomScaleSheetLayoutView="100" zoomScalePageLayoutView="0" workbookViewId="0" topLeftCell="A1">
      <pane xSplit="5" ySplit="1" topLeftCell="F2" activePane="bottomRight" state="frozen"/>
      <selection pane="topLeft" activeCell="A1" sqref="A1"/>
      <selection pane="topRight" activeCell="H1" sqref="H1"/>
      <selection pane="bottomLeft" activeCell="A6" sqref="A6"/>
      <selection pane="bottomRight" activeCell="F17" sqref="F17"/>
    </sheetView>
  </sheetViews>
  <sheetFormatPr defaultColWidth="9.140625" defaultRowHeight="12.75" outlineLevelRow="1" outlineLevelCol="1"/>
  <cols>
    <col min="2" max="3" width="5.28125" style="0" customWidth="1"/>
    <col min="4" max="4" width="14.140625" style="0" customWidth="1"/>
    <col min="5" max="5" width="18.8515625" style="0" customWidth="1" outlineLevel="1"/>
    <col min="9" max="9" width="13.140625" style="0" bestFit="1" customWidth="1"/>
    <col min="10" max="10" width="8.8515625" style="0" customWidth="1" outlineLevel="1"/>
    <col min="11" max="11" width="13.00390625" style="0" customWidth="1" outlineLevel="1"/>
    <col min="12" max="12" width="10.421875" style="0" customWidth="1" outlineLevel="1" collapsed="1"/>
    <col min="13" max="13" width="11.28125" style="0" customWidth="1" outlineLevel="1"/>
    <col min="14" max="14" width="8.8515625" style="0" customWidth="1" outlineLevel="1"/>
    <col min="15" max="15" width="11.421875" style="0" customWidth="1" outlineLevel="1"/>
    <col min="16" max="16" width="13.140625" style="0" customWidth="1" outlineLevel="1"/>
    <col min="17" max="17" width="14.7109375" style="0" bestFit="1" customWidth="1"/>
    <col min="18" max="18" width="10.421875" style="0" bestFit="1" customWidth="1"/>
  </cols>
  <sheetData>
    <row r="1" spans="1:16" ht="21" thickBot="1">
      <c r="A1" s="2" t="s">
        <v>0</v>
      </c>
      <c r="B1" s="2" t="s">
        <v>10</v>
      </c>
      <c r="C1" s="2" t="s">
        <v>11</v>
      </c>
      <c r="D1" s="2" t="s">
        <v>12</v>
      </c>
      <c r="E1" s="2" t="s">
        <v>13</v>
      </c>
      <c r="F1" s="2" t="s">
        <v>14</v>
      </c>
      <c r="G1" s="2" t="s">
        <v>15</v>
      </c>
      <c r="H1" s="2" t="s">
        <v>16</v>
      </c>
      <c r="I1" s="2" t="s">
        <v>78</v>
      </c>
      <c r="J1" s="2" t="s">
        <v>17</v>
      </c>
      <c r="K1" s="2" t="s">
        <v>18</v>
      </c>
      <c r="L1" s="2" t="s">
        <v>19</v>
      </c>
      <c r="M1" s="2" t="s">
        <v>20</v>
      </c>
      <c r="N1" s="2" t="s">
        <v>21</v>
      </c>
      <c r="O1" s="2" t="s">
        <v>22</v>
      </c>
      <c r="P1" s="2" t="s">
        <v>23</v>
      </c>
    </row>
    <row r="2" spans="1:18" ht="12.75">
      <c r="A2" s="3">
        <v>43760</v>
      </c>
      <c r="B2" s="4" t="s">
        <v>79</v>
      </c>
      <c r="C2" s="4"/>
      <c r="D2" s="5" t="s">
        <v>3</v>
      </c>
      <c r="E2" s="5" t="s">
        <v>24</v>
      </c>
      <c r="F2" s="4" t="s">
        <v>25</v>
      </c>
      <c r="G2" s="6">
        <v>4</v>
      </c>
      <c r="H2" s="36">
        <v>23.431</v>
      </c>
      <c r="I2" s="53">
        <v>93.724</v>
      </c>
      <c r="J2" s="9">
        <v>46</v>
      </c>
      <c r="K2" s="10">
        <v>4311.304</v>
      </c>
      <c r="L2" s="11"/>
      <c r="M2" s="10">
        <f aca="true" t="shared" si="0" ref="M2:M67">L2*42</f>
        <v>0</v>
      </c>
      <c r="N2" s="3"/>
      <c r="O2" s="10"/>
      <c r="P2" s="10">
        <f>K2-M2-O2</f>
        <v>4311.304</v>
      </c>
      <c r="Q2" s="24" t="s">
        <v>72</v>
      </c>
      <c r="R2" s="25"/>
    </row>
    <row r="3" spans="1:18" ht="12.75">
      <c r="A3" s="3">
        <v>43760</v>
      </c>
      <c r="B3" s="4" t="s">
        <v>79</v>
      </c>
      <c r="C3" s="4"/>
      <c r="D3" s="5" t="s">
        <v>5</v>
      </c>
      <c r="E3" s="5" t="s">
        <v>26</v>
      </c>
      <c r="F3" s="4" t="s">
        <v>25</v>
      </c>
      <c r="G3" s="6">
        <v>5</v>
      </c>
      <c r="H3" s="36">
        <v>26.476</v>
      </c>
      <c r="I3" s="53">
        <v>132.38</v>
      </c>
      <c r="J3" s="9">
        <v>46</v>
      </c>
      <c r="K3" s="10">
        <v>6089.48</v>
      </c>
      <c r="L3" s="11">
        <v>240</v>
      </c>
      <c r="M3" s="10">
        <f t="shared" si="0"/>
        <v>10080</v>
      </c>
      <c r="N3" s="3"/>
      <c r="O3" s="10"/>
      <c r="P3" s="10">
        <f aca="true" t="shared" si="1" ref="P3:P69">K3-M3-O3</f>
        <v>-3990.5200000000004</v>
      </c>
      <c r="Q3" s="24" t="s">
        <v>72</v>
      </c>
      <c r="R3" s="25"/>
    </row>
    <row r="4" spans="1:18" ht="12.75">
      <c r="A4" s="3">
        <v>43760</v>
      </c>
      <c r="B4" s="4" t="s">
        <v>79</v>
      </c>
      <c r="C4" s="4"/>
      <c r="D4" s="5" t="s">
        <v>27</v>
      </c>
      <c r="E4" s="5" t="s">
        <v>28</v>
      </c>
      <c r="F4" s="4" t="s">
        <v>25</v>
      </c>
      <c r="G4" s="6">
        <v>5</v>
      </c>
      <c r="H4" s="36">
        <v>25.778</v>
      </c>
      <c r="I4" s="53">
        <v>128.89</v>
      </c>
      <c r="J4" s="9">
        <v>46</v>
      </c>
      <c r="K4" s="10">
        <v>5928.94</v>
      </c>
      <c r="L4" s="11"/>
      <c r="M4" s="10">
        <f t="shared" si="0"/>
        <v>0</v>
      </c>
      <c r="N4" s="3">
        <v>2.1</v>
      </c>
      <c r="O4" s="10">
        <v>30000</v>
      </c>
      <c r="P4" s="10">
        <f t="shared" si="1"/>
        <v>-24071.06</v>
      </c>
      <c r="Q4" s="24" t="s">
        <v>72</v>
      </c>
      <c r="R4" s="25"/>
    </row>
    <row r="5" spans="1:18" ht="12.75">
      <c r="A5" s="3">
        <v>43760</v>
      </c>
      <c r="B5" s="4" t="s">
        <v>79</v>
      </c>
      <c r="C5" s="4"/>
      <c r="D5" s="5" t="s">
        <v>29</v>
      </c>
      <c r="E5" s="5" t="s">
        <v>30</v>
      </c>
      <c r="F5" s="4" t="s">
        <v>25</v>
      </c>
      <c r="G5" s="6">
        <v>5</v>
      </c>
      <c r="H5" s="36">
        <v>29.55</v>
      </c>
      <c r="I5" s="53">
        <v>147.75</v>
      </c>
      <c r="J5" s="9">
        <v>46</v>
      </c>
      <c r="K5" s="10">
        <v>6796.5</v>
      </c>
      <c r="L5" s="11">
        <v>238</v>
      </c>
      <c r="M5" s="10">
        <f t="shared" si="0"/>
        <v>9996</v>
      </c>
      <c r="N5" s="3"/>
      <c r="O5" s="10"/>
      <c r="P5" s="10">
        <f t="shared" si="1"/>
        <v>-3199.5</v>
      </c>
      <c r="Q5" s="24" t="s">
        <v>72</v>
      </c>
      <c r="R5" s="25"/>
    </row>
    <row r="6" spans="1:18" ht="12.75">
      <c r="A6" s="3">
        <v>43760</v>
      </c>
      <c r="B6" s="4" t="s">
        <v>79</v>
      </c>
      <c r="C6" s="4"/>
      <c r="D6" s="5" t="s">
        <v>4</v>
      </c>
      <c r="E6" s="5" t="s">
        <v>31</v>
      </c>
      <c r="F6" s="4" t="s">
        <v>25</v>
      </c>
      <c r="G6" s="6">
        <v>3</v>
      </c>
      <c r="H6" s="36">
        <v>23.143</v>
      </c>
      <c r="I6" s="53">
        <v>69.429</v>
      </c>
      <c r="J6" s="9">
        <v>46</v>
      </c>
      <c r="K6" s="10">
        <v>3193.734</v>
      </c>
      <c r="L6" s="11">
        <v>150</v>
      </c>
      <c r="M6" s="10">
        <f t="shared" si="0"/>
        <v>6300</v>
      </c>
      <c r="N6" s="3">
        <v>43760</v>
      </c>
      <c r="O6" s="10">
        <v>20000</v>
      </c>
      <c r="P6" s="10">
        <f t="shared" si="1"/>
        <v>-23106.266</v>
      </c>
      <c r="Q6" s="24" t="s">
        <v>72</v>
      </c>
      <c r="R6" s="25"/>
    </row>
    <row r="7" spans="1:18" ht="12.75">
      <c r="A7" s="3">
        <v>43760</v>
      </c>
      <c r="B7" s="4" t="s">
        <v>79</v>
      </c>
      <c r="C7" s="4"/>
      <c r="D7" s="5" t="s">
        <v>32</v>
      </c>
      <c r="E7" s="5" t="s">
        <v>33</v>
      </c>
      <c r="F7" s="4" t="s">
        <v>25</v>
      </c>
      <c r="G7" s="6">
        <v>5</v>
      </c>
      <c r="H7" s="36">
        <v>26.405</v>
      </c>
      <c r="I7" s="53">
        <v>132.025</v>
      </c>
      <c r="J7" s="9">
        <v>46</v>
      </c>
      <c r="K7" s="10">
        <v>6073.150000000001</v>
      </c>
      <c r="L7" s="11"/>
      <c r="M7" s="10">
        <f t="shared" si="0"/>
        <v>0</v>
      </c>
      <c r="N7" s="3"/>
      <c r="O7" s="10"/>
      <c r="P7" s="10">
        <f t="shared" si="1"/>
        <v>6073.150000000001</v>
      </c>
      <c r="Q7" s="24" t="s">
        <v>72</v>
      </c>
      <c r="R7" s="25"/>
    </row>
    <row r="8" spans="1:18" ht="12.75">
      <c r="A8" s="3">
        <v>43760</v>
      </c>
      <c r="B8" s="4" t="s">
        <v>79</v>
      </c>
      <c r="C8" s="4"/>
      <c r="D8" s="5" t="s">
        <v>34</v>
      </c>
      <c r="E8" s="5" t="s">
        <v>30</v>
      </c>
      <c r="F8" s="4" t="s">
        <v>25</v>
      </c>
      <c r="G8" s="6">
        <v>5</v>
      </c>
      <c r="H8" s="36">
        <v>30.193</v>
      </c>
      <c r="I8" s="53">
        <v>150.965</v>
      </c>
      <c r="J8" s="9">
        <v>46</v>
      </c>
      <c r="K8" s="10">
        <v>6944.39</v>
      </c>
      <c r="L8" s="11">
        <v>300</v>
      </c>
      <c r="M8" s="10">
        <f t="shared" si="0"/>
        <v>12600</v>
      </c>
      <c r="N8" s="3"/>
      <c r="O8" s="10"/>
      <c r="P8" s="10">
        <f t="shared" si="1"/>
        <v>-5655.61</v>
      </c>
      <c r="Q8" s="24" t="s">
        <v>72</v>
      </c>
      <c r="R8" s="25"/>
    </row>
    <row r="9" spans="1:18" ht="12.75">
      <c r="A9" s="3">
        <v>43760</v>
      </c>
      <c r="B9" s="4" t="s">
        <v>79</v>
      </c>
      <c r="C9" s="4"/>
      <c r="D9" s="5" t="s">
        <v>35</v>
      </c>
      <c r="E9" s="5" t="s">
        <v>36</v>
      </c>
      <c r="F9" s="4" t="s">
        <v>25</v>
      </c>
      <c r="G9" s="6">
        <v>5</v>
      </c>
      <c r="H9" s="36">
        <v>31.283</v>
      </c>
      <c r="I9" s="53">
        <v>156.41500000000002</v>
      </c>
      <c r="J9" s="9">
        <v>46</v>
      </c>
      <c r="K9" s="10">
        <v>7195.090000000001</v>
      </c>
      <c r="L9" s="11"/>
      <c r="M9" s="10">
        <f t="shared" si="0"/>
        <v>0</v>
      </c>
      <c r="N9" s="3"/>
      <c r="O9" s="10"/>
      <c r="P9" s="10">
        <f t="shared" si="1"/>
        <v>7195.090000000001</v>
      </c>
      <c r="Q9" s="24" t="s">
        <v>72</v>
      </c>
      <c r="R9" s="25"/>
    </row>
    <row r="10" spans="1:18" ht="12.75">
      <c r="A10" s="3">
        <v>43760</v>
      </c>
      <c r="B10" s="4" t="s">
        <v>79</v>
      </c>
      <c r="C10" s="4"/>
      <c r="D10" s="5" t="s">
        <v>37</v>
      </c>
      <c r="E10" s="5" t="s">
        <v>36</v>
      </c>
      <c r="F10" s="4" t="s">
        <v>25</v>
      </c>
      <c r="G10" s="6">
        <v>5</v>
      </c>
      <c r="H10" s="36">
        <v>31.041</v>
      </c>
      <c r="I10" s="53">
        <v>155.205</v>
      </c>
      <c r="J10" s="9">
        <v>46</v>
      </c>
      <c r="K10" s="10">
        <v>7139.43</v>
      </c>
      <c r="L10" s="11">
        <v>250</v>
      </c>
      <c r="M10" s="10">
        <f t="shared" si="0"/>
        <v>10500</v>
      </c>
      <c r="N10" s="3"/>
      <c r="O10" s="10"/>
      <c r="P10" s="10">
        <f t="shared" si="1"/>
        <v>-3360.5699999999997</v>
      </c>
      <c r="Q10" s="24" t="s">
        <v>72</v>
      </c>
      <c r="R10" s="25"/>
    </row>
    <row r="11" spans="1:18" ht="12.75">
      <c r="A11" s="3">
        <v>43760</v>
      </c>
      <c r="B11" s="4" t="s">
        <v>79</v>
      </c>
      <c r="C11" s="4" t="s">
        <v>80</v>
      </c>
      <c r="D11" s="5" t="s">
        <v>38</v>
      </c>
      <c r="E11" s="5" t="s">
        <v>39</v>
      </c>
      <c r="F11" s="4" t="s">
        <v>25</v>
      </c>
      <c r="G11" s="6">
        <v>5</v>
      </c>
      <c r="H11" s="46">
        <v>23.975</v>
      </c>
      <c r="I11" s="54">
        <f>H11*G11</f>
        <v>119.875</v>
      </c>
      <c r="J11" s="9">
        <v>46</v>
      </c>
      <c r="K11" s="10">
        <v>5514.25</v>
      </c>
      <c r="L11" s="11"/>
      <c r="M11" s="10">
        <f t="shared" si="0"/>
        <v>0</v>
      </c>
      <c r="N11" s="3"/>
      <c r="O11" s="10"/>
      <c r="P11" s="10">
        <f t="shared" si="1"/>
        <v>5514.25</v>
      </c>
      <c r="Q11" s="24" t="s">
        <v>72</v>
      </c>
      <c r="R11" s="25"/>
    </row>
    <row r="12" spans="1:18" ht="12.75">
      <c r="A12" s="3">
        <v>43761</v>
      </c>
      <c r="B12" s="4" t="s">
        <v>79</v>
      </c>
      <c r="C12" s="4" t="s">
        <v>80</v>
      </c>
      <c r="D12" s="5" t="s">
        <v>38</v>
      </c>
      <c r="E12" s="5" t="s">
        <v>39</v>
      </c>
      <c r="F12" s="4" t="s">
        <v>25</v>
      </c>
      <c r="G12" s="6">
        <v>6</v>
      </c>
      <c r="H12" s="46">
        <v>23.975</v>
      </c>
      <c r="I12" s="54">
        <f>H12*G12</f>
        <v>143.85000000000002</v>
      </c>
      <c r="J12" s="9">
        <v>46</v>
      </c>
      <c r="K12" s="10">
        <v>6617.100000000001</v>
      </c>
      <c r="L12" s="11"/>
      <c r="M12" s="10">
        <f t="shared" si="0"/>
        <v>0</v>
      </c>
      <c r="N12" s="3"/>
      <c r="O12" s="10"/>
      <c r="P12" s="10">
        <f t="shared" si="1"/>
        <v>6617.100000000001</v>
      </c>
      <c r="Q12" s="24" t="s">
        <v>72</v>
      </c>
      <c r="R12" s="25"/>
    </row>
    <row r="13" spans="1:18" ht="12.75">
      <c r="A13" s="3">
        <v>43761</v>
      </c>
      <c r="B13" s="4" t="s">
        <v>79</v>
      </c>
      <c r="C13" s="4"/>
      <c r="D13" s="5" t="s">
        <v>32</v>
      </c>
      <c r="E13" s="5" t="s">
        <v>33</v>
      </c>
      <c r="F13" s="4" t="s">
        <v>25</v>
      </c>
      <c r="G13" s="6">
        <v>12</v>
      </c>
      <c r="H13" s="36">
        <v>26.405</v>
      </c>
      <c r="I13" s="53">
        <v>316.86</v>
      </c>
      <c r="J13" s="9">
        <v>46</v>
      </c>
      <c r="K13" s="10">
        <v>14575.560000000001</v>
      </c>
      <c r="L13" s="11"/>
      <c r="M13" s="10">
        <f t="shared" si="0"/>
        <v>0</v>
      </c>
      <c r="N13" s="3"/>
      <c r="O13" s="10"/>
      <c r="P13" s="10">
        <f t="shared" si="1"/>
        <v>14575.560000000001</v>
      </c>
      <c r="Q13" s="24" t="s">
        <v>72</v>
      </c>
      <c r="R13" s="25"/>
    </row>
    <row r="14" spans="1:18" ht="12.75">
      <c r="A14" s="3">
        <v>43761</v>
      </c>
      <c r="B14" s="4" t="s">
        <v>79</v>
      </c>
      <c r="C14" s="4"/>
      <c r="D14" s="5" t="s">
        <v>3</v>
      </c>
      <c r="E14" s="5" t="s">
        <v>24</v>
      </c>
      <c r="F14" s="4" t="s">
        <v>25</v>
      </c>
      <c r="G14" s="6">
        <v>11</v>
      </c>
      <c r="H14" s="36">
        <v>23.431</v>
      </c>
      <c r="I14" s="53">
        <v>257.741</v>
      </c>
      <c r="J14" s="9">
        <v>46</v>
      </c>
      <c r="K14" s="10">
        <v>11856.086</v>
      </c>
      <c r="L14" s="11">
        <v>100</v>
      </c>
      <c r="M14" s="10">
        <f t="shared" si="0"/>
        <v>4200</v>
      </c>
      <c r="N14" s="3"/>
      <c r="O14" s="10"/>
      <c r="P14" s="10">
        <f t="shared" si="1"/>
        <v>7656.085999999999</v>
      </c>
      <c r="Q14" s="24" t="s">
        <v>72</v>
      </c>
      <c r="R14" s="25"/>
    </row>
    <row r="15" spans="1:18" ht="12.75">
      <c r="A15" s="3">
        <v>43761</v>
      </c>
      <c r="B15" s="4" t="s">
        <v>79</v>
      </c>
      <c r="C15" s="4"/>
      <c r="D15" s="5" t="s">
        <v>5</v>
      </c>
      <c r="E15" s="5" t="s">
        <v>26</v>
      </c>
      <c r="F15" s="4" t="s">
        <v>25</v>
      </c>
      <c r="G15" s="6">
        <v>13</v>
      </c>
      <c r="H15" s="36">
        <v>26.476</v>
      </c>
      <c r="I15" s="53">
        <v>344.188</v>
      </c>
      <c r="J15" s="9">
        <v>46</v>
      </c>
      <c r="K15" s="10">
        <v>15832.648</v>
      </c>
      <c r="L15" s="11"/>
      <c r="M15" s="10">
        <f t="shared" si="0"/>
        <v>0</v>
      </c>
      <c r="N15" s="3"/>
      <c r="O15" s="10"/>
      <c r="P15" s="10">
        <f t="shared" si="1"/>
        <v>15832.648</v>
      </c>
      <c r="Q15" s="24" t="s">
        <v>72</v>
      </c>
      <c r="R15" s="25"/>
    </row>
    <row r="16" spans="1:18" ht="12.75">
      <c r="A16" s="3">
        <v>43761</v>
      </c>
      <c r="B16" s="4" t="s">
        <v>79</v>
      </c>
      <c r="C16" s="4"/>
      <c r="D16" s="5" t="s">
        <v>35</v>
      </c>
      <c r="E16" s="5" t="s">
        <v>36</v>
      </c>
      <c r="F16" s="4" t="s">
        <v>25</v>
      </c>
      <c r="G16" s="6">
        <v>11</v>
      </c>
      <c r="H16" s="36">
        <v>31.283</v>
      </c>
      <c r="I16" s="53">
        <v>344.113</v>
      </c>
      <c r="J16" s="9">
        <v>46</v>
      </c>
      <c r="K16" s="10">
        <v>15829.198</v>
      </c>
      <c r="L16" s="11">
        <v>150</v>
      </c>
      <c r="M16" s="10">
        <f t="shared" si="0"/>
        <v>6300</v>
      </c>
      <c r="N16" s="3">
        <v>2.3</v>
      </c>
      <c r="O16" s="10">
        <v>15000</v>
      </c>
      <c r="P16" s="10">
        <f t="shared" si="1"/>
        <v>-5470.802</v>
      </c>
      <c r="Q16" s="24" t="s">
        <v>72</v>
      </c>
      <c r="R16" s="25"/>
    </row>
    <row r="17" spans="1:18" ht="12.75">
      <c r="A17" s="3">
        <v>43761</v>
      </c>
      <c r="B17" s="4" t="s">
        <v>79</v>
      </c>
      <c r="C17" s="4"/>
      <c r="D17" s="5" t="s">
        <v>34</v>
      </c>
      <c r="E17" s="5" t="s">
        <v>30</v>
      </c>
      <c r="F17" s="4" t="s">
        <v>25</v>
      </c>
      <c r="G17" s="6">
        <v>14</v>
      </c>
      <c r="H17" s="36">
        <v>30.193</v>
      </c>
      <c r="I17" s="53">
        <f>H17*G17</f>
        <v>422.702</v>
      </c>
      <c r="J17" s="9">
        <v>46</v>
      </c>
      <c r="K17" s="10">
        <v>19444.292</v>
      </c>
      <c r="L17" s="11"/>
      <c r="M17" s="10">
        <f t="shared" si="0"/>
        <v>0</v>
      </c>
      <c r="N17" s="3"/>
      <c r="O17" s="10"/>
      <c r="P17" s="10">
        <f t="shared" si="1"/>
        <v>19444.292</v>
      </c>
      <c r="Q17" s="24" t="s">
        <v>72</v>
      </c>
      <c r="R17" s="25"/>
    </row>
    <row r="18" spans="1:18" ht="12.75">
      <c r="A18" s="3">
        <v>43761</v>
      </c>
      <c r="B18" s="4" t="s">
        <v>79</v>
      </c>
      <c r="C18" s="4"/>
      <c r="D18" s="5" t="s">
        <v>27</v>
      </c>
      <c r="E18" s="5" t="s">
        <v>28</v>
      </c>
      <c r="F18" s="4" t="s">
        <v>25</v>
      </c>
      <c r="G18" s="6">
        <v>11</v>
      </c>
      <c r="H18" s="36">
        <v>25.778</v>
      </c>
      <c r="I18" s="53">
        <v>283.558</v>
      </c>
      <c r="J18" s="9">
        <v>46</v>
      </c>
      <c r="K18" s="10">
        <v>13043.668</v>
      </c>
      <c r="L18" s="11">
        <v>100</v>
      </c>
      <c r="M18" s="10">
        <f t="shared" si="0"/>
        <v>4200</v>
      </c>
      <c r="N18" s="3"/>
      <c r="O18" s="10"/>
      <c r="P18" s="10">
        <f t="shared" si="1"/>
        <v>8843.668</v>
      </c>
      <c r="Q18" s="24" t="s">
        <v>72</v>
      </c>
      <c r="R18" s="25"/>
    </row>
    <row r="19" spans="1:18" ht="12.75">
      <c r="A19" s="3">
        <v>43761</v>
      </c>
      <c r="B19" s="4" t="s">
        <v>79</v>
      </c>
      <c r="C19" s="4"/>
      <c r="D19" s="5" t="s">
        <v>4</v>
      </c>
      <c r="E19" s="5" t="s">
        <v>31</v>
      </c>
      <c r="F19" s="4" t="s">
        <v>25</v>
      </c>
      <c r="G19" s="6">
        <v>13</v>
      </c>
      <c r="H19" s="36">
        <v>23.143</v>
      </c>
      <c r="I19" s="53">
        <v>300.85900000000004</v>
      </c>
      <c r="J19" s="9">
        <v>46</v>
      </c>
      <c r="K19" s="10">
        <v>13839.514000000001</v>
      </c>
      <c r="L19" s="11"/>
      <c r="M19" s="10">
        <f t="shared" si="0"/>
        <v>0</v>
      </c>
      <c r="N19" s="3"/>
      <c r="O19" s="10"/>
      <c r="P19" s="10">
        <f t="shared" si="1"/>
        <v>13839.514000000001</v>
      </c>
      <c r="Q19" s="24" t="s">
        <v>72</v>
      </c>
      <c r="R19" s="25"/>
    </row>
    <row r="20" spans="1:18" ht="12.75">
      <c r="A20" s="3">
        <v>43761</v>
      </c>
      <c r="B20" s="4" t="s">
        <v>79</v>
      </c>
      <c r="C20" s="4"/>
      <c r="D20" s="5" t="s">
        <v>6</v>
      </c>
      <c r="E20" s="5" t="s">
        <v>40</v>
      </c>
      <c r="F20" s="4" t="s">
        <v>25</v>
      </c>
      <c r="G20" s="6">
        <v>6</v>
      </c>
      <c r="H20" s="36">
        <v>27</v>
      </c>
      <c r="I20" s="53">
        <v>162</v>
      </c>
      <c r="J20" s="9">
        <v>46</v>
      </c>
      <c r="K20" s="10">
        <v>7452</v>
      </c>
      <c r="L20" s="11">
        <v>100</v>
      </c>
      <c r="M20" s="10">
        <f t="shared" si="0"/>
        <v>4200</v>
      </c>
      <c r="N20" s="3">
        <v>2.3</v>
      </c>
      <c r="O20" s="10">
        <v>10000</v>
      </c>
      <c r="P20" s="10">
        <f t="shared" si="1"/>
        <v>-6748</v>
      </c>
      <c r="Q20" s="24" t="s">
        <v>72</v>
      </c>
      <c r="R20" s="25"/>
    </row>
    <row r="21" spans="1:18" ht="12.75">
      <c r="A21" s="3">
        <v>43761</v>
      </c>
      <c r="B21" s="4" t="s">
        <v>79</v>
      </c>
      <c r="C21" s="4"/>
      <c r="D21" s="5" t="s">
        <v>29</v>
      </c>
      <c r="E21" s="5" t="s">
        <v>30</v>
      </c>
      <c r="F21" s="4" t="s">
        <v>25</v>
      </c>
      <c r="G21" s="6">
        <v>12</v>
      </c>
      <c r="H21" s="36">
        <v>29.55</v>
      </c>
      <c r="I21" s="53">
        <v>354.6</v>
      </c>
      <c r="J21" s="9">
        <v>46</v>
      </c>
      <c r="K21" s="10">
        <v>16311.6</v>
      </c>
      <c r="L21" s="11"/>
      <c r="M21" s="10">
        <f t="shared" si="0"/>
        <v>0</v>
      </c>
      <c r="N21" s="3"/>
      <c r="O21" s="10"/>
      <c r="P21" s="10">
        <f t="shared" si="1"/>
        <v>16311.6</v>
      </c>
      <c r="Q21" s="24" t="s">
        <v>72</v>
      </c>
      <c r="R21" s="25"/>
    </row>
    <row r="22" spans="1:18" ht="12.75">
      <c r="A22" s="3">
        <v>43762</v>
      </c>
      <c r="B22" s="4" t="s">
        <v>79</v>
      </c>
      <c r="C22" s="4"/>
      <c r="D22" s="5" t="s">
        <v>32</v>
      </c>
      <c r="E22" s="5" t="s">
        <v>33</v>
      </c>
      <c r="F22" s="4" t="s">
        <v>25</v>
      </c>
      <c r="G22" s="6">
        <v>9</v>
      </c>
      <c r="H22" s="36">
        <v>26.405</v>
      </c>
      <c r="I22" s="53">
        <v>237.645</v>
      </c>
      <c r="J22" s="9">
        <v>46</v>
      </c>
      <c r="K22" s="10">
        <v>10931.67</v>
      </c>
      <c r="L22" s="11"/>
      <c r="M22" s="10">
        <f t="shared" si="0"/>
        <v>0</v>
      </c>
      <c r="N22" s="3"/>
      <c r="O22" s="10"/>
      <c r="P22" s="10">
        <f t="shared" si="1"/>
        <v>10931.67</v>
      </c>
      <c r="Q22" s="24" t="s">
        <v>72</v>
      </c>
      <c r="R22" s="25"/>
    </row>
    <row r="23" spans="1:18" ht="12.75">
      <c r="A23" s="3">
        <v>43762</v>
      </c>
      <c r="B23" s="4" t="s">
        <v>79</v>
      </c>
      <c r="C23" s="4"/>
      <c r="D23" s="5" t="s">
        <v>3</v>
      </c>
      <c r="E23" s="5" t="s">
        <v>24</v>
      </c>
      <c r="F23" s="4" t="s">
        <v>25</v>
      </c>
      <c r="G23" s="6">
        <v>10</v>
      </c>
      <c r="H23" s="36">
        <v>23.431</v>
      </c>
      <c r="I23" s="53">
        <v>234.31</v>
      </c>
      <c r="J23" s="9">
        <v>46</v>
      </c>
      <c r="K23" s="10">
        <v>10778.26</v>
      </c>
      <c r="L23" s="11">
        <v>200</v>
      </c>
      <c r="M23" s="10">
        <f t="shared" si="0"/>
        <v>8400</v>
      </c>
      <c r="N23" s="3"/>
      <c r="O23" s="10"/>
      <c r="P23" s="10">
        <f t="shared" si="1"/>
        <v>2378.26</v>
      </c>
      <c r="Q23" s="24" t="s">
        <v>72</v>
      </c>
      <c r="R23" s="25"/>
    </row>
    <row r="24" spans="1:18" ht="12.75">
      <c r="A24" s="3">
        <v>43762</v>
      </c>
      <c r="B24" s="4" t="s">
        <v>79</v>
      </c>
      <c r="C24" s="4"/>
      <c r="D24" s="5" t="s">
        <v>5</v>
      </c>
      <c r="E24" s="5" t="s">
        <v>26</v>
      </c>
      <c r="F24" s="4" t="s">
        <v>25</v>
      </c>
      <c r="G24" s="6">
        <v>14</v>
      </c>
      <c r="H24" s="36">
        <v>26.476</v>
      </c>
      <c r="I24" s="53">
        <v>370.664</v>
      </c>
      <c r="J24" s="9">
        <v>46</v>
      </c>
      <c r="K24" s="10">
        <v>17050.543999999998</v>
      </c>
      <c r="L24" s="11">
        <v>200</v>
      </c>
      <c r="M24" s="10">
        <f t="shared" si="0"/>
        <v>8400</v>
      </c>
      <c r="N24" s="3"/>
      <c r="O24" s="10"/>
      <c r="P24" s="10">
        <f t="shared" si="1"/>
        <v>8650.543999999998</v>
      </c>
      <c r="Q24" s="24" t="s">
        <v>72</v>
      </c>
      <c r="R24" s="25"/>
    </row>
    <row r="25" spans="1:18" ht="12.75">
      <c r="A25" s="3">
        <v>43762</v>
      </c>
      <c r="B25" s="4" t="s">
        <v>79</v>
      </c>
      <c r="C25" s="4"/>
      <c r="D25" s="5" t="s">
        <v>41</v>
      </c>
      <c r="E25" s="5" t="s">
        <v>28</v>
      </c>
      <c r="F25" s="4" t="s">
        <v>25</v>
      </c>
      <c r="G25" s="6">
        <v>11</v>
      </c>
      <c r="H25" s="36">
        <v>25.778</v>
      </c>
      <c r="I25" s="53">
        <v>283.558</v>
      </c>
      <c r="J25" s="9">
        <v>46</v>
      </c>
      <c r="K25" s="10">
        <v>13043.668</v>
      </c>
      <c r="L25" s="11">
        <v>100</v>
      </c>
      <c r="M25" s="10">
        <f t="shared" si="0"/>
        <v>4200</v>
      </c>
      <c r="N25" s="3"/>
      <c r="O25" s="10"/>
      <c r="P25" s="10">
        <f t="shared" si="1"/>
        <v>8843.668</v>
      </c>
      <c r="Q25" s="24" t="s">
        <v>72</v>
      </c>
      <c r="R25" s="25"/>
    </row>
    <row r="26" spans="1:18" ht="12.75">
      <c r="A26" s="3">
        <v>43762</v>
      </c>
      <c r="B26" s="4" t="s">
        <v>79</v>
      </c>
      <c r="C26" s="4"/>
      <c r="D26" s="5" t="s">
        <v>35</v>
      </c>
      <c r="E26" s="5" t="s">
        <v>36</v>
      </c>
      <c r="F26" s="4" t="s">
        <v>25</v>
      </c>
      <c r="G26" s="6">
        <v>10</v>
      </c>
      <c r="H26" s="36">
        <v>31.283</v>
      </c>
      <c r="I26" s="53">
        <v>312.83000000000004</v>
      </c>
      <c r="J26" s="9">
        <v>46</v>
      </c>
      <c r="K26" s="10">
        <v>14390.180000000002</v>
      </c>
      <c r="L26" s="11">
        <v>150</v>
      </c>
      <c r="M26" s="10">
        <f t="shared" si="0"/>
        <v>6300</v>
      </c>
      <c r="N26" s="3"/>
      <c r="O26" s="10"/>
      <c r="P26" s="10">
        <f t="shared" si="1"/>
        <v>8090.180000000002</v>
      </c>
      <c r="Q26" s="24" t="s">
        <v>72</v>
      </c>
      <c r="R26" s="25"/>
    </row>
    <row r="27" spans="1:18" ht="12.75">
      <c r="A27" s="3">
        <v>43762</v>
      </c>
      <c r="B27" s="4" t="s">
        <v>79</v>
      </c>
      <c r="C27" s="4"/>
      <c r="D27" s="5" t="s">
        <v>29</v>
      </c>
      <c r="E27" s="5" t="s">
        <v>30</v>
      </c>
      <c r="F27" s="4" t="s">
        <v>25</v>
      </c>
      <c r="G27" s="6">
        <v>11</v>
      </c>
      <c r="H27" s="36">
        <v>29.55</v>
      </c>
      <c r="I27" s="53">
        <v>325.05</v>
      </c>
      <c r="J27" s="9">
        <v>46</v>
      </c>
      <c r="K27" s="10">
        <v>14952.300000000001</v>
      </c>
      <c r="L27" s="11">
        <v>169</v>
      </c>
      <c r="M27" s="10">
        <f t="shared" si="0"/>
        <v>7098</v>
      </c>
      <c r="N27" s="3"/>
      <c r="O27" s="10"/>
      <c r="P27" s="10">
        <f t="shared" si="1"/>
        <v>7854.300000000001</v>
      </c>
      <c r="Q27" s="24" t="s">
        <v>72</v>
      </c>
      <c r="R27" s="25"/>
    </row>
    <row r="28" spans="1:18" ht="12.75">
      <c r="A28" s="3">
        <v>43762</v>
      </c>
      <c r="B28" s="4" t="s">
        <v>79</v>
      </c>
      <c r="C28" s="4"/>
      <c r="D28" s="5" t="s">
        <v>4</v>
      </c>
      <c r="E28" s="5" t="s">
        <v>31</v>
      </c>
      <c r="F28" s="4" t="s">
        <v>25</v>
      </c>
      <c r="G28" s="6">
        <v>10</v>
      </c>
      <c r="H28" s="36">
        <v>23.143</v>
      </c>
      <c r="I28" s="53">
        <v>231.43</v>
      </c>
      <c r="J28" s="9">
        <v>46</v>
      </c>
      <c r="K28" s="10">
        <v>10645.78</v>
      </c>
      <c r="L28" s="11">
        <v>150</v>
      </c>
      <c r="M28" s="10">
        <f t="shared" si="0"/>
        <v>6300</v>
      </c>
      <c r="N28" s="3"/>
      <c r="O28" s="10"/>
      <c r="P28" s="10">
        <f t="shared" si="1"/>
        <v>4345.780000000001</v>
      </c>
      <c r="Q28" s="24" t="s">
        <v>72</v>
      </c>
      <c r="R28" s="25"/>
    </row>
    <row r="29" spans="1:18" ht="12.75">
      <c r="A29" s="3">
        <v>43762</v>
      </c>
      <c r="B29" s="4" t="s">
        <v>79</v>
      </c>
      <c r="C29" s="4"/>
      <c r="D29" s="5" t="s">
        <v>6</v>
      </c>
      <c r="E29" s="5" t="s">
        <v>40</v>
      </c>
      <c r="F29" s="4" t="s">
        <v>25</v>
      </c>
      <c r="G29" s="6">
        <v>8</v>
      </c>
      <c r="H29" s="36">
        <v>27</v>
      </c>
      <c r="I29" s="53">
        <v>216</v>
      </c>
      <c r="J29" s="9">
        <v>46</v>
      </c>
      <c r="K29" s="10">
        <v>9936</v>
      </c>
      <c r="L29" s="11">
        <v>200</v>
      </c>
      <c r="M29" s="10">
        <f t="shared" si="0"/>
        <v>8400</v>
      </c>
      <c r="N29" s="3"/>
      <c r="O29" s="10"/>
      <c r="P29" s="10">
        <f t="shared" si="1"/>
        <v>1536</v>
      </c>
      <c r="Q29" s="24" t="s">
        <v>72</v>
      </c>
      <c r="R29" s="25"/>
    </row>
    <row r="30" spans="1:18" ht="12.75">
      <c r="A30" s="3">
        <v>43762</v>
      </c>
      <c r="B30" s="4" t="s">
        <v>79</v>
      </c>
      <c r="C30" s="4" t="s">
        <v>80</v>
      </c>
      <c r="D30" s="5" t="s">
        <v>38</v>
      </c>
      <c r="E30" s="5" t="s">
        <v>39</v>
      </c>
      <c r="F30" s="4" t="s">
        <v>25</v>
      </c>
      <c r="G30" s="6">
        <v>9</v>
      </c>
      <c r="H30" s="46">
        <v>23.975</v>
      </c>
      <c r="I30" s="54">
        <f>H30*G30</f>
        <v>215.775</v>
      </c>
      <c r="J30" s="9">
        <v>46</v>
      </c>
      <c r="K30" s="10">
        <v>9925.65</v>
      </c>
      <c r="L30" s="11">
        <v>200</v>
      </c>
      <c r="M30" s="10">
        <f t="shared" si="0"/>
        <v>8400</v>
      </c>
      <c r="N30" s="3"/>
      <c r="O30" s="10"/>
      <c r="P30" s="10">
        <f t="shared" si="1"/>
        <v>1525.6499999999996</v>
      </c>
      <c r="Q30" s="24" t="s">
        <v>72</v>
      </c>
      <c r="R30" s="25"/>
    </row>
    <row r="31" spans="1:18" ht="12.75">
      <c r="A31" s="3">
        <v>43762</v>
      </c>
      <c r="B31" s="4" t="s">
        <v>79</v>
      </c>
      <c r="C31" s="4"/>
      <c r="D31" s="5" t="s">
        <v>34</v>
      </c>
      <c r="E31" s="5" t="s">
        <v>30</v>
      </c>
      <c r="F31" s="4" t="s">
        <v>25</v>
      </c>
      <c r="G31" s="6">
        <v>11</v>
      </c>
      <c r="H31" s="36">
        <v>30.193</v>
      </c>
      <c r="I31" s="53">
        <f>H31*G31</f>
        <v>332.123</v>
      </c>
      <c r="J31" s="9">
        <v>46</v>
      </c>
      <c r="K31" s="10">
        <v>15277.658</v>
      </c>
      <c r="L31" s="11">
        <v>200</v>
      </c>
      <c r="M31" s="10">
        <f t="shared" si="0"/>
        <v>8400</v>
      </c>
      <c r="N31" s="3"/>
      <c r="O31" s="10"/>
      <c r="P31" s="10">
        <f t="shared" si="1"/>
        <v>6877.657999999999</v>
      </c>
      <c r="Q31" s="24" t="s">
        <v>72</v>
      </c>
      <c r="R31" s="25"/>
    </row>
    <row r="32" spans="1:18" ht="12.75">
      <c r="A32" s="3">
        <v>43763</v>
      </c>
      <c r="B32" s="4" t="s">
        <v>79</v>
      </c>
      <c r="C32" s="4"/>
      <c r="D32" s="5" t="s">
        <v>34</v>
      </c>
      <c r="E32" s="5" t="s">
        <v>30</v>
      </c>
      <c r="F32" s="4" t="s">
        <v>25</v>
      </c>
      <c r="G32" s="6">
        <v>12</v>
      </c>
      <c r="H32" s="36">
        <v>30.193</v>
      </c>
      <c r="I32" s="53">
        <v>362.31600000000003</v>
      </c>
      <c r="J32" s="9">
        <v>46</v>
      </c>
      <c r="K32" s="10">
        <v>16666.536</v>
      </c>
      <c r="L32" s="11">
        <v>300</v>
      </c>
      <c r="M32" s="10">
        <f t="shared" si="0"/>
        <v>12600</v>
      </c>
      <c r="N32" s="3">
        <v>43763</v>
      </c>
      <c r="O32" s="10">
        <v>10000</v>
      </c>
      <c r="P32" s="10">
        <f t="shared" si="1"/>
        <v>-5933.464</v>
      </c>
      <c r="Q32" s="24" t="s">
        <v>72</v>
      </c>
      <c r="R32" s="25"/>
    </row>
    <row r="33" spans="1:18" ht="12.75">
      <c r="A33" s="3">
        <v>43763</v>
      </c>
      <c r="B33" s="4" t="s">
        <v>79</v>
      </c>
      <c r="C33" s="4"/>
      <c r="D33" s="5" t="s">
        <v>6</v>
      </c>
      <c r="E33" s="5" t="s">
        <v>40</v>
      </c>
      <c r="F33" s="4" t="s">
        <v>25</v>
      </c>
      <c r="G33" s="6">
        <v>10</v>
      </c>
      <c r="H33" s="36">
        <v>27</v>
      </c>
      <c r="I33" s="53">
        <v>270</v>
      </c>
      <c r="J33" s="9">
        <v>46</v>
      </c>
      <c r="K33" s="10">
        <v>12420</v>
      </c>
      <c r="L33" s="11">
        <v>150</v>
      </c>
      <c r="M33" s="10">
        <f t="shared" si="0"/>
        <v>6300</v>
      </c>
      <c r="N33" s="3"/>
      <c r="O33" s="10"/>
      <c r="P33" s="10">
        <f t="shared" si="1"/>
        <v>6120</v>
      </c>
      <c r="Q33" s="24" t="s">
        <v>72</v>
      </c>
      <c r="R33" s="25"/>
    </row>
    <row r="34" spans="1:18" ht="12.75">
      <c r="A34" s="3">
        <v>43763</v>
      </c>
      <c r="B34" s="4" t="s">
        <v>79</v>
      </c>
      <c r="C34" s="4" t="s">
        <v>80</v>
      </c>
      <c r="D34" s="5" t="s">
        <v>42</v>
      </c>
      <c r="E34" s="5" t="s">
        <v>39</v>
      </c>
      <c r="F34" s="4" t="s">
        <v>25</v>
      </c>
      <c r="G34" s="6">
        <v>6</v>
      </c>
      <c r="H34" s="36">
        <v>15.215</v>
      </c>
      <c r="I34" s="54">
        <f>H34*G34</f>
        <v>91.28999999999999</v>
      </c>
      <c r="J34" s="9">
        <v>46</v>
      </c>
      <c r="K34" s="10">
        <v>4199.339999999999</v>
      </c>
      <c r="L34" s="11">
        <v>134</v>
      </c>
      <c r="M34" s="10">
        <f t="shared" si="0"/>
        <v>5628</v>
      </c>
      <c r="N34" s="3"/>
      <c r="O34" s="10"/>
      <c r="P34" s="10">
        <f t="shared" si="1"/>
        <v>-1428.6600000000008</v>
      </c>
      <c r="Q34" s="24" t="s">
        <v>72</v>
      </c>
      <c r="R34" s="25"/>
    </row>
    <row r="35" spans="1:18" ht="12.75">
      <c r="A35" s="3">
        <v>43763</v>
      </c>
      <c r="B35" s="4" t="s">
        <v>79</v>
      </c>
      <c r="C35" s="4"/>
      <c r="D35" s="5" t="s">
        <v>29</v>
      </c>
      <c r="E35" s="5" t="s">
        <v>30</v>
      </c>
      <c r="F35" s="4" t="s">
        <v>25</v>
      </c>
      <c r="G35" s="6">
        <v>12</v>
      </c>
      <c r="H35" s="36">
        <v>29.55</v>
      </c>
      <c r="I35" s="53">
        <v>354.6</v>
      </c>
      <c r="J35" s="9">
        <v>46</v>
      </c>
      <c r="K35" s="10">
        <v>16311.6</v>
      </c>
      <c r="L35" s="11">
        <v>110</v>
      </c>
      <c r="M35" s="10">
        <f t="shared" si="0"/>
        <v>4620</v>
      </c>
      <c r="N35" s="3"/>
      <c r="O35" s="10"/>
      <c r="P35" s="10">
        <f t="shared" si="1"/>
        <v>11691.6</v>
      </c>
      <c r="Q35" s="24" t="s">
        <v>72</v>
      </c>
      <c r="R35" s="25"/>
    </row>
    <row r="36" spans="1:18" ht="12.75">
      <c r="A36" s="3">
        <v>43763</v>
      </c>
      <c r="B36" s="4" t="s">
        <v>79</v>
      </c>
      <c r="C36" s="4" t="s">
        <v>80</v>
      </c>
      <c r="D36" s="5" t="s">
        <v>43</v>
      </c>
      <c r="E36" s="5" t="s">
        <v>28</v>
      </c>
      <c r="F36" s="4" t="s">
        <v>25</v>
      </c>
      <c r="G36" s="6">
        <v>8</v>
      </c>
      <c r="H36" s="36">
        <v>31.22</v>
      </c>
      <c r="I36" s="54">
        <f>G36*H36</f>
        <v>249.76</v>
      </c>
      <c r="J36" s="9">
        <v>46</v>
      </c>
      <c r="K36" s="10">
        <v>11488.96</v>
      </c>
      <c r="L36" s="11">
        <v>250</v>
      </c>
      <c r="M36" s="10">
        <f t="shared" si="0"/>
        <v>10500</v>
      </c>
      <c r="N36" s="3"/>
      <c r="O36" s="10"/>
      <c r="P36" s="10">
        <f t="shared" si="1"/>
        <v>988.9599999999991</v>
      </c>
      <c r="Q36" s="24" t="s">
        <v>72</v>
      </c>
      <c r="R36" s="25"/>
    </row>
    <row r="37" spans="1:18" ht="12.75">
      <c r="A37" s="3">
        <v>43763</v>
      </c>
      <c r="B37" s="4" t="s">
        <v>79</v>
      </c>
      <c r="C37" s="4"/>
      <c r="D37" s="5" t="s">
        <v>5</v>
      </c>
      <c r="E37" s="5" t="s">
        <v>26</v>
      </c>
      <c r="F37" s="4" t="s">
        <v>25</v>
      </c>
      <c r="G37" s="6">
        <v>14</v>
      </c>
      <c r="H37" s="36">
        <v>26.476</v>
      </c>
      <c r="I37" s="53">
        <v>370.664</v>
      </c>
      <c r="J37" s="9">
        <v>46</v>
      </c>
      <c r="K37" s="10">
        <v>17050.543999999998</v>
      </c>
      <c r="L37" s="11">
        <v>200</v>
      </c>
      <c r="M37" s="10">
        <f t="shared" si="0"/>
        <v>8400</v>
      </c>
      <c r="N37" s="3"/>
      <c r="O37" s="10"/>
      <c r="P37" s="10">
        <f t="shared" si="1"/>
        <v>8650.543999999998</v>
      </c>
      <c r="Q37" s="24" t="s">
        <v>72</v>
      </c>
      <c r="R37" s="25"/>
    </row>
    <row r="38" spans="1:18" ht="12.75">
      <c r="A38" s="3">
        <v>43763</v>
      </c>
      <c r="B38" s="4" t="s">
        <v>79</v>
      </c>
      <c r="C38" s="4"/>
      <c r="D38" s="5" t="s">
        <v>41</v>
      </c>
      <c r="E38" s="5" t="s">
        <v>28</v>
      </c>
      <c r="F38" s="4" t="s">
        <v>25</v>
      </c>
      <c r="G38" s="6">
        <v>11</v>
      </c>
      <c r="H38" s="36">
        <v>25.778</v>
      </c>
      <c r="I38" s="53">
        <v>283.558</v>
      </c>
      <c r="J38" s="9">
        <v>46</v>
      </c>
      <c r="K38" s="10">
        <v>13043.668</v>
      </c>
      <c r="L38" s="11">
        <v>300</v>
      </c>
      <c r="M38" s="10">
        <f t="shared" si="0"/>
        <v>12600</v>
      </c>
      <c r="N38" s="3"/>
      <c r="O38" s="10"/>
      <c r="P38" s="10">
        <f t="shared" si="1"/>
        <v>443.66799999999967</v>
      </c>
      <c r="Q38" s="24" t="s">
        <v>72</v>
      </c>
      <c r="R38" s="25"/>
    </row>
    <row r="39" spans="1:18" ht="12.75">
      <c r="A39" s="3">
        <v>43763</v>
      </c>
      <c r="B39" s="4" t="s">
        <v>79</v>
      </c>
      <c r="C39" s="4"/>
      <c r="D39" s="5" t="s">
        <v>3</v>
      </c>
      <c r="E39" s="5" t="s">
        <v>24</v>
      </c>
      <c r="F39" s="4" t="s">
        <v>25</v>
      </c>
      <c r="G39" s="6">
        <v>13</v>
      </c>
      <c r="H39" s="36">
        <v>23.431</v>
      </c>
      <c r="I39" s="53">
        <v>304.603</v>
      </c>
      <c r="J39" s="9">
        <v>46</v>
      </c>
      <c r="K39" s="10">
        <v>14011.738000000001</v>
      </c>
      <c r="L39" s="11"/>
      <c r="M39" s="10">
        <f t="shared" si="0"/>
        <v>0</v>
      </c>
      <c r="N39" s="3"/>
      <c r="O39" s="10"/>
      <c r="P39" s="10">
        <f t="shared" si="1"/>
        <v>14011.738000000001</v>
      </c>
      <c r="Q39" s="24" t="s">
        <v>72</v>
      </c>
      <c r="R39" s="25"/>
    </row>
    <row r="40" spans="1:18" ht="12.75">
      <c r="A40" s="3">
        <v>43763</v>
      </c>
      <c r="B40" s="4" t="s">
        <v>79</v>
      </c>
      <c r="C40" s="4" t="s">
        <v>80</v>
      </c>
      <c r="D40" s="5" t="s">
        <v>44</v>
      </c>
      <c r="E40" s="5" t="s">
        <v>39</v>
      </c>
      <c r="F40" s="4" t="s">
        <v>25</v>
      </c>
      <c r="G40" s="6">
        <v>6</v>
      </c>
      <c r="H40" s="46">
        <v>15.13</v>
      </c>
      <c r="I40" s="54">
        <f>H40*G40</f>
        <v>90.78</v>
      </c>
      <c r="J40" s="9">
        <v>46</v>
      </c>
      <c r="K40" s="10">
        <v>4175.88</v>
      </c>
      <c r="L40" s="11">
        <v>174</v>
      </c>
      <c r="M40" s="10">
        <f t="shared" si="0"/>
        <v>7308</v>
      </c>
      <c r="N40" s="3"/>
      <c r="O40" s="10"/>
      <c r="P40" s="10">
        <f t="shared" si="1"/>
        <v>-3132.12</v>
      </c>
      <c r="Q40" s="24" t="s">
        <v>72</v>
      </c>
      <c r="R40" s="25"/>
    </row>
    <row r="41" spans="1:18" ht="12.75">
      <c r="A41" s="3">
        <v>43763</v>
      </c>
      <c r="B41" s="4" t="s">
        <v>79</v>
      </c>
      <c r="C41" s="4"/>
      <c r="D41" s="5" t="s">
        <v>32</v>
      </c>
      <c r="E41" s="5" t="s">
        <v>33</v>
      </c>
      <c r="F41" s="4" t="s">
        <v>25</v>
      </c>
      <c r="G41" s="6">
        <v>12</v>
      </c>
      <c r="H41" s="36">
        <v>26.405</v>
      </c>
      <c r="I41" s="53">
        <v>316.86</v>
      </c>
      <c r="J41" s="9">
        <v>46</v>
      </c>
      <c r="K41" s="10">
        <v>14575.560000000001</v>
      </c>
      <c r="L41" s="11"/>
      <c r="M41" s="10">
        <f t="shared" si="0"/>
        <v>0</v>
      </c>
      <c r="N41" s="3"/>
      <c r="O41" s="10"/>
      <c r="P41" s="10">
        <f t="shared" si="1"/>
        <v>14575.560000000001</v>
      </c>
      <c r="Q41" s="24" t="s">
        <v>72</v>
      </c>
      <c r="R41" s="25"/>
    </row>
    <row r="42" spans="1:18" ht="12.75">
      <c r="A42" s="3">
        <v>43763</v>
      </c>
      <c r="B42" s="4" t="s">
        <v>79</v>
      </c>
      <c r="C42" s="4"/>
      <c r="D42" s="5" t="s">
        <v>37</v>
      </c>
      <c r="E42" s="5" t="s">
        <v>36</v>
      </c>
      <c r="F42" s="4" t="s">
        <v>25</v>
      </c>
      <c r="G42" s="6">
        <v>8</v>
      </c>
      <c r="H42" s="36">
        <v>31.041</v>
      </c>
      <c r="I42" s="53">
        <v>248.328</v>
      </c>
      <c r="J42" s="9">
        <v>46</v>
      </c>
      <c r="K42" s="10">
        <v>11423.088</v>
      </c>
      <c r="L42" s="11"/>
      <c r="M42" s="10">
        <f t="shared" si="0"/>
        <v>0</v>
      </c>
      <c r="N42" s="3"/>
      <c r="O42" s="10"/>
      <c r="P42" s="10">
        <f t="shared" si="1"/>
        <v>11423.088</v>
      </c>
      <c r="Q42" s="24" t="s">
        <v>72</v>
      </c>
      <c r="R42" s="25"/>
    </row>
    <row r="43" spans="1:18" ht="12.75">
      <c r="A43" s="3">
        <v>43763</v>
      </c>
      <c r="B43" s="4" t="s">
        <v>79</v>
      </c>
      <c r="C43" s="4"/>
      <c r="D43" s="5" t="s">
        <v>35</v>
      </c>
      <c r="E43" s="5" t="s">
        <v>36</v>
      </c>
      <c r="F43" s="4" t="s">
        <v>25</v>
      </c>
      <c r="G43" s="6">
        <v>9</v>
      </c>
      <c r="H43" s="36">
        <v>31.283</v>
      </c>
      <c r="I43" s="53">
        <v>281.547</v>
      </c>
      <c r="J43" s="9">
        <v>46</v>
      </c>
      <c r="K43" s="10">
        <v>12951.162</v>
      </c>
      <c r="L43" s="11">
        <v>100</v>
      </c>
      <c r="M43" s="10">
        <f t="shared" si="0"/>
        <v>4200</v>
      </c>
      <c r="N43" s="3"/>
      <c r="O43" s="10"/>
      <c r="P43" s="10">
        <f t="shared" si="1"/>
        <v>8751.162</v>
      </c>
      <c r="Q43" s="24" t="s">
        <v>72</v>
      </c>
      <c r="R43" s="25"/>
    </row>
    <row r="44" spans="1:18" ht="12.75">
      <c r="A44" s="3">
        <v>43763</v>
      </c>
      <c r="B44" s="4" t="s">
        <v>79</v>
      </c>
      <c r="C44" s="4" t="s">
        <v>80</v>
      </c>
      <c r="D44" s="5" t="s">
        <v>45</v>
      </c>
      <c r="E44" s="5" t="s">
        <v>39</v>
      </c>
      <c r="F44" s="4" t="s">
        <v>25</v>
      </c>
      <c r="G44" s="6">
        <v>5</v>
      </c>
      <c r="H44" s="46">
        <v>12.97</v>
      </c>
      <c r="I44" s="54">
        <f>H44*G44</f>
        <v>64.85000000000001</v>
      </c>
      <c r="J44" s="9">
        <v>46</v>
      </c>
      <c r="K44" s="10">
        <v>2983.1000000000004</v>
      </c>
      <c r="L44" s="11">
        <v>50</v>
      </c>
      <c r="M44" s="10">
        <f t="shared" si="0"/>
        <v>2100</v>
      </c>
      <c r="N44" s="3"/>
      <c r="O44" s="10"/>
      <c r="P44" s="10">
        <f t="shared" si="1"/>
        <v>883.1000000000004</v>
      </c>
      <c r="Q44" s="24" t="s">
        <v>72</v>
      </c>
      <c r="R44" s="25"/>
    </row>
    <row r="45" spans="1:18" ht="12.75">
      <c r="A45" s="3">
        <v>43763</v>
      </c>
      <c r="B45" s="4"/>
      <c r="C45" s="4"/>
      <c r="D45" s="5" t="s">
        <v>46</v>
      </c>
      <c r="E45" s="5" t="s">
        <v>39</v>
      </c>
      <c r="F45" s="4"/>
      <c r="G45" s="6"/>
      <c r="H45" s="36"/>
      <c r="I45" s="8">
        <v>0</v>
      </c>
      <c r="J45" s="9"/>
      <c r="K45" s="10">
        <v>0</v>
      </c>
      <c r="L45" s="11">
        <v>250</v>
      </c>
      <c r="M45" s="10">
        <f t="shared" si="0"/>
        <v>10500</v>
      </c>
      <c r="N45" s="3"/>
      <c r="O45" s="10"/>
      <c r="P45" s="10"/>
      <c r="Q45" s="24" t="s">
        <v>72</v>
      </c>
      <c r="R45" s="25"/>
    </row>
    <row r="46" spans="1:18" ht="12.75">
      <c r="A46" s="3">
        <v>43764</v>
      </c>
      <c r="B46" s="4" t="s">
        <v>79</v>
      </c>
      <c r="C46" s="4" t="s">
        <v>80</v>
      </c>
      <c r="D46" s="5" t="s">
        <v>44</v>
      </c>
      <c r="E46" s="5" t="s">
        <v>39</v>
      </c>
      <c r="F46" s="4" t="s">
        <v>25</v>
      </c>
      <c r="G46" s="6">
        <v>9</v>
      </c>
      <c r="H46" s="46">
        <v>15.13</v>
      </c>
      <c r="I46" s="54">
        <f>H46*G46</f>
        <v>136.17000000000002</v>
      </c>
      <c r="J46" s="9">
        <v>46</v>
      </c>
      <c r="K46" s="10">
        <v>6263.820000000001</v>
      </c>
      <c r="L46" s="11"/>
      <c r="M46" s="10">
        <f t="shared" si="0"/>
        <v>0</v>
      </c>
      <c r="N46" s="3"/>
      <c r="O46" s="10"/>
      <c r="P46" s="10">
        <f t="shared" si="1"/>
        <v>6263.820000000001</v>
      </c>
      <c r="Q46" s="24" t="s">
        <v>72</v>
      </c>
      <c r="R46" s="25"/>
    </row>
    <row r="47" spans="1:18" ht="12.75">
      <c r="A47" s="3">
        <v>43764</v>
      </c>
      <c r="B47" s="4" t="s">
        <v>79</v>
      </c>
      <c r="C47" s="4"/>
      <c r="D47" s="5" t="s">
        <v>34</v>
      </c>
      <c r="E47" s="5" t="s">
        <v>30</v>
      </c>
      <c r="F47" s="4" t="s">
        <v>25</v>
      </c>
      <c r="G47" s="6">
        <v>10</v>
      </c>
      <c r="H47" s="36">
        <v>30.193</v>
      </c>
      <c r="I47" s="53">
        <v>301.93</v>
      </c>
      <c r="J47" s="9">
        <v>46</v>
      </c>
      <c r="K47" s="10">
        <v>13888.78</v>
      </c>
      <c r="L47" s="11"/>
      <c r="M47" s="10">
        <f t="shared" si="0"/>
        <v>0</v>
      </c>
      <c r="N47" s="3"/>
      <c r="O47" s="10"/>
      <c r="P47" s="10">
        <f t="shared" si="1"/>
        <v>13888.78</v>
      </c>
      <c r="Q47" s="24" t="s">
        <v>72</v>
      </c>
      <c r="R47" s="25"/>
    </row>
    <row r="48" spans="1:18" ht="12.75">
      <c r="A48" s="3">
        <v>43764</v>
      </c>
      <c r="B48" s="4" t="s">
        <v>79</v>
      </c>
      <c r="C48" s="4"/>
      <c r="D48" s="5" t="s">
        <v>41</v>
      </c>
      <c r="E48" s="5" t="s">
        <v>28</v>
      </c>
      <c r="F48" s="4" t="s">
        <v>25</v>
      </c>
      <c r="G48" s="6">
        <v>9</v>
      </c>
      <c r="H48" s="36">
        <v>25.778</v>
      </c>
      <c r="I48" s="53">
        <v>232.00199999999998</v>
      </c>
      <c r="J48" s="9">
        <v>46</v>
      </c>
      <c r="K48" s="10">
        <v>10672.091999999999</v>
      </c>
      <c r="L48" s="11"/>
      <c r="M48" s="10">
        <f t="shared" si="0"/>
        <v>0</v>
      </c>
      <c r="N48" s="3"/>
      <c r="O48" s="10"/>
      <c r="P48" s="10">
        <f t="shared" si="1"/>
        <v>10672.091999999999</v>
      </c>
      <c r="Q48" s="24" t="s">
        <v>72</v>
      </c>
      <c r="R48" s="25"/>
    </row>
    <row r="49" spans="1:18" ht="12.75">
      <c r="A49" s="3">
        <v>43764</v>
      </c>
      <c r="B49" s="4" t="s">
        <v>79</v>
      </c>
      <c r="C49" s="4"/>
      <c r="D49" s="5" t="s">
        <v>32</v>
      </c>
      <c r="E49" s="5" t="s">
        <v>33</v>
      </c>
      <c r="F49" s="4" t="s">
        <v>25</v>
      </c>
      <c r="G49" s="6">
        <v>11</v>
      </c>
      <c r="H49" s="36">
        <v>26.405</v>
      </c>
      <c r="I49" s="53">
        <v>290.45500000000004</v>
      </c>
      <c r="J49" s="9">
        <v>46</v>
      </c>
      <c r="K49" s="10">
        <v>13360.930000000002</v>
      </c>
      <c r="L49" s="11"/>
      <c r="M49" s="10">
        <f t="shared" si="0"/>
        <v>0</v>
      </c>
      <c r="N49" s="3"/>
      <c r="O49" s="10"/>
      <c r="P49" s="10">
        <f t="shared" si="1"/>
        <v>13360.930000000002</v>
      </c>
      <c r="Q49" s="24" t="s">
        <v>72</v>
      </c>
      <c r="R49" s="25"/>
    </row>
    <row r="50" spans="1:18" ht="12.75">
      <c r="A50" s="3">
        <v>43764</v>
      </c>
      <c r="B50" s="4" t="s">
        <v>79</v>
      </c>
      <c r="C50" s="4"/>
      <c r="D50" s="5" t="s">
        <v>6</v>
      </c>
      <c r="E50" s="5" t="s">
        <v>40</v>
      </c>
      <c r="F50" s="4" t="s">
        <v>25</v>
      </c>
      <c r="G50" s="6">
        <v>10</v>
      </c>
      <c r="H50" s="36">
        <v>27</v>
      </c>
      <c r="I50" s="53">
        <v>270</v>
      </c>
      <c r="J50" s="9">
        <v>46</v>
      </c>
      <c r="K50" s="10">
        <v>12420</v>
      </c>
      <c r="L50" s="11"/>
      <c r="M50" s="10">
        <f t="shared" si="0"/>
        <v>0</v>
      </c>
      <c r="N50" s="3"/>
      <c r="O50" s="10"/>
      <c r="P50" s="10">
        <f t="shared" si="1"/>
        <v>12420</v>
      </c>
      <c r="Q50" s="24" t="s">
        <v>72</v>
      </c>
      <c r="R50" s="25"/>
    </row>
    <row r="51" spans="1:18" ht="12.75">
      <c r="A51" s="3">
        <v>43764</v>
      </c>
      <c r="B51" s="4"/>
      <c r="C51" s="4" t="s">
        <v>80</v>
      </c>
      <c r="D51" s="5" t="s">
        <v>42</v>
      </c>
      <c r="E51" s="5" t="s">
        <v>39</v>
      </c>
      <c r="F51" s="4" t="s">
        <v>25</v>
      </c>
      <c r="G51" s="6">
        <v>12</v>
      </c>
      <c r="H51" s="36">
        <v>15.215</v>
      </c>
      <c r="I51" s="54">
        <f>H51*G51</f>
        <v>182.57999999999998</v>
      </c>
      <c r="J51" s="9">
        <v>46</v>
      </c>
      <c r="K51" s="10">
        <v>8398.679999999998</v>
      </c>
      <c r="L51" s="11"/>
      <c r="M51" s="10">
        <f t="shared" si="0"/>
        <v>0</v>
      </c>
      <c r="N51" s="3"/>
      <c r="O51" s="10"/>
      <c r="P51" s="10">
        <f t="shared" si="1"/>
        <v>8398.679999999998</v>
      </c>
      <c r="Q51" s="24" t="s">
        <v>72</v>
      </c>
      <c r="R51" s="25"/>
    </row>
    <row r="52" spans="1:18" ht="12.75">
      <c r="A52" s="3">
        <v>43764</v>
      </c>
      <c r="B52" s="4"/>
      <c r="C52" s="4" t="s">
        <v>80</v>
      </c>
      <c r="D52" s="5" t="s">
        <v>46</v>
      </c>
      <c r="E52" s="5" t="s">
        <v>39</v>
      </c>
      <c r="F52" s="4" t="s">
        <v>25</v>
      </c>
      <c r="G52" s="6">
        <v>13</v>
      </c>
      <c r="H52" s="46">
        <v>13.4</v>
      </c>
      <c r="I52" s="54">
        <f>G52*H52</f>
        <v>174.20000000000002</v>
      </c>
      <c r="J52" s="9">
        <v>46</v>
      </c>
      <c r="K52" s="10">
        <v>8013.200000000001</v>
      </c>
      <c r="L52" s="11"/>
      <c r="M52" s="10">
        <f t="shared" si="0"/>
        <v>0</v>
      </c>
      <c r="N52" s="3"/>
      <c r="O52" s="10"/>
      <c r="P52" s="10">
        <f t="shared" si="1"/>
        <v>8013.200000000001</v>
      </c>
      <c r="Q52" s="24" t="s">
        <v>72</v>
      </c>
      <c r="R52" s="25"/>
    </row>
    <row r="53" spans="1:18" ht="12.75">
      <c r="A53" s="3">
        <v>43764</v>
      </c>
      <c r="B53" s="4" t="s">
        <v>79</v>
      </c>
      <c r="C53" s="4"/>
      <c r="D53" s="5" t="s">
        <v>35</v>
      </c>
      <c r="E53" s="5" t="s">
        <v>36</v>
      </c>
      <c r="F53" s="4" t="s">
        <v>25</v>
      </c>
      <c r="G53" s="6">
        <v>12</v>
      </c>
      <c r="H53" s="36">
        <v>31.283</v>
      </c>
      <c r="I53" s="53">
        <v>375.396</v>
      </c>
      <c r="J53" s="9">
        <v>46</v>
      </c>
      <c r="K53" s="10">
        <v>17268.216</v>
      </c>
      <c r="L53" s="11"/>
      <c r="M53" s="10">
        <f t="shared" si="0"/>
        <v>0</v>
      </c>
      <c r="N53" s="3"/>
      <c r="O53" s="10"/>
      <c r="P53" s="10">
        <f t="shared" si="1"/>
        <v>17268.216</v>
      </c>
      <c r="Q53" s="24" t="s">
        <v>72</v>
      </c>
      <c r="R53" s="25"/>
    </row>
    <row r="54" spans="1:18" ht="12.75">
      <c r="A54" s="3">
        <v>43764</v>
      </c>
      <c r="B54" s="4" t="s">
        <v>79</v>
      </c>
      <c r="C54" s="4"/>
      <c r="D54" s="5" t="s">
        <v>37</v>
      </c>
      <c r="E54" s="5" t="s">
        <v>36</v>
      </c>
      <c r="F54" s="4" t="s">
        <v>25</v>
      </c>
      <c r="G54" s="6">
        <v>4</v>
      </c>
      <c r="H54" s="36">
        <v>31.041</v>
      </c>
      <c r="I54" s="53">
        <v>124.164</v>
      </c>
      <c r="J54" s="9">
        <v>46</v>
      </c>
      <c r="K54" s="10">
        <v>5711.544</v>
      </c>
      <c r="L54" s="11"/>
      <c r="M54" s="10">
        <f t="shared" si="0"/>
        <v>0</v>
      </c>
      <c r="N54" s="3"/>
      <c r="O54" s="10"/>
      <c r="P54" s="10">
        <f t="shared" si="1"/>
        <v>5711.544</v>
      </c>
      <c r="Q54" s="24" t="s">
        <v>72</v>
      </c>
      <c r="R54" s="25"/>
    </row>
    <row r="55" spans="1:18" ht="12.75">
      <c r="A55" s="3">
        <v>43764</v>
      </c>
      <c r="B55" s="4" t="s">
        <v>79</v>
      </c>
      <c r="C55" s="4"/>
      <c r="D55" s="5" t="s">
        <v>29</v>
      </c>
      <c r="E55" s="5" t="s">
        <v>30</v>
      </c>
      <c r="F55" s="4" t="s">
        <v>25</v>
      </c>
      <c r="G55" s="6">
        <v>12</v>
      </c>
      <c r="H55" s="36">
        <v>29.55</v>
      </c>
      <c r="I55" s="53">
        <v>354.6</v>
      </c>
      <c r="J55" s="9">
        <v>46</v>
      </c>
      <c r="K55" s="10">
        <v>16311.6</v>
      </c>
      <c r="L55" s="11"/>
      <c r="M55" s="10">
        <f t="shared" si="0"/>
        <v>0</v>
      </c>
      <c r="N55" s="3"/>
      <c r="O55" s="10"/>
      <c r="P55" s="10">
        <f t="shared" si="1"/>
        <v>16311.6</v>
      </c>
      <c r="Q55" s="24" t="s">
        <v>72</v>
      </c>
      <c r="R55" s="25"/>
    </row>
    <row r="56" spans="1:18" ht="12.75">
      <c r="A56" s="3">
        <v>43764</v>
      </c>
      <c r="B56" s="4" t="s">
        <v>79</v>
      </c>
      <c r="C56" s="4"/>
      <c r="D56" s="5" t="s">
        <v>5</v>
      </c>
      <c r="E56" s="5" t="s">
        <v>26</v>
      </c>
      <c r="F56" s="4" t="s">
        <v>25</v>
      </c>
      <c r="G56" s="6">
        <v>13</v>
      </c>
      <c r="H56" s="36">
        <v>26.476</v>
      </c>
      <c r="I56" s="53">
        <v>344.188</v>
      </c>
      <c r="J56" s="9">
        <v>46</v>
      </c>
      <c r="K56" s="10">
        <v>15832.648</v>
      </c>
      <c r="L56" s="11"/>
      <c r="M56" s="10">
        <f t="shared" si="0"/>
        <v>0</v>
      </c>
      <c r="N56" s="3"/>
      <c r="O56" s="10"/>
      <c r="P56" s="10">
        <f t="shared" si="1"/>
        <v>15832.648</v>
      </c>
      <c r="Q56" s="24" t="s">
        <v>72</v>
      </c>
      <c r="R56" s="25"/>
    </row>
    <row r="57" spans="1:18" ht="12.75">
      <c r="A57" s="3">
        <v>43764</v>
      </c>
      <c r="B57" s="4" t="s">
        <v>79</v>
      </c>
      <c r="C57" s="4"/>
      <c r="D57" s="5" t="s">
        <v>3</v>
      </c>
      <c r="E57" s="5" t="s">
        <v>24</v>
      </c>
      <c r="F57" s="4" t="s">
        <v>25</v>
      </c>
      <c r="G57" s="6">
        <v>12</v>
      </c>
      <c r="H57" s="36">
        <v>23.431</v>
      </c>
      <c r="I57" s="53">
        <v>281.172</v>
      </c>
      <c r="J57" s="9">
        <v>46</v>
      </c>
      <c r="K57" s="10">
        <v>12933.912</v>
      </c>
      <c r="L57" s="11"/>
      <c r="M57" s="10">
        <f t="shared" si="0"/>
        <v>0</v>
      </c>
      <c r="N57" s="3"/>
      <c r="O57" s="10"/>
      <c r="P57" s="10">
        <f t="shared" si="1"/>
        <v>12933.912</v>
      </c>
      <c r="Q57" s="24" t="s">
        <v>72</v>
      </c>
      <c r="R57" s="25"/>
    </row>
    <row r="58" spans="1:18" ht="12.75">
      <c r="A58" s="3">
        <v>43764</v>
      </c>
      <c r="B58" s="4"/>
      <c r="C58" s="4" t="s">
        <v>80</v>
      </c>
      <c r="D58" s="5" t="s">
        <v>45</v>
      </c>
      <c r="E58" s="5" t="s">
        <v>39</v>
      </c>
      <c r="F58" s="4" t="s">
        <v>25</v>
      </c>
      <c r="G58" s="6">
        <v>11</v>
      </c>
      <c r="H58" s="46">
        <v>12.97</v>
      </c>
      <c r="I58" s="54">
        <f>H58*G58</f>
        <v>142.67000000000002</v>
      </c>
      <c r="J58" s="9">
        <v>46</v>
      </c>
      <c r="K58" s="10">
        <v>6562.820000000001</v>
      </c>
      <c r="L58" s="11"/>
      <c r="M58" s="10">
        <f t="shared" si="0"/>
        <v>0</v>
      </c>
      <c r="N58" s="3"/>
      <c r="O58" s="10"/>
      <c r="P58" s="10">
        <f t="shared" si="1"/>
        <v>6562.820000000001</v>
      </c>
      <c r="Q58" s="24" t="s">
        <v>72</v>
      </c>
      <c r="R58" s="25"/>
    </row>
    <row r="59" spans="1:18" ht="12.75">
      <c r="A59" s="3">
        <v>43764</v>
      </c>
      <c r="B59" s="4" t="s">
        <v>79</v>
      </c>
      <c r="C59" s="4" t="s">
        <v>80</v>
      </c>
      <c r="D59" s="5" t="s">
        <v>38</v>
      </c>
      <c r="E59" s="5" t="s">
        <v>39</v>
      </c>
      <c r="F59" s="4" t="s">
        <v>25</v>
      </c>
      <c r="G59" s="6">
        <v>11</v>
      </c>
      <c r="H59" s="46">
        <v>23.975</v>
      </c>
      <c r="I59" s="54">
        <f>H59*G59</f>
        <v>263.725</v>
      </c>
      <c r="J59" s="9">
        <v>46</v>
      </c>
      <c r="K59" s="10">
        <v>12131.35</v>
      </c>
      <c r="L59" s="11"/>
      <c r="M59" s="10">
        <f t="shared" si="0"/>
        <v>0</v>
      </c>
      <c r="N59" s="3"/>
      <c r="O59" s="10"/>
      <c r="P59" s="10">
        <f t="shared" si="1"/>
        <v>12131.35</v>
      </c>
      <c r="Q59" s="24" t="s">
        <v>72</v>
      </c>
      <c r="R59" s="25"/>
    </row>
    <row r="60" spans="1:17" ht="12.75">
      <c r="A60" s="3">
        <v>43764</v>
      </c>
      <c r="B60" s="4" t="s">
        <v>79</v>
      </c>
      <c r="C60" s="4" t="s">
        <v>80</v>
      </c>
      <c r="D60" s="5" t="s">
        <v>47</v>
      </c>
      <c r="E60" s="6" t="s">
        <v>48</v>
      </c>
      <c r="F60" s="46" t="s">
        <v>25</v>
      </c>
      <c r="G60" s="6">
        <v>11</v>
      </c>
      <c r="H60" s="46">
        <v>26.381</v>
      </c>
      <c r="I60" s="54">
        <f>H60*G60</f>
        <v>290.19100000000003</v>
      </c>
      <c r="J60" s="9">
        <v>46</v>
      </c>
      <c r="K60" s="10">
        <v>13348.786000000002</v>
      </c>
      <c r="L60" s="3"/>
      <c r="M60" s="10"/>
      <c r="N60" s="10"/>
      <c r="O60" s="10"/>
      <c r="P60" s="10"/>
      <c r="Q60" t="s">
        <v>72</v>
      </c>
    </row>
    <row r="61" spans="1:17" ht="12.75">
      <c r="A61" s="3">
        <v>43764</v>
      </c>
      <c r="B61" s="4"/>
      <c r="C61" s="4" t="s">
        <v>80</v>
      </c>
      <c r="D61" s="5" t="s">
        <v>43</v>
      </c>
      <c r="E61" s="6" t="s">
        <v>28</v>
      </c>
      <c r="F61" s="7" t="s">
        <v>25</v>
      </c>
      <c r="G61" s="6">
        <v>8</v>
      </c>
      <c r="H61" s="36">
        <v>31.22</v>
      </c>
      <c r="I61" s="54">
        <f>G61*H61</f>
        <v>249.76</v>
      </c>
      <c r="J61" s="9">
        <v>46</v>
      </c>
      <c r="K61" s="10">
        <v>11488.96</v>
      </c>
      <c r="L61" s="3"/>
      <c r="M61" s="10"/>
      <c r="N61" s="10"/>
      <c r="O61" s="10"/>
      <c r="P61" s="10"/>
      <c r="Q61" t="s">
        <v>72</v>
      </c>
    </row>
    <row r="62" spans="1:18" ht="12.75">
      <c r="A62" s="3">
        <v>43765</v>
      </c>
      <c r="B62" s="4" t="s">
        <v>79</v>
      </c>
      <c r="C62" s="4"/>
      <c r="D62" s="5" t="s">
        <v>3</v>
      </c>
      <c r="E62" s="5" t="s">
        <v>24</v>
      </c>
      <c r="F62" s="4" t="s">
        <v>25</v>
      </c>
      <c r="G62" s="6">
        <v>13</v>
      </c>
      <c r="H62" s="36">
        <v>23.431</v>
      </c>
      <c r="I62" s="53">
        <v>304.603</v>
      </c>
      <c r="J62" s="9">
        <v>46</v>
      </c>
      <c r="K62" s="10">
        <v>14011.738000000001</v>
      </c>
      <c r="L62" s="11"/>
      <c r="M62" s="10">
        <f t="shared" si="0"/>
        <v>0</v>
      </c>
      <c r="N62" s="3"/>
      <c r="O62" s="10"/>
      <c r="P62" s="10">
        <f t="shared" si="1"/>
        <v>14011.738000000001</v>
      </c>
      <c r="Q62" s="24" t="s">
        <v>72</v>
      </c>
      <c r="R62" s="25"/>
    </row>
    <row r="63" spans="1:18" ht="12.75">
      <c r="A63" s="3">
        <v>43765</v>
      </c>
      <c r="B63" s="4" t="s">
        <v>79</v>
      </c>
      <c r="C63" s="4" t="s">
        <v>80</v>
      </c>
      <c r="D63" s="5" t="s">
        <v>44</v>
      </c>
      <c r="E63" s="5" t="s">
        <v>39</v>
      </c>
      <c r="F63" s="4" t="s">
        <v>25</v>
      </c>
      <c r="G63" s="6">
        <v>12</v>
      </c>
      <c r="H63" s="46">
        <v>15.13</v>
      </c>
      <c r="I63" s="54">
        <f>H63*G63</f>
        <v>181.56</v>
      </c>
      <c r="J63" s="9">
        <v>46</v>
      </c>
      <c r="K63" s="10">
        <v>8351.76</v>
      </c>
      <c r="L63" s="11">
        <v>239</v>
      </c>
      <c r="M63" s="10">
        <f t="shared" si="0"/>
        <v>10038</v>
      </c>
      <c r="N63" s="3"/>
      <c r="O63" s="10"/>
      <c r="P63" s="10">
        <f t="shared" si="1"/>
        <v>-1686.2399999999998</v>
      </c>
      <c r="Q63" s="24" t="s">
        <v>72</v>
      </c>
      <c r="R63" s="25"/>
    </row>
    <row r="64" spans="1:18" ht="12.75">
      <c r="A64" s="3">
        <v>43765</v>
      </c>
      <c r="B64" s="4" t="s">
        <v>79</v>
      </c>
      <c r="C64" s="4"/>
      <c r="D64" s="5" t="s">
        <v>29</v>
      </c>
      <c r="E64" s="5" t="s">
        <v>30</v>
      </c>
      <c r="F64" s="4" t="s">
        <v>25</v>
      </c>
      <c r="G64" s="6">
        <v>13</v>
      </c>
      <c r="H64" s="36">
        <v>29.55</v>
      </c>
      <c r="I64" s="53">
        <v>384.15000000000003</v>
      </c>
      <c r="J64" s="9">
        <v>46</v>
      </c>
      <c r="K64" s="10">
        <v>17670.9</v>
      </c>
      <c r="L64" s="11"/>
      <c r="M64" s="10">
        <f t="shared" si="0"/>
        <v>0</v>
      </c>
      <c r="N64" s="3"/>
      <c r="O64" s="10"/>
      <c r="P64" s="10">
        <f t="shared" si="1"/>
        <v>17670.9</v>
      </c>
      <c r="Q64" s="24" t="s">
        <v>72</v>
      </c>
      <c r="R64" s="25"/>
    </row>
    <row r="65" spans="1:18" ht="12.75">
      <c r="A65" s="3">
        <v>43765</v>
      </c>
      <c r="B65" s="4" t="s">
        <v>79</v>
      </c>
      <c r="C65" s="4"/>
      <c r="D65" s="5" t="s">
        <v>34</v>
      </c>
      <c r="E65" s="5" t="s">
        <v>30</v>
      </c>
      <c r="F65" s="4" t="s">
        <v>25</v>
      </c>
      <c r="G65" s="6">
        <v>13</v>
      </c>
      <c r="H65" s="36">
        <v>30.193</v>
      </c>
      <c r="I65" s="53">
        <v>392.509</v>
      </c>
      <c r="J65" s="9">
        <v>46</v>
      </c>
      <c r="K65" s="10">
        <v>18055.414</v>
      </c>
      <c r="L65" s="11"/>
      <c r="M65" s="10">
        <f t="shared" si="0"/>
        <v>0</v>
      </c>
      <c r="N65" s="3"/>
      <c r="O65" s="10"/>
      <c r="P65" s="10">
        <f t="shared" si="1"/>
        <v>18055.414</v>
      </c>
      <c r="Q65" s="24" t="s">
        <v>72</v>
      </c>
      <c r="R65" s="25"/>
    </row>
    <row r="66" spans="1:18" ht="12.75">
      <c r="A66" s="3">
        <v>43765</v>
      </c>
      <c r="B66" s="4" t="s">
        <v>79</v>
      </c>
      <c r="C66" s="4"/>
      <c r="D66" s="5" t="s">
        <v>4</v>
      </c>
      <c r="E66" s="5" t="s">
        <v>31</v>
      </c>
      <c r="F66" s="4" t="s">
        <v>25</v>
      </c>
      <c r="G66" s="6">
        <v>14</v>
      </c>
      <c r="H66" s="36">
        <v>23.143</v>
      </c>
      <c r="I66" s="53">
        <v>324.002</v>
      </c>
      <c r="J66" s="9">
        <v>46</v>
      </c>
      <c r="K66" s="10">
        <v>14904.092</v>
      </c>
      <c r="L66" s="11">
        <v>200</v>
      </c>
      <c r="M66" s="10">
        <f t="shared" si="0"/>
        <v>8400</v>
      </c>
      <c r="N66" s="3"/>
      <c r="O66" s="10"/>
      <c r="P66" s="10">
        <f t="shared" si="1"/>
        <v>6504.092000000001</v>
      </c>
      <c r="Q66" s="24" t="s">
        <v>72</v>
      </c>
      <c r="R66" s="25"/>
    </row>
    <row r="67" spans="1:18" ht="12.75">
      <c r="A67" s="3">
        <v>43765</v>
      </c>
      <c r="B67" s="4" t="s">
        <v>79</v>
      </c>
      <c r="C67" s="4" t="s">
        <v>80</v>
      </c>
      <c r="D67" s="5" t="s">
        <v>42</v>
      </c>
      <c r="E67" s="5" t="s">
        <v>39</v>
      </c>
      <c r="F67" s="4" t="s">
        <v>25</v>
      </c>
      <c r="G67" s="6">
        <v>13</v>
      </c>
      <c r="H67" s="36">
        <v>15.215</v>
      </c>
      <c r="I67" s="54">
        <f>H67*G67</f>
        <v>197.795</v>
      </c>
      <c r="J67" s="9">
        <v>46</v>
      </c>
      <c r="K67" s="10">
        <v>9098.57</v>
      </c>
      <c r="L67" s="11">
        <v>200</v>
      </c>
      <c r="M67" s="10">
        <f t="shared" si="0"/>
        <v>8400</v>
      </c>
      <c r="N67" s="3"/>
      <c r="O67" s="10"/>
      <c r="P67" s="10">
        <f t="shared" si="1"/>
        <v>698.5699999999997</v>
      </c>
      <c r="Q67" s="24" t="s">
        <v>72</v>
      </c>
      <c r="R67" s="25"/>
    </row>
    <row r="68" spans="1:18" ht="12.75">
      <c r="A68" s="3">
        <v>43765</v>
      </c>
      <c r="B68" s="4" t="s">
        <v>79</v>
      </c>
      <c r="C68" s="4" t="s">
        <v>80</v>
      </c>
      <c r="D68" s="5" t="s">
        <v>46</v>
      </c>
      <c r="E68" s="5" t="s">
        <v>39</v>
      </c>
      <c r="F68" s="4" t="s">
        <v>25</v>
      </c>
      <c r="G68" s="6">
        <v>14</v>
      </c>
      <c r="H68" s="46">
        <v>13.4</v>
      </c>
      <c r="I68" s="54">
        <f>G68*H68</f>
        <v>187.6</v>
      </c>
      <c r="J68" s="9">
        <v>46</v>
      </c>
      <c r="K68" s="10">
        <v>8629.6</v>
      </c>
      <c r="L68" s="11">
        <v>200</v>
      </c>
      <c r="M68" s="10">
        <f aca="true" t="shared" si="2" ref="M68:M134">L68*42</f>
        <v>8400</v>
      </c>
      <c r="N68" s="3"/>
      <c r="O68" s="10"/>
      <c r="P68" s="10">
        <f t="shared" si="1"/>
        <v>229.60000000000036</v>
      </c>
      <c r="Q68" s="24" t="s">
        <v>72</v>
      </c>
      <c r="R68" s="25"/>
    </row>
    <row r="69" spans="1:18" ht="12.75">
      <c r="A69" s="3">
        <v>43765</v>
      </c>
      <c r="B69" s="4" t="s">
        <v>79</v>
      </c>
      <c r="C69" s="4"/>
      <c r="D69" s="5" t="s">
        <v>35</v>
      </c>
      <c r="E69" s="5" t="s">
        <v>36</v>
      </c>
      <c r="F69" s="4" t="s">
        <v>25</v>
      </c>
      <c r="G69" s="6">
        <v>13</v>
      </c>
      <c r="H69" s="36">
        <v>31.283</v>
      </c>
      <c r="I69" s="53">
        <v>406.67900000000003</v>
      </c>
      <c r="J69" s="9">
        <v>46</v>
      </c>
      <c r="K69" s="10">
        <v>18707.234</v>
      </c>
      <c r="L69" s="11">
        <v>150</v>
      </c>
      <c r="M69" s="10">
        <f t="shared" si="2"/>
        <v>6300</v>
      </c>
      <c r="N69" s="3"/>
      <c r="O69" s="10"/>
      <c r="P69" s="10">
        <f t="shared" si="1"/>
        <v>12407.234</v>
      </c>
      <c r="Q69" s="24" t="s">
        <v>72</v>
      </c>
      <c r="R69" s="25"/>
    </row>
    <row r="70" spans="1:18" ht="12.75">
      <c r="A70" s="3">
        <v>43765</v>
      </c>
      <c r="B70" s="4" t="s">
        <v>79</v>
      </c>
      <c r="C70" s="4"/>
      <c r="D70" s="5" t="s">
        <v>37</v>
      </c>
      <c r="E70" s="5" t="s">
        <v>36</v>
      </c>
      <c r="F70" s="4" t="s">
        <v>25</v>
      </c>
      <c r="G70" s="6">
        <v>13</v>
      </c>
      <c r="H70" s="36">
        <v>31.041</v>
      </c>
      <c r="I70" s="53">
        <v>403.533</v>
      </c>
      <c r="J70" s="9">
        <v>46</v>
      </c>
      <c r="K70" s="10">
        <v>18562.518</v>
      </c>
      <c r="L70" s="11">
        <v>300</v>
      </c>
      <c r="M70" s="10">
        <f t="shared" si="2"/>
        <v>12600</v>
      </c>
      <c r="N70" s="3"/>
      <c r="O70" s="10"/>
      <c r="P70" s="10">
        <f aca="true" t="shared" si="3" ref="P70:P142">K70-M70-O70</f>
        <v>5962.518</v>
      </c>
      <c r="Q70" s="24" t="s">
        <v>72</v>
      </c>
      <c r="R70" s="25"/>
    </row>
    <row r="71" spans="1:18" ht="12.75">
      <c r="A71" s="3">
        <v>43765</v>
      </c>
      <c r="B71" s="4" t="s">
        <v>79</v>
      </c>
      <c r="C71" s="4"/>
      <c r="D71" s="5" t="s">
        <v>5</v>
      </c>
      <c r="E71" s="5" t="s">
        <v>26</v>
      </c>
      <c r="F71" s="4" t="s">
        <v>25</v>
      </c>
      <c r="G71" s="6">
        <v>8</v>
      </c>
      <c r="H71" s="36">
        <v>26.476</v>
      </c>
      <c r="I71" s="53">
        <v>211.808</v>
      </c>
      <c r="J71" s="9">
        <v>46</v>
      </c>
      <c r="K71" s="10">
        <v>9743.168</v>
      </c>
      <c r="L71" s="11"/>
      <c r="M71" s="10">
        <f t="shared" si="2"/>
        <v>0</v>
      </c>
      <c r="N71" s="3"/>
      <c r="O71" s="10"/>
      <c r="P71" s="10">
        <f t="shared" si="3"/>
        <v>9743.168</v>
      </c>
      <c r="Q71" s="24" t="s">
        <v>72</v>
      </c>
      <c r="R71" s="25"/>
    </row>
    <row r="72" spans="1:18" ht="12.75">
      <c r="A72" s="3">
        <v>43765</v>
      </c>
      <c r="B72" s="4" t="s">
        <v>79</v>
      </c>
      <c r="C72" s="4" t="s">
        <v>80</v>
      </c>
      <c r="D72" s="5" t="s">
        <v>45</v>
      </c>
      <c r="E72" s="5" t="s">
        <v>39</v>
      </c>
      <c r="F72" s="4" t="s">
        <v>25</v>
      </c>
      <c r="G72" s="6">
        <v>14</v>
      </c>
      <c r="H72" s="46">
        <v>12.97</v>
      </c>
      <c r="I72" s="54">
        <f>H72*G72</f>
        <v>181.58</v>
      </c>
      <c r="J72" s="9">
        <v>46</v>
      </c>
      <c r="K72" s="10">
        <v>8352.68</v>
      </c>
      <c r="L72" s="11">
        <v>207</v>
      </c>
      <c r="M72" s="10">
        <f t="shared" si="2"/>
        <v>8694</v>
      </c>
      <c r="N72" s="3"/>
      <c r="O72" s="10"/>
      <c r="P72" s="10">
        <f t="shared" si="3"/>
        <v>-341.3199999999997</v>
      </c>
      <c r="Q72" s="24" t="s">
        <v>72</v>
      </c>
      <c r="R72" s="25"/>
    </row>
    <row r="73" spans="1:18" ht="12.75">
      <c r="A73" s="3">
        <v>43765</v>
      </c>
      <c r="B73" s="4" t="s">
        <v>79</v>
      </c>
      <c r="C73" s="4" t="s">
        <v>80</v>
      </c>
      <c r="D73" s="5" t="s">
        <v>38</v>
      </c>
      <c r="E73" s="5" t="s">
        <v>39</v>
      </c>
      <c r="F73" s="4" t="s">
        <v>25</v>
      </c>
      <c r="G73" s="6">
        <v>10</v>
      </c>
      <c r="H73" s="46">
        <v>23.975</v>
      </c>
      <c r="I73" s="54">
        <f>H73*G73</f>
        <v>239.75</v>
      </c>
      <c r="J73" s="9">
        <v>46</v>
      </c>
      <c r="K73" s="10">
        <v>11028.5</v>
      </c>
      <c r="L73" s="11">
        <v>300</v>
      </c>
      <c r="M73" s="10">
        <f t="shared" si="2"/>
        <v>12600</v>
      </c>
      <c r="N73" s="3"/>
      <c r="O73" s="10"/>
      <c r="P73" s="10">
        <f t="shared" si="3"/>
        <v>-1571.5</v>
      </c>
      <c r="Q73" s="24" t="s">
        <v>72</v>
      </c>
      <c r="R73" s="25"/>
    </row>
    <row r="74" spans="1:18" ht="12.75">
      <c r="A74" s="3">
        <v>43765</v>
      </c>
      <c r="B74" s="4" t="s">
        <v>79</v>
      </c>
      <c r="C74" s="4"/>
      <c r="D74" s="5" t="s">
        <v>6</v>
      </c>
      <c r="E74" s="5" t="s">
        <v>40</v>
      </c>
      <c r="F74" s="4" t="s">
        <v>25</v>
      </c>
      <c r="G74" s="6">
        <v>5</v>
      </c>
      <c r="H74" s="36">
        <v>27</v>
      </c>
      <c r="I74" s="53">
        <v>135</v>
      </c>
      <c r="J74" s="9">
        <v>46</v>
      </c>
      <c r="K74" s="10">
        <v>6210</v>
      </c>
      <c r="L74" s="11">
        <v>250</v>
      </c>
      <c r="M74" s="10">
        <f t="shared" si="2"/>
        <v>10500</v>
      </c>
      <c r="N74" s="3"/>
      <c r="O74" s="10"/>
      <c r="P74" s="10">
        <f t="shared" si="3"/>
        <v>-4290</v>
      </c>
      <c r="Q74" s="24" t="s">
        <v>72</v>
      </c>
      <c r="R74" s="25"/>
    </row>
    <row r="75" spans="1:18" ht="12.75">
      <c r="A75" s="3">
        <v>43765</v>
      </c>
      <c r="B75" s="4"/>
      <c r="C75" s="4" t="s">
        <v>80</v>
      </c>
      <c r="D75" s="5" t="s">
        <v>43</v>
      </c>
      <c r="E75" s="6" t="s">
        <v>28</v>
      </c>
      <c r="F75" s="7" t="s">
        <v>25</v>
      </c>
      <c r="G75" s="6">
        <v>1</v>
      </c>
      <c r="H75" s="36">
        <v>31.22</v>
      </c>
      <c r="I75" s="54">
        <f>H75*G75</f>
        <v>31.22</v>
      </c>
      <c r="J75" s="9">
        <v>46</v>
      </c>
      <c r="K75" s="10">
        <v>1436.12</v>
      </c>
      <c r="L75" s="11"/>
      <c r="M75" s="10"/>
      <c r="N75" s="3"/>
      <c r="O75" s="10"/>
      <c r="P75" s="10"/>
      <c r="Q75" s="24"/>
      <c r="R75" s="25"/>
    </row>
    <row r="76" spans="1:18" ht="12.75">
      <c r="A76" s="3">
        <v>43766</v>
      </c>
      <c r="B76" s="4" t="s">
        <v>79</v>
      </c>
      <c r="C76" s="4"/>
      <c r="D76" s="5" t="s">
        <v>34</v>
      </c>
      <c r="E76" s="5" t="s">
        <v>30</v>
      </c>
      <c r="F76" s="4" t="s">
        <v>25</v>
      </c>
      <c r="G76" s="6">
        <v>13</v>
      </c>
      <c r="H76" s="36">
        <v>30.193</v>
      </c>
      <c r="I76" s="53">
        <v>392.509</v>
      </c>
      <c r="J76" s="9">
        <v>46</v>
      </c>
      <c r="K76" s="10">
        <v>18055.414</v>
      </c>
      <c r="L76" s="11">
        <v>300</v>
      </c>
      <c r="M76" s="10">
        <f t="shared" si="2"/>
        <v>12600</v>
      </c>
      <c r="N76" s="3">
        <v>43766</v>
      </c>
      <c r="O76" s="10">
        <v>2000</v>
      </c>
      <c r="P76" s="10">
        <f t="shared" si="3"/>
        <v>3455.4140000000007</v>
      </c>
      <c r="Q76" s="24" t="s">
        <v>72</v>
      </c>
      <c r="R76" s="25"/>
    </row>
    <row r="77" spans="1:18" ht="12.75">
      <c r="A77" s="3">
        <v>43766</v>
      </c>
      <c r="B77" s="4" t="s">
        <v>79</v>
      </c>
      <c r="C77" s="4"/>
      <c r="D77" s="5" t="s">
        <v>6</v>
      </c>
      <c r="E77" s="5" t="s">
        <v>40</v>
      </c>
      <c r="F77" s="4" t="s">
        <v>25</v>
      </c>
      <c r="G77" s="6">
        <v>13</v>
      </c>
      <c r="H77" s="36">
        <v>27</v>
      </c>
      <c r="I77" s="53">
        <v>351</v>
      </c>
      <c r="J77" s="9">
        <v>46</v>
      </c>
      <c r="K77" s="10">
        <v>16146</v>
      </c>
      <c r="L77" s="11"/>
      <c r="M77" s="10">
        <f t="shared" si="2"/>
        <v>0</v>
      </c>
      <c r="N77" s="3"/>
      <c r="O77" s="10"/>
      <c r="P77" s="10">
        <f t="shared" si="3"/>
        <v>16146</v>
      </c>
      <c r="Q77" s="24" t="s">
        <v>72</v>
      </c>
      <c r="R77" s="25"/>
    </row>
    <row r="78" spans="1:18" ht="12.75">
      <c r="A78" s="3">
        <v>43766</v>
      </c>
      <c r="B78" s="4" t="s">
        <v>79</v>
      </c>
      <c r="C78" s="4" t="s">
        <v>80</v>
      </c>
      <c r="D78" s="5" t="s">
        <v>46</v>
      </c>
      <c r="E78" s="5" t="s">
        <v>39</v>
      </c>
      <c r="F78" s="4" t="s">
        <v>25</v>
      </c>
      <c r="G78" s="6">
        <v>13</v>
      </c>
      <c r="H78" s="46">
        <v>13.4</v>
      </c>
      <c r="I78" s="54">
        <f>G78*H78</f>
        <v>174.20000000000002</v>
      </c>
      <c r="J78" s="9">
        <v>46</v>
      </c>
      <c r="K78" s="10">
        <v>8013.200000000001</v>
      </c>
      <c r="L78" s="11"/>
      <c r="M78" s="10">
        <f t="shared" si="2"/>
        <v>0</v>
      </c>
      <c r="N78" s="3"/>
      <c r="O78" s="10"/>
      <c r="P78" s="10">
        <f t="shared" si="3"/>
        <v>8013.200000000001</v>
      </c>
      <c r="Q78" s="24" t="s">
        <v>72</v>
      </c>
      <c r="R78" s="25"/>
    </row>
    <row r="79" spans="1:18" ht="12.75">
      <c r="A79" s="3">
        <v>43766</v>
      </c>
      <c r="B79" s="4" t="s">
        <v>79</v>
      </c>
      <c r="C79" s="4"/>
      <c r="D79" s="5" t="s">
        <v>32</v>
      </c>
      <c r="E79" s="5" t="s">
        <v>33</v>
      </c>
      <c r="F79" s="4" t="s">
        <v>25</v>
      </c>
      <c r="G79" s="6">
        <v>12</v>
      </c>
      <c r="H79" s="36">
        <v>26.405</v>
      </c>
      <c r="I79" s="53">
        <v>316.86</v>
      </c>
      <c r="J79" s="9">
        <v>46</v>
      </c>
      <c r="K79" s="10">
        <v>14575.560000000001</v>
      </c>
      <c r="L79" s="11"/>
      <c r="M79" s="10">
        <f t="shared" si="2"/>
        <v>0</v>
      </c>
      <c r="N79" s="3"/>
      <c r="O79" s="10"/>
      <c r="P79" s="10">
        <f t="shared" si="3"/>
        <v>14575.560000000001</v>
      </c>
      <c r="Q79" s="24" t="s">
        <v>72</v>
      </c>
      <c r="R79" s="25"/>
    </row>
    <row r="80" spans="1:18" ht="12.75">
      <c r="A80" s="3">
        <v>43766</v>
      </c>
      <c r="B80" s="4" t="s">
        <v>79</v>
      </c>
      <c r="C80" s="4" t="s">
        <v>80</v>
      </c>
      <c r="D80" s="5" t="s">
        <v>44</v>
      </c>
      <c r="E80" s="5" t="s">
        <v>39</v>
      </c>
      <c r="F80" s="4" t="s">
        <v>25</v>
      </c>
      <c r="G80" s="6">
        <v>11</v>
      </c>
      <c r="H80" s="46">
        <v>15.13</v>
      </c>
      <c r="I80" s="54">
        <f>H80*G80</f>
        <v>166.43</v>
      </c>
      <c r="J80" s="9">
        <v>46</v>
      </c>
      <c r="K80" s="10">
        <v>7655.780000000001</v>
      </c>
      <c r="L80" s="11"/>
      <c r="M80" s="10">
        <f t="shared" si="2"/>
        <v>0</v>
      </c>
      <c r="N80" s="3"/>
      <c r="O80" s="10"/>
      <c r="P80" s="10">
        <f t="shared" si="3"/>
        <v>7655.780000000001</v>
      </c>
      <c r="Q80" s="24" t="s">
        <v>72</v>
      </c>
      <c r="R80" s="25"/>
    </row>
    <row r="81" spans="1:18" ht="12.75">
      <c r="A81" s="3">
        <v>43766</v>
      </c>
      <c r="B81" s="4" t="s">
        <v>79</v>
      </c>
      <c r="C81" s="4" t="s">
        <v>80</v>
      </c>
      <c r="D81" s="5" t="s">
        <v>45</v>
      </c>
      <c r="E81" s="5" t="s">
        <v>39</v>
      </c>
      <c r="F81" s="4" t="s">
        <v>25</v>
      </c>
      <c r="G81" s="6">
        <v>13</v>
      </c>
      <c r="H81" s="46">
        <v>12.97</v>
      </c>
      <c r="I81" s="54">
        <f>H81*G81</f>
        <v>168.61</v>
      </c>
      <c r="J81" s="9">
        <v>46</v>
      </c>
      <c r="K81" s="10">
        <v>7756.06</v>
      </c>
      <c r="L81" s="11"/>
      <c r="M81" s="10">
        <f t="shared" si="2"/>
        <v>0</v>
      </c>
      <c r="N81" s="3"/>
      <c r="O81" s="10"/>
      <c r="P81" s="10">
        <f t="shared" si="3"/>
        <v>7756.06</v>
      </c>
      <c r="Q81" s="24" t="s">
        <v>72</v>
      </c>
      <c r="R81" s="25"/>
    </row>
    <row r="82" spans="1:18" ht="12.75">
      <c r="A82" s="3">
        <v>43766</v>
      </c>
      <c r="B82" s="4" t="s">
        <v>79</v>
      </c>
      <c r="C82" s="4"/>
      <c r="D82" s="5" t="s">
        <v>47</v>
      </c>
      <c r="E82" s="5" t="s">
        <v>48</v>
      </c>
      <c r="F82" s="4" t="s">
        <v>25</v>
      </c>
      <c r="G82" s="6">
        <v>12</v>
      </c>
      <c r="H82" s="36">
        <v>26.381</v>
      </c>
      <c r="I82" s="53">
        <v>316.572</v>
      </c>
      <c r="J82" s="9">
        <v>46</v>
      </c>
      <c r="K82" s="10">
        <v>14562.312</v>
      </c>
      <c r="L82" s="11"/>
      <c r="M82" s="10">
        <f t="shared" si="2"/>
        <v>0</v>
      </c>
      <c r="N82" s="3"/>
      <c r="O82" s="10"/>
      <c r="P82" s="10">
        <f t="shared" si="3"/>
        <v>14562.312</v>
      </c>
      <c r="Q82" s="24" t="s">
        <v>72</v>
      </c>
      <c r="R82" s="25"/>
    </row>
    <row r="83" spans="1:18" ht="12.75">
      <c r="A83" s="3">
        <v>43766</v>
      </c>
      <c r="B83" s="4" t="s">
        <v>79</v>
      </c>
      <c r="C83" s="4"/>
      <c r="D83" s="5" t="s">
        <v>29</v>
      </c>
      <c r="E83" s="5" t="s">
        <v>30</v>
      </c>
      <c r="F83" s="4" t="s">
        <v>25</v>
      </c>
      <c r="G83" s="6">
        <v>12</v>
      </c>
      <c r="H83" s="36">
        <v>29.55</v>
      </c>
      <c r="I83" s="53">
        <v>354.6</v>
      </c>
      <c r="J83" s="9">
        <v>46</v>
      </c>
      <c r="K83" s="10">
        <v>16311.6</v>
      </c>
      <c r="L83" s="11">
        <v>250</v>
      </c>
      <c r="M83" s="10">
        <f t="shared" si="2"/>
        <v>10500</v>
      </c>
      <c r="N83" s="3"/>
      <c r="O83" s="10"/>
      <c r="P83" s="10">
        <f t="shared" si="3"/>
        <v>5811.6</v>
      </c>
      <c r="Q83" s="24" t="s">
        <v>72</v>
      </c>
      <c r="R83" s="25"/>
    </row>
    <row r="84" spans="1:18" ht="12.75">
      <c r="A84" s="3">
        <v>43766</v>
      </c>
      <c r="B84" s="4" t="s">
        <v>79</v>
      </c>
      <c r="C84" s="4"/>
      <c r="D84" s="5" t="s">
        <v>41</v>
      </c>
      <c r="E84" s="5" t="s">
        <v>28</v>
      </c>
      <c r="F84" s="4" t="s">
        <v>25</v>
      </c>
      <c r="G84" s="6">
        <v>10</v>
      </c>
      <c r="H84" s="36">
        <v>25.778</v>
      </c>
      <c r="I84" s="53">
        <v>257.78</v>
      </c>
      <c r="J84" s="9">
        <v>46</v>
      </c>
      <c r="K84" s="10">
        <v>11857.88</v>
      </c>
      <c r="L84" s="11">
        <v>100</v>
      </c>
      <c r="M84" s="10">
        <f t="shared" si="2"/>
        <v>4200</v>
      </c>
      <c r="N84" s="3"/>
      <c r="O84" s="10"/>
      <c r="P84" s="10">
        <f t="shared" si="3"/>
        <v>7657.879999999999</v>
      </c>
      <c r="Q84" s="24" t="s">
        <v>72</v>
      </c>
      <c r="R84" s="25"/>
    </row>
    <row r="85" spans="1:18" ht="12.75">
      <c r="A85" s="3">
        <v>43766</v>
      </c>
      <c r="B85" s="4" t="s">
        <v>79</v>
      </c>
      <c r="C85" s="4"/>
      <c r="D85" s="5" t="s">
        <v>4</v>
      </c>
      <c r="E85" s="5" t="s">
        <v>31</v>
      </c>
      <c r="F85" s="4" t="s">
        <v>25</v>
      </c>
      <c r="G85" s="6">
        <v>10</v>
      </c>
      <c r="H85" s="36">
        <v>23.143</v>
      </c>
      <c r="I85" s="53">
        <v>231.43</v>
      </c>
      <c r="J85" s="9">
        <v>46</v>
      </c>
      <c r="K85" s="10">
        <v>10645.78</v>
      </c>
      <c r="L85" s="11"/>
      <c r="M85" s="10">
        <f t="shared" si="2"/>
        <v>0</v>
      </c>
      <c r="N85" s="3">
        <v>43766</v>
      </c>
      <c r="O85" s="10">
        <v>3000</v>
      </c>
      <c r="P85" s="10">
        <f t="shared" si="3"/>
        <v>7645.780000000001</v>
      </c>
      <c r="Q85" s="24" t="s">
        <v>72</v>
      </c>
      <c r="R85" s="25"/>
    </row>
    <row r="86" spans="1:18" ht="12.75">
      <c r="A86" s="3">
        <v>43766</v>
      </c>
      <c r="B86" s="4" t="s">
        <v>79</v>
      </c>
      <c r="C86" s="4" t="s">
        <v>80</v>
      </c>
      <c r="D86" s="5" t="s">
        <v>38</v>
      </c>
      <c r="E86" s="5" t="s">
        <v>39</v>
      </c>
      <c r="F86" s="4" t="s">
        <v>25</v>
      </c>
      <c r="G86" s="6">
        <v>12</v>
      </c>
      <c r="H86" s="46">
        <v>23.975</v>
      </c>
      <c r="I86" s="54">
        <f>H86*G86</f>
        <v>287.70000000000005</v>
      </c>
      <c r="J86" s="9">
        <v>46</v>
      </c>
      <c r="K86" s="10">
        <v>13234.200000000003</v>
      </c>
      <c r="L86" s="11"/>
      <c r="M86" s="10">
        <f t="shared" si="2"/>
        <v>0</v>
      </c>
      <c r="N86" s="3"/>
      <c r="O86" s="10"/>
      <c r="P86" s="10">
        <f t="shared" si="3"/>
        <v>13234.200000000003</v>
      </c>
      <c r="Q86" s="24" t="s">
        <v>72</v>
      </c>
      <c r="R86" s="25"/>
    </row>
    <row r="87" spans="1:18" ht="12.75">
      <c r="A87" s="3">
        <v>43766</v>
      </c>
      <c r="B87" s="4" t="s">
        <v>79</v>
      </c>
      <c r="C87" s="4"/>
      <c r="D87" s="5" t="s">
        <v>5</v>
      </c>
      <c r="E87" s="5" t="s">
        <v>26</v>
      </c>
      <c r="F87" s="4" t="s">
        <v>25</v>
      </c>
      <c r="G87" s="6">
        <v>10</v>
      </c>
      <c r="H87" s="36">
        <v>26.476</v>
      </c>
      <c r="I87" s="53">
        <v>264.76</v>
      </c>
      <c r="J87" s="9">
        <v>46</v>
      </c>
      <c r="K87" s="10">
        <v>12178.96</v>
      </c>
      <c r="L87" s="11">
        <v>240</v>
      </c>
      <c r="M87" s="10">
        <f t="shared" si="2"/>
        <v>10080</v>
      </c>
      <c r="N87" s="3"/>
      <c r="O87" s="10"/>
      <c r="P87" s="10">
        <f t="shared" si="3"/>
        <v>2098.959999999999</v>
      </c>
      <c r="Q87" s="24" t="s">
        <v>72</v>
      </c>
      <c r="R87" s="25"/>
    </row>
    <row r="88" spans="1:18" ht="12.75">
      <c r="A88" s="3">
        <v>43766</v>
      </c>
      <c r="B88" s="4" t="s">
        <v>79</v>
      </c>
      <c r="C88" s="4" t="s">
        <v>80</v>
      </c>
      <c r="D88" s="5" t="s">
        <v>42</v>
      </c>
      <c r="E88" s="5" t="s">
        <v>39</v>
      </c>
      <c r="F88" s="4" t="s">
        <v>25</v>
      </c>
      <c r="G88" s="6">
        <v>12</v>
      </c>
      <c r="H88" s="36">
        <v>15.215</v>
      </c>
      <c r="I88" s="54">
        <f>H88*G88</f>
        <v>182.57999999999998</v>
      </c>
      <c r="J88" s="9">
        <v>46</v>
      </c>
      <c r="K88" s="10">
        <v>8398.679999999998</v>
      </c>
      <c r="L88" s="11"/>
      <c r="M88" s="10">
        <f t="shared" si="2"/>
        <v>0</v>
      </c>
      <c r="N88" s="3"/>
      <c r="O88" s="10"/>
      <c r="P88" s="10">
        <f t="shared" si="3"/>
        <v>8398.679999999998</v>
      </c>
      <c r="Q88" s="24" t="s">
        <v>72</v>
      </c>
      <c r="R88" s="25"/>
    </row>
    <row r="89" spans="1:18" ht="12.75">
      <c r="A89" s="3">
        <v>43766</v>
      </c>
      <c r="B89" s="4"/>
      <c r="C89" s="4" t="s">
        <v>80</v>
      </c>
      <c r="D89" s="5" t="s">
        <v>35</v>
      </c>
      <c r="E89" s="5" t="s">
        <v>36</v>
      </c>
      <c r="F89" s="4" t="s">
        <v>25</v>
      </c>
      <c r="G89" s="6">
        <v>10</v>
      </c>
      <c r="H89" s="36">
        <v>31.283</v>
      </c>
      <c r="I89" s="54">
        <f>H89*G89</f>
        <v>312.83000000000004</v>
      </c>
      <c r="J89" s="9">
        <v>46</v>
      </c>
      <c r="K89" s="10">
        <v>14390.180000000002</v>
      </c>
      <c r="L89" s="11"/>
      <c r="M89" s="10"/>
      <c r="N89" s="3"/>
      <c r="O89" s="10"/>
      <c r="P89" s="10"/>
      <c r="Q89" s="24"/>
      <c r="R89" s="25"/>
    </row>
    <row r="90" spans="1:18" ht="12.75">
      <c r="A90" s="3">
        <v>43766</v>
      </c>
      <c r="B90" s="4"/>
      <c r="C90" s="4" t="s">
        <v>80</v>
      </c>
      <c r="D90" s="5" t="s">
        <v>37</v>
      </c>
      <c r="E90" s="5" t="s">
        <v>36</v>
      </c>
      <c r="F90" s="4" t="s">
        <v>25</v>
      </c>
      <c r="G90" s="6">
        <v>12</v>
      </c>
      <c r="H90" s="36">
        <v>31.041</v>
      </c>
      <c r="I90" s="54">
        <f>H90*G90</f>
        <v>372.492</v>
      </c>
      <c r="J90" s="9">
        <v>46</v>
      </c>
      <c r="K90" s="10">
        <v>17134.632</v>
      </c>
      <c r="L90" s="11"/>
      <c r="M90" s="10"/>
      <c r="N90" s="3"/>
      <c r="O90" s="10"/>
      <c r="P90" s="10"/>
      <c r="Q90" s="24"/>
      <c r="R90" s="25"/>
    </row>
    <row r="91" spans="1:18" ht="12.75">
      <c r="A91" s="3">
        <v>43767</v>
      </c>
      <c r="B91" s="4" t="s">
        <v>79</v>
      </c>
      <c r="C91" s="4"/>
      <c r="D91" s="5" t="s">
        <v>3</v>
      </c>
      <c r="E91" s="5" t="s">
        <v>24</v>
      </c>
      <c r="F91" s="4" t="s">
        <v>25</v>
      </c>
      <c r="G91" s="6">
        <v>10</v>
      </c>
      <c r="H91" s="36">
        <v>23.431</v>
      </c>
      <c r="I91" s="53">
        <v>234.31</v>
      </c>
      <c r="J91" s="9">
        <v>46</v>
      </c>
      <c r="K91" s="10">
        <v>10778.26</v>
      </c>
      <c r="L91" s="11"/>
      <c r="M91" s="10">
        <f t="shared" si="2"/>
        <v>0</v>
      </c>
      <c r="N91" s="3"/>
      <c r="O91" s="10"/>
      <c r="P91" s="10">
        <f t="shared" si="3"/>
        <v>10778.26</v>
      </c>
      <c r="Q91" s="24" t="s">
        <v>72</v>
      </c>
      <c r="R91" s="25"/>
    </row>
    <row r="92" spans="1:18" ht="12.75">
      <c r="A92" s="3">
        <v>43767</v>
      </c>
      <c r="B92" s="4" t="s">
        <v>79</v>
      </c>
      <c r="C92" s="4"/>
      <c r="D92" s="5" t="s">
        <v>29</v>
      </c>
      <c r="E92" s="5" t="s">
        <v>30</v>
      </c>
      <c r="F92" s="4" t="s">
        <v>25</v>
      </c>
      <c r="G92" s="6">
        <v>13</v>
      </c>
      <c r="H92" s="36">
        <v>29.55</v>
      </c>
      <c r="I92" s="53">
        <v>384.15000000000003</v>
      </c>
      <c r="J92" s="9">
        <v>46</v>
      </c>
      <c r="K92" s="10">
        <v>17670.9</v>
      </c>
      <c r="L92" s="11">
        <v>200</v>
      </c>
      <c r="M92" s="10">
        <f t="shared" si="2"/>
        <v>8400</v>
      </c>
      <c r="N92" s="3"/>
      <c r="O92" s="10"/>
      <c r="P92" s="10">
        <f t="shared" si="3"/>
        <v>9270.900000000001</v>
      </c>
      <c r="Q92" s="24" t="s">
        <v>72</v>
      </c>
      <c r="R92" s="25"/>
    </row>
    <row r="93" spans="1:18" ht="12.75">
      <c r="A93" s="3">
        <v>43767</v>
      </c>
      <c r="B93" s="4" t="s">
        <v>79</v>
      </c>
      <c r="C93" s="4"/>
      <c r="D93" s="5" t="s">
        <v>34</v>
      </c>
      <c r="E93" s="5" t="s">
        <v>30</v>
      </c>
      <c r="F93" s="4" t="s">
        <v>25</v>
      </c>
      <c r="G93" s="6">
        <v>13</v>
      </c>
      <c r="H93" s="36">
        <v>30.193</v>
      </c>
      <c r="I93" s="53">
        <v>392.509</v>
      </c>
      <c r="J93" s="9">
        <v>46</v>
      </c>
      <c r="K93" s="10">
        <v>18055.414</v>
      </c>
      <c r="L93" s="11">
        <v>50</v>
      </c>
      <c r="M93" s="10">
        <f t="shared" si="2"/>
        <v>2100</v>
      </c>
      <c r="N93" s="3"/>
      <c r="O93" s="10"/>
      <c r="P93" s="10">
        <f t="shared" si="3"/>
        <v>15955.414</v>
      </c>
      <c r="Q93" s="24" t="s">
        <v>72</v>
      </c>
      <c r="R93" s="25"/>
    </row>
    <row r="94" spans="1:18" ht="12.75">
      <c r="A94" s="3">
        <v>43767</v>
      </c>
      <c r="B94" s="4" t="s">
        <v>79</v>
      </c>
      <c r="C94" s="4"/>
      <c r="D94" s="5" t="s">
        <v>6</v>
      </c>
      <c r="E94" s="5" t="s">
        <v>40</v>
      </c>
      <c r="F94" s="4" t="s">
        <v>25</v>
      </c>
      <c r="G94" s="6">
        <v>11</v>
      </c>
      <c r="H94" s="36">
        <v>27</v>
      </c>
      <c r="I94" s="53">
        <v>297</v>
      </c>
      <c r="J94" s="9">
        <v>46</v>
      </c>
      <c r="K94" s="10">
        <v>13662</v>
      </c>
      <c r="L94" s="11"/>
      <c r="M94" s="10">
        <f t="shared" si="2"/>
        <v>0</v>
      </c>
      <c r="N94" s="3"/>
      <c r="O94" s="10"/>
      <c r="P94" s="10">
        <f t="shared" si="3"/>
        <v>13662</v>
      </c>
      <c r="Q94" s="24" t="s">
        <v>72</v>
      </c>
      <c r="R94" s="25"/>
    </row>
    <row r="95" spans="1:18" ht="12.75">
      <c r="A95" s="3">
        <v>43767</v>
      </c>
      <c r="B95" s="4" t="s">
        <v>79</v>
      </c>
      <c r="C95" s="4"/>
      <c r="D95" s="5" t="s">
        <v>47</v>
      </c>
      <c r="E95" s="5" t="s">
        <v>48</v>
      </c>
      <c r="F95" s="4" t="s">
        <v>25</v>
      </c>
      <c r="G95" s="6">
        <v>11</v>
      </c>
      <c r="H95" s="36">
        <v>26.381</v>
      </c>
      <c r="I95" s="53">
        <v>290.19100000000003</v>
      </c>
      <c r="J95" s="9">
        <v>46</v>
      </c>
      <c r="K95" s="10">
        <v>13348.786000000002</v>
      </c>
      <c r="L95" s="11"/>
      <c r="M95" s="10">
        <f t="shared" si="2"/>
        <v>0</v>
      </c>
      <c r="N95" s="3"/>
      <c r="O95" s="10"/>
      <c r="P95" s="10">
        <f t="shared" si="3"/>
        <v>13348.786000000002</v>
      </c>
      <c r="Q95" s="24" t="s">
        <v>72</v>
      </c>
      <c r="R95" s="25"/>
    </row>
    <row r="96" spans="1:18" ht="12.75">
      <c r="A96" s="3">
        <v>43767</v>
      </c>
      <c r="B96" s="4" t="s">
        <v>79</v>
      </c>
      <c r="C96" s="4"/>
      <c r="D96" s="5" t="s">
        <v>32</v>
      </c>
      <c r="E96" s="5" t="s">
        <v>33</v>
      </c>
      <c r="F96" s="4" t="s">
        <v>25</v>
      </c>
      <c r="G96" s="6">
        <v>12</v>
      </c>
      <c r="H96" s="36">
        <v>26.405</v>
      </c>
      <c r="I96" s="53">
        <v>316.86</v>
      </c>
      <c r="J96" s="9">
        <v>46</v>
      </c>
      <c r="K96" s="10">
        <v>14575.560000000001</v>
      </c>
      <c r="L96" s="11"/>
      <c r="M96" s="10">
        <f t="shared" si="2"/>
        <v>0</v>
      </c>
      <c r="N96" s="3"/>
      <c r="O96" s="10"/>
      <c r="P96" s="10">
        <f t="shared" si="3"/>
        <v>14575.560000000001</v>
      </c>
      <c r="Q96" s="24" t="s">
        <v>72</v>
      </c>
      <c r="R96" s="25"/>
    </row>
    <row r="97" spans="1:18" ht="12.75">
      <c r="A97" s="3">
        <v>43767</v>
      </c>
      <c r="B97" s="4" t="s">
        <v>79</v>
      </c>
      <c r="C97" s="4"/>
      <c r="D97" s="5" t="s">
        <v>5</v>
      </c>
      <c r="E97" s="5" t="s">
        <v>26</v>
      </c>
      <c r="F97" s="4" t="s">
        <v>25</v>
      </c>
      <c r="G97" s="6">
        <v>13</v>
      </c>
      <c r="H97" s="36">
        <v>26.476</v>
      </c>
      <c r="I97" s="53">
        <v>344.188</v>
      </c>
      <c r="J97" s="9">
        <v>46</v>
      </c>
      <c r="K97" s="10">
        <v>15832.648</v>
      </c>
      <c r="L97" s="11"/>
      <c r="M97" s="10">
        <f t="shared" si="2"/>
        <v>0</v>
      </c>
      <c r="N97" s="3"/>
      <c r="O97" s="10"/>
      <c r="P97" s="10">
        <f t="shared" si="3"/>
        <v>15832.648</v>
      </c>
      <c r="Q97" s="24" t="s">
        <v>72</v>
      </c>
      <c r="R97" s="25"/>
    </row>
    <row r="98" spans="1:18" ht="12.75">
      <c r="A98" s="3">
        <v>43767</v>
      </c>
      <c r="B98" s="4" t="s">
        <v>79</v>
      </c>
      <c r="C98" s="4"/>
      <c r="D98" s="5" t="s">
        <v>4</v>
      </c>
      <c r="E98" s="5" t="s">
        <v>31</v>
      </c>
      <c r="F98" s="4" t="s">
        <v>25</v>
      </c>
      <c r="G98" s="6">
        <v>13</v>
      </c>
      <c r="H98" s="36">
        <v>23.143</v>
      </c>
      <c r="I98" s="53">
        <v>300.85900000000004</v>
      </c>
      <c r="J98" s="9">
        <v>46</v>
      </c>
      <c r="K98" s="10">
        <v>13839.514000000001</v>
      </c>
      <c r="L98" s="11">
        <v>168</v>
      </c>
      <c r="M98" s="10">
        <f t="shared" si="2"/>
        <v>7056</v>
      </c>
      <c r="N98" s="3"/>
      <c r="O98" s="10"/>
      <c r="P98" s="10">
        <f t="shared" si="3"/>
        <v>6783.514000000001</v>
      </c>
      <c r="Q98" s="24" t="s">
        <v>72</v>
      </c>
      <c r="R98" s="25"/>
    </row>
    <row r="99" spans="1:18" ht="12.75">
      <c r="A99" s="3">
        <v>43767</v>
      </c>
      <c r="B99" s="4" t="s">
        <v>79</v>
      </c>
      <c r="C99" s="4"/>
      <c r="D99" s="5" t="s">
        <v>41</v>
      </c>
      <c r="E99" s="5" t="s">
        <v>28</v>
      </c>
      <c r="F99" s="4" t="s">
        <v>25</v>
      </c>
      <c r="G99" s="6">
        <v>12</v>
      </c>
      <c r="H99" s="36">
        <v>25.778</v>
      </c>
      <c r="I99" s="53">
        <v>309.336</v>
      </c>
      <c r="J99" s="9">
        <v>46</v>
      </c>
      <c r="K99" s="10">
        <v>14229.456</v>
      </c>
      <c r="L99" s="11">
        <v>100</v>
      </c>
      <c r="M99" s="10">
        <f t="shared" si="2"/>
        <v>4200</v>
      </c>
      <c r="N99" s="3"/>
      <c r="O99" s="10"/>
      <c r="P99" s="10">
        <f t="shared" si="3"/>
        <v>10029.456</v>
      </c>
      <c r="Q99" s="24" t="s">
        <v>72</v>
      </c>
      <c r="R99" s="25"/>
    </row>
    <row r="100" spans="1:18" ht="12.75">
      <c r="A100" s="3">
        <v>43767</v>
      </c>
      <c r="B100" s="4" t="s">
        <v>79</v>
      </c>
      <c r="C100" s="4" t="s">
        <v>80</v>
      </c>
      <c r="D100" s="5" t="s">
        <v>42</v>
      </c>
      <c r="E100" s="5" t="s">
        <v>39</v>
      </c>
      <c r="F100" s="4" t="s">
        <v>25</v>
      </c>
      <c r="G100" s="6">
        <v>2</v>
      </c>
      <c r="H100" s="46">
        <v>15.215</v>
      </c>
      <c r="I100" s="55">
        <f>H100*G100</f>
        <v>30.43</v>
      </c>
      <c r="J100" s="9">
        <v>46</v>
      </c>
      <c r="K100" s="10">
        <v>1399.78</v>
      </c>
      <c r="L100" s="11"/>
      <c r="M100" s="10">
        <f t="shared" si="2"/>
        <v>0</v>
      </c>
      <c r="N100" s="3"/>
      <c r="O100" s="10"/>
      <c r="P100" s="10">
        <f t="shared" si="3"/>
        <v>1399.78</v>
      </c>
      <c r="Q100" s="24" t="s">
        <v>72</v>
      </c>
      <c r="R100" s="25"/>
    </row>
    <row r="101" spans="1:18" ht="12.75">
      <c r="A101" s="3">
        <v>43767</v>
      </c>
      <c r="B101" s="4" t="s">
        <v>79</v>
      </c>
      <c r="C101" s="4" t="s">
        <v>80</v>
      </c>
      <c r="D101" s="5" t="s">
        <v>38</v>
      </c>
      <c r="E101" s="5" t="s">
        <v>39</v>
      </c>
      <c r="F101" s="4" t="s">
        <v>25</v>
      </c>
      <c r="G101" s="6">
        <v>2</v>
      </c>
      <c r="H101" s="46">
        <v>23.975</v>
      </c>
      <c r="I101" s="55">
        <f>H101*G101</f>
        <v>47.95</v>
      </c>
      <c r="J101" s="9">
        <v>46</v>
      </c>
      <c r="K101" s="10">
        <v>2205.7000000000003</v>
      </c>
      <c r="L101" s="11"/>
      <c r="M101" s="10">
        <f t="shared" si="2"/>
        <v>0</v>
      </c>
      <c r="N101" s="3"/>
      <c r="O101" s="10"/>
      <c r="P101" s="10">
        <f t="shared" si="3"/>
        <v>2205.7000000000003</v>
      </c>
      <c r="Q101" s="24" t="s">
        <v>72</v>
      </c>
      <c r="R101" s="25"/>
    </row>
    <row r="102" spans="1:18" ht="12.75">
      <c r="A102" s="3">
        <v>43767</v>
      </c>
      <c r="B102" s="4" t="s">
        <v>79</v>
      </c>
      <c r="C102" s="4" t="s">
        <v>80</v>
      </c>
      <c r="D102" s="5" t="s">
        <v>46</v>
      </c>
      <c r="E102" s="5" t="s">
        <v>39</v>
      </c>
      <c r="F102" s="4" t="s">
        <v>25</v>
      </c>
      <c r="G102" s="6">
        <v>2</v>
      </c>
      <c r="H102" s="46">
        <v>13.4</v>
      </c>
      <c r="I102" s="55">
        <f>G102*H102</f>
        <v>26.8</v>
      </c>
      <c r="J102" s="9">
        <v>46</v>
      </c>
      <c r="K102" s="10">
        <v>1232.8</v>
      </c>
      <c r="L102" s="11"/>
      <c r="M102" s="10">
        <f t="shared" si="2"/>
        <v>0</v>
      </c>
      <c r="N102" s="3"/>
      <c r="O102" s="10"/>
      <c r="P102" s="10">
        <f t="shared" si="3"/>
        <v>1232.8</v>
      </c>
      <c r="Q102" s="24" t="s">
        <v>72</v>
      </c>
      <c r="R102" s="25"/>
    </row>
    <row r="103" spans="1:18" ht="12.75">
      <c r="A103" s="3">
        <v>43767</v>
      </c>
      <c r="B103" s="4" t="s">
        <v>79</v>
      </c>
      <c r="C103" s="4" t="s">
        <v>80</v>
      </c>
      <c r="D103" s="5" t="s">
        <v>45</v>
      </c>
      <c r="E103" s="5" t="s">
        <v>39</v>
      </c>
      <c r="F103" s="4" t="s">
        <v>25</v>
      </c>
      <c r="G103" s="6">
        <v>2</v>
      </c>
      <c r="H103" s="46">
        <v>12.97</v>
      </c>
      <c r="I103" s="55">
        <f>H103*G103</f>
        <v>25.94</v>
      </c>
      <c r="J103" s="9">
        <v>46</v>
      </c>
      <c r="K103" s="10">
        <v>1193.24</v>
      </c>
      <c r="L103" s="11"/>
      <c r="M103" s="10">
        <f t="shared" si="2"/>
        <v>0</v>
      </c>
      <c r="N103" s="3"/>
      <c r="O103" s="10"/>
      <c r="P103" s="10">
        <f t="shared" si="3"/>
        <v>1193.24</v>
      </c>
      <c r="Q103" s="24" t="s">
        <v>72</v>
      </c>
      <c r="R103" s="25"/>
    </row>
    <row r="104" spans="1:18" ht="12.75" outlineLevel="1">
      <c r="A104" s="3">
        <v>43767</v>
      </c>
      <c r="B104" s="4"/>
      <c r="C104" s="4" t="s">
        <v>80</v>
      </c>
      <c r="D104" s="5" t="s">
        <v>35</v>
      </c>
      <c r="E104" s="5" t="s">
        <v>36</v>
      </c>
      <c r="F104" s="4" t="s">
        <v>25</v>
      </c>
      <c r="G104" s="6">
        <v>12</v>
      </c>
      <c r="H104" s="46">
        <v>31.283</v>
      </c>
      <c r="I104" s="55">
        <f>H104*G104</f>
        <v>375.396</v>
      </c>
      <c r="J104" s="9">
        <v>46</v>
      </c>
      <c r="K104" s="10">
        <v>17268.216</v>
      </c>
      <c r="L104" s="11">
        <v>100</v>
      </c>
      <c r="M104" s="10">
        <f t="shared" si="2"/>
        <v>4200</v>
      </c>
      <c r="N104" s="3"/>
      <c r="O104" s="10"/>
      <c r="P104" s="10"/>
      <c r="Q104" s="24" t="s">
        <v>72</v>
      </c>
      <c r="R104" s="25"/>
    </row>
    <row r="105" spans="1:18" ht="12.75" outlineLevel="1">
      <c r="A105" s="3">
        <v>43767</v>
      </c>
      <c r="B105" s="4"/>
      <c r="C105" s="4" t="s">
        <v>80</v>
      </c>
      <c r="D105" s="5" t="s">
        <v>37</v>
      </c>
      <c r="E105" s="5" t="s">
        <v>36</v>
      </c>
      <c r="F105" s="4" t="s">
        <v>25</v>
      </c>
      <c r="G105" s="6">
        <v>12</v>
      </c>
      <c r="H105" s="36">
        <v>31.041</v>
      </c>
      <c r="I105" s="55">
        <f>H105*G105</f>
        <v>372.492</v>
      </c>
      <c r="J105" s="9">
        <v>46</v>
      </c>
      <c r="K105" s="10">
        <v>17134.632</v>
      </c>
      <c r="L105" s="11">
        <v>300</v>
      </c>
      <c r="M105" s="10">
        <f t="shared" si="2"/>
        <v>12600</v>
      </c>
      <c r="N105" s="3"/>
      <c r="O105" s="10"/>
      <c r="P105" s="10"/>
      <c r="Q105" s="24" t="s">
        <v>72</v>
      </c>
      <c r="R105" s="25"/>
    </row>
    <row r="106" spans="1:18" ht="12.75">
      <c r="A106" s="3">
        <v>43768</v>
      </c>
      <c r="B106" s="4" t="s">
        <v>79</v>
      </c>
      <c r="C106" s="4"/>
      <c r="D106" s="5" t="s">
        <v>4</v>
      </c>
      <c r="E106" s="5" t="s">
        <v>31</v>
      </c>
      <c r="F106" s="4" t="s">
        <v>25</v>
      </c>
      <c r="G106" s="6">
        <v>2</v>
      </c>
      <c r="H106" s="36">
        <v>23.143</v>
      </c>
      <c r="I106" s="53">
        <v>46.286</v>
      </c>
      <c r="J106" s="9">
        <v>46</v>
      </c>
      <c r="K106" s="10">
        <v>2129.156</v>
      </c>
      <c r="L106" s="11"/>
      <c r="M106" s="10">
        <f t="shared" si="2"/>
        <v>0</v>
      </c>
      <c r="N106" s="3"/>
      <c r="O106" s="10"/>
      <c r="P106" s="10">
        <f t="shared" si="3"/>
        <v>2129.156</v>
      </c>
      <c r="Q106" s="24" t="s">
        <v>72</v>
      </c>
      <c r="R106" s="25"/>
    </row>
    <row r="107" spans="1:18" ht="12.75">
      <c r="A107" s="3">
        <v>43768</v>
      </c>
      <c r="B107" s="4" t="s">
        <v>79</v>
      </c>
      <c r="C107" s="4"/>
      <c r="D107" s="5" t="s">
        <v>5</v>
      </c>
      <c r="E107" s="5" t="s">
        <v>26</v>
      </c>
      <c r="F107" s="4" t="s">
        <v>25</v>
      </c>
      <c r="G107" s="6">
        <v>2</v>
      </c>
      <c r="H107" s="36">
        <v>26.476</v>
      </c>
      <c r="I107" s="53">
        <v>52.952</v>
      </c>
      <c r="J107" s="9">
        <v>46</v>
      </c>
      <c r="K107" s="10">
        <v>2435.792</v>
      </c>
      <c r="L107" s="11"/>
      <c r="M107" s="10">
        <f t="shared" si="2"/>
        <v>0</v>
      </c>
      <c r="N107" s="3"/>
      <c r="O107" s="10"/>
      <c r="P107" s="10">
        <f t="shared" si="3"/>
        <v>2435.792</v>
      </c>
      <c r="Q107" s="24" t="s">
        <v>72</v>
      </c>
      <c r="R107" s="25"/>
    </row>
    <row r="108" spans="1:18" ht="12.75">
      <c r="A108" s="3">
        <v>43768</v>
      </c>
      <c r="B108" s="4" t="s">
        <v>79</v>
      </c>
      <c r="C108" s="4"/>
      <c r="D108" s="5" t="s">
        <v>34</v>
      </c>
      <c r="E108" s="5" t="s">
        <v>30</v>
      </c>
      <c r="F108" s="4" t="s">
        <v>25</v>
      </c>
      <c r="G108" s="6">
        <v>1</v>
      </c>
      <c r="H108" s="36">
        <v>30.193</v>
      </c>
      <c r="I108" s="53">
        <v>30.193</v>
      </c>
      <c r="J108" s="9">
        <v>46</v>
      </c>
      <c r="K108" s="10">
        <v>1388.8780000000002</v>
      </c>
      <c r="L108" s="11"/>
      <c r="M108" s="10">
        <f t="shared" si="2"/>
        <v>0</v>
      </c>
      <c r="N108" s="3"/>
      <c r="O108" s="10"/>
      <c r="P108" s="10">
        <f t="shared" si="3"/>
        <v>1388.8780000000002</v>
      </c>
      <c r="Q108" s="24" t="s">
        <v>72</v>
      </c>
      <c r="R108" s="25"/>
    </row>
    <row r="109" spans="1:18" ht="12.75">
      <c r="A109" s="3">
        <v>43768</v>
      </c>
      <c r="B109" s="4" t="s">
        <v>79</v>
      </c>
      <c r="C109" s="4"/>
      <c r="D109" s="5" t="s">
        <v>32</v>
      </c>
      <c r="E109" s="5" t="s">
        <v>33</v>
      </c>
      <c r="F109" s="4" t="s">
        <v>25</v>
      </c>
      <c r="G109" s="6">
        <v>1</v>
      </c>
      <c r="H109" s="36">
        <v>26.405</v>
      </c>
      <c r="I109" s="53">
        <v>26.405</v>
      </c>
      <c r="J109" s="9">
        <v>46</v>
      </c>
      <c r="K109" s="10">
        <v>1214.63</v>
      </c>
      <c r="L109" s="11"/>
      <c r="M109" s="10">
        <f t="shared" si="2"/>
        <v>0</v>
      </c>
      <c r="N109" s="3"/>
      <c r="O109" s="10"/>
      <c r="P109" s="10">
        <f t="shared" si="3"/>
        <v>1214.63</v>
      </c>
      <c r="Q109" s="24" t="s">
        <v>72</v>
      </c>
      <c r="R109" s="25"/>
    </row>
    <row r="110" spans="1:18" ht="12.75">
      <c r="A110" s="3">
        <v>43768</v>
      </c>
      <c r="B110" s="4" t="s">
        <v>79</v>
      </c>
      <c r="C110" s="4"/>
      <c r="D110" s="5" t="s">
        <v>29</v>
      </c>
      <c r="E110" s="5" t="s">
        <v>30</v>
      </c>
      <c r="F110" s="4" t="s">
        <v>25</v>
      </c>
      <c r="G110" s="6">
        <v>1</v>
      </c>
      <c r="H110" s="36">
        <v>29.55</v>
      </c>
      <c r="I110" s="53">
        <v>29.55</v>
      </c>
      <c r="J110" s="9">
        <v>46</v>
      </c>
      <c r="K110" s="10">
        <v>1359.3</v>
      </c>
      <c r="L110" s="11"/>
      <c r="M110" s="10">
        <f t="shared" si="2"/>
        <v>0</v>
      </c>
      <c r="N110" s="3"/>
      <c r="O110" s="10"/>
      <c r="P110" s="10">
        <f t="shared" si="3"/>
        <v>1359.3</v>
      </c>
      <c r="Q110" s="24" t="s">
        <v>72</v>
      </c>
      <c r="R110" s="25"/>
    </row>
    <row r="111" spans="1:18" ht="12.75" outlineLevel="1">
      <c r="A111" s="3">
        <v>43768</v>
      </c>
      <c r="B111" s="4"/>
      <c r="C111" s="4"/>
      <c r="D111" s="5" t="s">
        <v>49</v>
      </c>
      <c r="E111" s="5" t="s">
        <v>50</v>
      </c>
      <c r="F111" s="4"/>
      <c r="G111" s="6"/>
      <c r="H111" s="36"/>
      <c r="I111" s="8">
        <v>0</v>
      </c>
      <c r="J111" s="9"/>
      <c r="K111" s="10">
        <v>0</v>
      </c>
      <c r="L111" s="11">
        <v>100</v>
      </c>
      <c r="M111" s="10">
        <f t="shared" si="2"/>
        <v>4200</v>
      </c>
      <c r="N111" s="3"/>
      <c r="O111" s="10"/>
      <c r="P111" s="10"/>
      <c r="Q111" s="24" t="s">
        <v>72</v>
      </c>
      <c r="R111" s="25"/>
    </row>
    <row r="112" spans="1:18" ht="12.75">
      <c r="A112" s="3">
        <v>43768</v>
      </c>
      <c r="B112" s="4"/>
      <c r="C112" s="4"/>
      <c r="D112" s="5" t="s">
        <v>51</v>
      </c>
      <c r="E112" s="5" t="s">
        <v>52</v>
      </c>
      <c r="F112" s="4"/>
      <c r="G112" s="6"/>
      <c r="H112" s="36"/>
      <c r="I112" s="8">
        <v>0</v>
      </c>
      <c r="J112" s="9"/>
      <c r="K112" s="10">
        <v>0</v>
      </c>
      <c r="L112" s="11">
        <v>100</v>
      </c>
      <c r="M112" s="10">
        <f t="shared" si="2"/>
        <v>4200</v>
      </c>
      <c r="N112" s="3"/>
      <c r="O112" s="10"/>
      <c r="P112" s="10"/>
      <c r="Q112" s="24" t="s">
        <v>72</v>
      </c>
      <c r="R112" s="25"/>
    </row>
    <row r="113" spans="1:18" ht="12.75">
      <c r="A113" s="3">
        <v>43768</v>
      </c>
      <c r="B113" s="4"/>
      <c r="C113" s="4"/>
      <c r="D113" s="5" t="s">
        <v>6</v>
      </c>
      <c r="E113" s="5" t="s">
        <v>40</v>
      </c>
      <c r="F113" s="4"/>
      <c r="G113" s="6"/>
      <c r="H113" s="36"/>
      <c r="I113" s="8">
        <v>0</v>
      </c>
      <c r="J113" s="9"/>
      <c r="K113" s="10">
        <v>0</v>
      </c>
      <c r="L113" s="11">
        <v>200</v>
      </c>
      <c r="M113" s="10">
        <f t="shared" si="2"/>
        <v>8400</v>
      </c>
      <c r="N113" s="3"/>
      <c r="O113" s="10"/>
      <c r="P113" s="10"/>
      <c r="Q113" s="24" t="s">
        <v>72</v>
      </c>
      <c r="R113" s="25"/>
    </row>
    <row r="114" spans="1:18" ht="12.75">
      <c r="A114" s="3">
        <v>43768</v>
      </c>
      <c r="B114" s="4"/>
      <c r="C114" s="4"/>
      <c r="D114" s="5" t="s">
        <v>53</v>
      </c>
      <c r="E114" s="5" t="s">
        <v>54</v>
      </c>
      <c r="F114" s="4"/>
      <c r="G114" s="6"/>
      <c r="H114" s="36"/>
      <c r="I114" s="8">
        <v>0</v>
      </c>
      <c r="J114" s="9"/>
      <c r="K114" s="10">
        <v>0</v>
      </c>
      <c r="L114" s="11">
        <v>100</v>
      </c>
      <c r="M114" s="10">
        <f t="shared" si="2"/>
        <v>4200</v>
      </c>
      <c r="N114" s="3"/>
      <c r="O114" s="10"/>
      <c r="P114" s="10"/>
      <c r="Q114" s="24" t="s">
        <v>72</v>
      </c>
      <c r="R114" s="25"/>
    </row>
    <row r="115" spans="1:18" ht="12.75">
      <c r="A115" s="3">
        <v>43770</v>
      </c>
      <c r="B115" s="4"/>
      <c r="C115" s="4"/>
      <c r="D115" s="5" t="s">
        <v>49</v>
      </c>
      <c r="E115" s="5" t="s">
        <v>50</v>
      </c>
      <c r="F115" s="4" t="s">
        <v>25</v>
      </c>
      <c r="G115" s="6">
        <v>6</v>
      </c>
      <c r="H115" s="36">
        <v>22.35</v>
      </c>
      <c r="I115" s="52">
        <v>134.07</v>
      </c>
      <c r="J115" s="9">
        <v>46</v>
      </c>
      <c r="K115" s="10">
        <v>6167.219999999999</v>
      </c>
      <c r="L115" s="11">
        <v>200</v>
      </c>
      <c r="M115" s="10">
        <f t="shared" si="2"/>
        <v>8400</v>
      </c>
      <c r="N115" s="3"/>
      <c r="O115" s="10"/>
      <c r="P115" s="10">
        <f t="shared" si="3"/>
        <v>-2232.7800000000007</v>
      </c>
      <c r="Q115" s="24" t="s">
        <v>73</v>
      </c>
      <c r="R115" s="25"/>
    </row>
    <row r="116" spans="1:18" ht="12.75">
      <c r="A116" s="3">
        <v>43770</v>
      </c>
      <c r="B116" s="4"/>
      <c r="C116" s="4"/>
      <c r="D116" s="5" t="s">
        <v>27</v>
      </c>
      <c r="E116" s="5" t="s">
        <v>28</v>
      </c>
      <c r="F116" s="4" t="s">
        <v>25</v>
      </c>
      <c r="G116" s="6">
        <v>5</v>
      </c>
      <c r="H116" s="36">
        <v>22.584</v>
      </c>
      <c r="I116" s="52">
        <v>112.92</v>
      </c>
      <c r="J116" s="9">
        <v>46</v>
      </c>
      <c r="K116" s="10">
        <v>5194.32</v>
      </c>
      <c r="L116" s="11">
        <v>300</v>
      </c>
      <c r="M116" s="10">
        <f t="shared" si="2"/>
        <v>12600</v>
      </c>
      <c r="N116" s="3"/>
      <c r="O116" s="10"/>
      <c r="P116" s="10">
        <f t="shared" si="3"/>
        <v>-7405.68</v>
      </c>
      <c r="Q116" s="24" t="s">
        <v>73</v>
      </c>
      <c r="R116" s="25"/>
    </row>
    <row r="117" spans="1:18" ht="12.75">
      <c r="A117" s="3">
        <v>43770</v>
      </c>
      <c r="B117" s="4"/>
      <c r="C117" s="4" t="s">
        <v>80</v>
      </c>
      <c r="D117" s="5" t="s">
        <v>4</v>
      </c>
      <c r="E117" s="5" t="s">
        <v>31</v>
      </c>
      <c r="F117" s="4" t="s">
        <v>25</v>
      </c>
      <c r="G117" s="6">
        <v>7</v>
      </c>
      <c r="H117" s="36">
        <v>22.77</v>
      </c>
      <c r="I117" s="8">
        <v>159.35999999999999</v>
      </c>
      <c r="J117" s="9">
        <v>46</v>
      </c>
      <c r="K117" s="10">
        <v>7330.5599999999995</v>
      </c>
      <c r="L117" s="11">
        <v>140</v>
      </c>
      <c r="M117" s="10">
        <f t="shared" si="2"/>
        <v>5880</v>
      </c>
      <c r="N117" s="3"/>
      <c r="O117" s="10"/>
      <c r="P117" s="10">
        <f t="shared" si="3"/>
        <v>1450.5599999999995</v>
      </c>
      <c r="Q117" s="24" t="s">
        <v>73</v>
      </c>
      <c r="R117" s="25"/>
    </row>
    <row r="118" spans="1:18" ht="12.75">
      <c r="A118" s="3">
        <v>43770</v>
      </c>
      <c r="B118" s="4"/>
      <c r="C118" s="4" t="s">
        <v>80</v>
      </c>
      <c r="D118" s="5" t="s">
        <v>53</v>
      </c>
      <c r="E118" s="5" t="s">
        <v>54</v>
      </c>
      <c r="F118" s="4" t="s">
        <v>25</v>
      </c>
      <c r="G118" s="6">
        <v>6</v>
      </c>
      <c r="H118" s="36">
        <v>24.63</v>
      </c>
      <c r="I118" s="8">
        <v>147.78</v>
      </c>
      <c r="J118" s="9">
        <v>46</v>
      </c>
      <c r="K118" s="10">
        <v>6797.88</v>
      </c>
      <c r="L118" s="11">
        <v>200</v>
      </c>
      <c r="M118" s="10">
        <f t="shared" si="2"/>
        <v>8400</v>
      </c>
      <c r="N118" s="3"/>
      <c r="O118" s="10"/>
      <c r="P118" s="10">
        <f t="shared" si="3"/>
        <v>-1602.12</v>
      </c>
      <c r="Q118" s="24" t="s">
        <v>73</v>
      </c>
      <c r="R118" s="25"/>
    </row>
    <row r="119" spans="1:18" ht="12.75">
      <c r="A119" s="3">
        <v>43770</v>
      </c>
      <c r="B119" s="4"/>
      <c r="C119" s="4" t="s">
        <v>80</v>
      </c>
      <c r="D119" s="5" t="s">
        <v>7</v>
      </c>
      <c r="E119" s="5" t="s">
        <v>55</v>
      </c>
      <c r="F119" s="4" t="s">
        <v>25</v>
      </c>
      <c r="G119" s="6">
        <v>5</v>
      </c>
      <c r="H119" s="36">
        <v>28.018</v>
      </c>
      <c r="I119" s="8">
        <v>140.09</v>
      </c>
      <c r="J119" s="9">
        <v>46</v>
      </c>
      <c r="K119" s="10">
        <v>6444.14</v>
      </c>
      <c r="L119" s="11"/>
      <c r="M119" s="10">
        <f t="shared" si="2"/>
        <v>0</v>
      </c>
      <c r="N119" s="3"/>
      <c r="O119" s="10"/>
      <c r="P119" s="10">
        <f t="shared" si="3"/>
        <v>6444.14</v>
      </c>
      <c r="Q119" s="24" t="s">
        <v>73</v>
      </c>
      <c r="R119" s="25"/>
    </row>
    <row r="120" spans="1:18" ht="12.75">
      <c r="A120" s="3">
        <v>43770</v>
      </c>
      <c r="B120" s="4"/>
      <c r="C120" s="4" t="s">
        <v>80</v>
      </c>
      <c r="D120" s="5" t="s">
        <v>6</v>
      </c>
      <c r="E120" s="5" t="s">
        <v>40</v>
      </c>
      <c r="F120" s="4" t="s">
        <v>25</v>
      </c>
      <c r="G120" s="6">
        <v>7</v>
      </c>
      <c r="H120" s="36">
        <v>28.377</v>
      </c>
      <c r="I120" s="8">
        <v>198.64</v>
      </c>
      <c r="J120" s="9">
        <v>46</v>
      </c>
      <c r="K120" s="10">
        <v>9137.439999999999</v>
      </c>
      <c r="L120" s="11">
        <v>200</v>
      </c>
      <c r="M120" s="10">
        <f t="shared" si="2"/>
        <v>8400</v>
      </c>
      <c r="N120" s="3"/>
      <c r="O120" s="10"/>
      <c r="P120" s="10">
        <f t="shared" si="3"/>
        <v>737.4399999999987</v>
      </c>
      <c r="Q120" s="24" t="s">
        <v>73</v>
      </c>
      <c r="R120" s="25"/>
    </row>
    <row r="121" spans="1:18" ht="12.75">
      <c r="A121" s="3">
        <v>43770</v>
      </c>
      <c r="B121" s="4"/>
      <c r="C121" s="4"/>
      <c r="D121" s="5" t="s">
        <v>56</v>
      </c>
      <c r="E121" s="5" t="s">
        <v>55</v>
      </c>
      <c r="F121" s="4" t="s">
        <v>25</v>
      </c>
      <c r="G121" s="6">
        <v>6</v>
      </c>
      <c r="H121" s="36">
        <v>24.408</v>
      </c>
      <c r="I121" s="52">
        <v>146.49</v>
      </c>
      <c r="J121" s="9">
        <v>46</v>
      </c>
      <c r="K121" s="10">
        <v>6738.540000000001</v>
      </c>
      <c r="L121" s="11"/>
      <c r="M121" s="10">
        <f t="shared" si="2"/>
        <v>0</v>
      </c>
      <c r="N121" s="3"/>
      <c r="O121" s="10"/>
      <c r="P121" s="10">
        <f t="shared" si="3"/>
        <v>6738.540000000001</v>
      </c>
      <c r="Q121" s="24" t="s">
        <v>73</v>
      </c>
      <c r="R121" s="25"/>
    </row>
    <row r="122" spans="1:18" ht="12.75">
      <c r="A122" s="3">
        <v>43770</v>
      </c>
      <c r="B122" s="4"/>
      <c r="C122" s="4"/>
      <c r="D122" s="5" t="s">
        <v>51</v>
      </c>
      <c r="E122" s="5" t="s">
        <v>52</v>
      </c>
      <c r="F122" s="4" t="s">
        <v>25</v>
      </c>
      <c r="G122" s="6">
        <v>8</v>
      </c>
      <c r="H122" s="36">
        <v>22.116</v>
      </c>
      <c r="I122" s="52">
        <v>176.93</v>
      </c>
      <c r="J122" s="9">
        <v>46</v>
      </c>
      <c r="K122" s="10">
        <v>8138.780000000001</v>
      </c>
      <c r="L122" s="11">
        <v>160</v>
      </c>
      <c r="M122" s="10">
        <f t="shared" si="2"/>
        <v>6720</v>
      </c>
      <c r="N122" s="3"/>
      <c r="O122" s="10"/>
      <c r="P122" s="10">
        <f t="shared" si="3"/>
        <v>1418.7800000000007</v>
      </c>
      <c r="Q122" s="24" t="s">
        <v>73</v>
      </c>
      <c r="R122" s="25"/>
    </row>
    <row r="123" spans="1:18" ht="12.75">
      <c r="A123" s="3">
        <v>43770</v>
      </c>
      <c r="B123" s="4"/>
      <c r="C123" s="4" t="s">
        <v>80</v>
      </c>
      <c r="D123" s="5" t="s">
        <v>34</v>
      </c>
      <c r="E123" s="5" t="s">
        <v>30</v>
      </c>
      <c r="F123" s="4" t="s">
        <v>25</v>
      </c>
      <c r="G123" s="6">
        <v>2</v>
      </c>
      <c r="H123" s="36">
        <v>28.575</v>
      </c>
      <c r="I123" s="8">
        <v>57.15</v>
      </c>
      <c r="J123" s="9">
        <v>46</v>
      </c>
      <c r="K123" s="10">
        <v>2628.9</v>
      </c>
      <c r="L123" s="11"/>
      <c r="M123" s="10">
        <f t="shared" si="2"/>
        <v>0</v>
      </c>
      <c r="N123" s="3"/>
      <c r="O123" s="10"/>
      <c r="P123" s="10">
        <f t="shared" si="3"/>
        <v>2628.9</v>
      </c>
      <c r="Q123" s="24" t="s">
        <v>73</v>
      </c>
      <c r="R123" s="25"/>
    </row>
    <row r="124" spans="1:18" ht="12.75">
      <c r="A124" s="3">
        <v>43770</v>
      </c>
      <c r="B124" s="4"/>
      <c r="C124" s="4"/>
      <c r="D124" s="5" t="s">
        <v>5</v>
      </c>
      <c r="E124" s="5" t="s">
        <v>26</v>
      </c>
      <c r="F124" s="4" t="s">
        <v>25</v>
      </c>
      <c r="G124" s="6">
        <v>7</v>
      </c>
      <c r="H124" s="36">
        <v>23.68</v>
      </c>
      <c r="I124" s="52">
        <v>165.79</v>
      </c>
      <c r="J124" s="9">
        <v>46</v>
      </c>
      <c r="K124" s="10">
        <v>7626.339999999999</v>
      </c>
      <c r="L124" s="11">
        <v>200</v>
      </c>
      <c r="M124" s="10">
        <f t="shared" si="2"/>
        <v>8400</v>
      </c>
      <c r="N124" s="3"/>
      <c r="O124" s="10"/>
      <c r="P124" s="10">
        <f t="shared" si="3"/>
        <v>-773.6600000000008</v>
      </c>
      <c r="Q124" s="24" t="s">
        <v>73</v>
      </c>
      <c r="R124" s="25"/>
    </row>
    <row r="125" spans="1:18" ht="12.75">
      <c r="A125" s="3">
        <v>43774</v>
      </c>
      <c r="B125" s="4"/>
      <c r="C125" s="4"/>
      <c r="D125" s="5" t="s">
        <v>6</v>
      </c>
      <c r="E125" s="5" t="s">
        <v>40</v>
      </c>
      <c r="F125" s="4" t="s">
        <v>25</v>
      </c>
      <c r="G125" s="6">
        <v>9</v>
      </c>
      <c r="H125" s="36">
        <v>23.27</v>
      </c>
      <c r="I125" s="52">
        <v>209.42</v>
      </c>
      <c r="J125" s="9">
        <v>46</v>
      </c>
      <c r="K125" s="10">
        <v>9633.32</v>
      </c>
      <c r="L125" s="11">
        <v>200</v>
      </c>
      <c r="M125" s="10">
        <f t="shared" si="2"/>
        <v>8400</v>
      </c>
      <c r="N125" s="3"/>
      <c r="O125" s="10"/>
      <c r="P125" s="10">
        <f t="shared" si="3"/>
        <v>1233.3199999999997</v>
      </c>
      <c r="Q125" s="24" t="s">
        <v>73</v>
      </c>
      <c r="R125" s="25"/>
    </row>
    <row r="126" spans="1:18" ht="12.75">
      <c r="A126" s="3">
        <v>43774</v>
      </c>
      <c r="B126" s="4"/>
      <c r="C126" s="4"/>
      <c r="D126" s="5" t="s">
        <v>57</v>
      </c>
      <c r="E126" s="5" t="s">
        <v>48</v>
      </c>
      <c r="F126" s="4" t="s">
        <v>25</v>
      </c>
      <c r="G126" s="6">
        <v>8</v>
      </c>
      <c r="H126" s="36">
        <v>22.97</v>
      </c>
      <c r="I126" s="52">
        <v>183.77</v>
      </c>
      <c r="J126" s="9">
        <v>46</v>
      </c>
      <c r="K126" s="10">
        <v>8453.42</v>
      </c>
      <c r="L126" s="11"/>
      <c r="M126" s="10">
        <f t="shared" si="2"/>
        <v>0</v>
      </c>
      <c r="N126" s="3"/>
      <c r="O126" s="10"/>
      <c r="P126" s="10">
        <f t="shared" si="3"/>
        <v>8453.42</v>
      </c>
      <c r="Q126" s="24" t="s">
        <v>73</v>
      </c>
      <c r="R126" s="25"/>
    </row>
    <row r="127" spans="1:18" ht="12.75">
      <c r="A127" s="3">
        <v>43774</v>
      </c>
      <c r="B127" s="4"/>
      <c r="C127" s="4"/>
      <c r="D127" s="5" t="s">
        <v>27</v>
      </c>
      <c r="E127" s="5" t="s">
        <v>28</v>
      </c>
      <c r="F127" s="4" t="s">
        <v>25</v>
      </c>
      <c r="G127" s="6">
        <v>7</v>
      </c>
      <c r="H127" s="36">
        <v>22.82</v>
      </c>
      <c r="I127" s="52">
        <v>159.71</v>
      </c>
      <c r="J127" s="9">
        <v>46</v>
      </c>
      <c r="K127" s="10">
        <v>7346.660000000001</v>
      </c>
      <c r="L127" s="11"/>
      <c r="M127" s="10">
        <f t="shared" si="2"/>
        <v>0</v>
      </c>
      <c r="N127" s="3"/>
      <c r="O127" s="10"/>
      <c r="P127" s="10">
        <f t="shared" si="3"/>
        <v>7346.660000000001</v>
      </c>
      <c r="Q127" s="24" t="s">
        <v>73</v>
      </c>
      <c r="R127" s="25"/>
    </row>
    <row r="128" spans="1:18" ht="12.75">
      <c r="A128" s="3">
        <v>43774</v>
      </c>
      <c r="B128" s="4"/>
      <c r="C128" s="4"/>
      <c r="D128" s="5" t="s">
        <v>5</v>
      </c>
      <c r="E128" s="5" t="s">
        <v>26</v>
      </c>
      <c r="F128" s="4" t="s">
        <v>25</v>
      </c>
      <c r="G128" s="6">
        <v>9</v>
      </c>
      <c r="H128" s="36">
        <v>21.02</v>
      </c>
      <c r="I128" s="52">
        <v>189.18</v>
      </c>
      <c r="J128" s="9">
        <v>46</v>
      </c>
      <c r="K128" s="10">
        <v>8702.28</v>
      </c>
      <c r="L128" s="11"/>
      <c r="M128" s="10">
        <f t="shared" si="2"/>
        <v>0</v>
      </c>
      <c r="N128" s="3"/>
      <c r="O128" s="10"/>
      <c r="P128" s="10">
        <f t="shared" si="3"/>
        <v>8702.28</v>
      </c>
      <c r="Q128" s="24" t="s">
        <v>73</v>
      </c>
      <c r="R128" s="25"/>
    </row>
    <row r="129" spans="1:18" ht="12.75">
      <c r="A129" s="3">
        <v>43774</v>
      </c>
      <c r="B129" s="4"/>
      <c r="C129" s="4"/>
      <c r="D129" s="5" t="s">
        <v>34</v>
      </c>
      <c r="E129" s="5" t="s">
        <v>30</v>
      </c>
      <c r="F129" s="4" t="s">
        <v>25</v>
      </c>
      <c r="G129" s="6">
        <v>2</v>
      </c>
      <c r="H129" s="36">
        <v>28.51</v>
      </c>
      <c r="I129" s="52">
        <v>57.02</v>
      </c>
      <c r="J129" s="9">
        <v>46</v>
      </c>
      <c r="K129" s="10">
        <v>2622.92</v>
      </c>
      <c r="L129" s="11">
        <v>111</v>
      </c>
      <c r="M129" s="10">
        <f t="shared" si="2"/>
        <v>4662</v>
      </c>
      <c r="N129" s="3"/>
      <c r="O129" s="10"/>
      <c r="P129" s="10">
        <f t="shared" si="3"/>
        <v>-2039.08</v>
      </c>
      <c r="Q129" s="24" t="s">
        <v>73</v>
      </c>
      <c r="R129" s="25"/>
    </row>
    <row r="130" spans="1:18" ht="12.75">
      <c r="A130" s="3">
        <v>43774</v>
      </c>
      <c r="B130" s="4"/>
      <c r="C130" s="4"/>
      <c r="D130" s="5" t="s">
        <v>49</v>
      </c>
      <c r="E130" s="5" t="s">
        <v>50</v>
      </c>
      <c r="F130" s="4" t="s">
        <v>25</v>
      </c>
      <c r="G130" s="6">
        <v>8</v>
      </c>
      <c r="H130" s="36">
        <v>20.54</v>
      </c>
      <c r="I130" s="52">
        <v>164.29</v>
      </c>
      <c r="J130" s="9">
        <v>46</v>
      </c>
      <c r="K130" s="10">
        <v>7557.339999999999</v>
      </c>
      <c r="L130" s="11"/>
      <c r="M130" s="10">
        <f t="shared" si="2"/>
        <v>0</v>
      </c>
      <c r="N130" s="3"/>
      <c r="O130" s="10"/>
      <c r="P130" s="10">
        <f t="shared" si="3"/>
        <v>7557.339999999999</v>
      </c>
      <c r="Q130" s="24" t="s">
        <v>73</v>
      </c>
      <c r="R130" s="25"/>
    </row>
    <row r="131" spans="1:18" ht="12.75">
      <c r="A131" s="3">
        <v>43774</v>
      </c>
      <c r="B131" s="4"/>
      <c r="C131" s="4"/>
      <c r="D131" s="5" t="s">
        <v>3</v>
      </c>
      <c r="E131" s="5" t="s">
        <v>24</v>
      </c>
      <c r="F131" s="4" t="s">
        <v>25</v>
      </c>
      <c r="G131" s="6">
        <v>11</v>
      </c>
      <c r="H131" s="36">
        <v>20.48</v>
      </c>
      <c r="I131" s="52">
        <v>225.31</v>
      </c>
      <c r="J131" s="9">
        <v>46</v>
      </c>
      <c r="K131" s="10">
        <v>10364.26</v>
      </c>
      <c r="L131" s="11"/>
      <c r="M131" s="10">
        <f t="shared" si="2"/>
        <v>0</v>
      </c>
      <c r="N131" s="3"/>
      <c r="O131" s="10"/>
      <c r="P131" s="10">
        <f t="shared" si="3"/>
        <v>10364.26</v>
      </c>
      <c r="Q131" s="24" t="s">
        <v>73</v>
      </c>
      <c r="R131" s="25"/>
    </row>
    <row r="132" spans="1:18" ht="12.75">
      <c r="A132" s="3">
        <v>43774</v>
      </c>
      <c r="B132" s="4"/>
      <c r="C132" s="4"/>
      <c r="D132" s="5" t="s">
        <v>32</v>
      </c>
      <c r="E132" s="5" t="s">
        <v>33</v>
      </c>
      <c r="F132" s="4" t="s">
        <v>25</v>
      </c>
      <c r="G132" s="6">
        <v>5</v>
      </c>
      <c r="H132" s="36">
        <v>21.29</v>
      </c>
      <c r="I132" s="52">
        <v>106.44</v>
      </c>
      <c r="J132" s="9">
        <v>46</v>
      </c>
      <c r="K132" s="10">
        <v>4896.24</v>
      </c>
      <c r="L132" s="11"/>
      <c r="M132" s="10">
        <f t="shared" si="2"/>
        <v>0</v>
      </c>
      <c r="N132" s="3"/>
      <c r="O132" s="10"/>
      <c r="P132" s="10">
        <f t="shared" si="3"/>
        <v>4896.24</v>
      </c>
      <c r="Q132" s="24" t="s">
        <v>73</v>
      </c>
      <c r="R132" s="25"/>
    </row>
    <row r="133" spans="1:18" ht="12.75">
      <c r="A133" s="3">
        <v>43774</v>
      </c>
      <c r="B133" s="4"/>
      <c r="C133" s="4"/>
      <c r="D133" s="5" t="s">
        <v>58</v>
      </c>
      <c r="E133" s="5" t="s">
        <v>59</v>
      </c>
      <c r="F133" s="4" t="s">
        <v>25</v>
      </c>
      <c r="G133" s="6">
        <v>7</v>
      </c>
      <c r="H133" s="36">
        <v>27.76</v>
      </c>
      <c r="I133" s="52">
        <v>194.29</v>
      </c>
      <c r="J133" s="9">
        <v>46</v>
      </c>
      <c r="K133" s="10">
        <v>8937.34</v>
      </c>
      <c r="L133" s="11">
        <v>200</v>
      </c>
      <c r="M133" s="10">
        <f t="shared" si="2"/>
        <v>8400</v>
      </c>
      <c r="N133" s="3"/>
      <c r="O133" s="10"/>
      <c r="P133" s="10">
        <f t="shared" si="3"/>
        <v>537.3400000000001</v>
      </c>
      <c r="Q133" s="24" t="s">
        <v>73</v>
      </c>
      <c r="R133" s="25"/>
    </row>
    <row r="134" spans="1:18" ht="12.75">
      <c r="A134" s="3">
        <v>43774</v>
      </c>
      <c r="B134" s="4"/>
      <c r="C134" s="4"/>
      <c r="D134" s="5" t="s">
        <v>56</v>
      </c>
      <c r="E134" s="5" t="s">
        <v>55</v>
      </c>
      <c r="F134" s="4" t="s">
        <v>25</v>
      </c>
      <c r="G134" s="6">
        <v>8</v>
      </c>
      <c r="H134" s="36">
        <v>23.06</v>
      </c>
      <c r="I134" s="52">
        <v>184.47</v>
      </c>
      <c r="J134" s="9">
        <v>46</v>
      </c>
      <c r="K134" s="10">
        <v>8485.62</v>
      </c>
      <c r="L134" s="11">
        <v>200</v>
      </c>
      <c r="M134" s="10">
        <f t="shared" si="2"/>
        <v>8400</v>
      </c>
      <c r="N134" s="3"/>
      <c r="O134" s="10"/>
      <c r="P134" s="10">
        <f t="shared" si="3"/>
        <v>85.6200000000008</v>
      </c>
      <c r="Q134" s="24" t="s">
        <v>73</v>
      </c>
      <c r="R134" s="25"/>
    </row>
    <row r="135" spans="1:18" ht="12.75">
      <c r="A135" s="3">
        <v>43774</v>
      </c>
      <c r="B135" s="4"/>
      <c r="C135" s="4"/>
      <c r="D135" s="5" t="s">
        <v>7</v>
      </c>
      <c r="E135" s="5" t="s">
        <v>55</v>
      </c>
      <c r="F135" s="4" t="s">
        <v>25</v>
      </c>
      <c r="G135" s="6">
        <v>8</v>
      </c>
      <c r="H135" s="36">
        <v>21.92</v>
      </c>
      <c r="I135" s="52">
        <v>175.39</v>
      </c>
      <c r="J135" s="9">
        <v>46</v>
      </c>
      <c r="K135" s="10">
        <v>8067.94</v>
      </c>
      <c r="L135" s="11">
        <v>200</v>
      </c>
      <c r="M135" s="10">
        <f aca="true" t="shared" si="4" ref="M135:M198">L135*42</f>
        <v>8400</v>
      </c>
      <c r="N135" s="3"/>
      <c r="O135" s="10"/>
      <c r="P135" s="10">
        <f t="shared" si="3"/>
        <v>-332.0600000000004</v>
      </c>
      <c r="Q135" s="24" t="s">
        <v>73</v>
      </c>
      <c r="R135" s="25"/>
    </row>
    <row r="136" spans="1:18" ht="12.75">
      <c r="A136" s="3">
        <v>43774</v>
      </c>
      <c r="B136" s="4"/>
      <c r="C136" s="4"/>
      <c r="D136" s="5" t="s">
        <v>29</v>
      </c>
      <c r="E136" s="5" t="s">
        <v>30</v>
      </c>
      <c r="F136" s="4" t="s">
        <v>25</v>
      </c>
      <c r="G136" s="6">
        <v>1</v>
      </c>
      <c r="H136" s="36">
        <v>21.78</v>
      </c>
      <c r="I136" s="52">
        <v>21.78</v>
      </c>
      <c r="J136" s="9">
        <v>46</v>
      </c>
      <c r="K136" s="10">
        <v>1001.8800000000001</v>
      </c>
      <c r="L136" s="11">
        <v>200</v>
      </c>
      <c r="M136" s="10">
        <f t="shared" si="4"/>
        <v>8400</v>
      </c>
      <c r="N136" s="3"/>
      <c r="O136" s="10"/>
      <c r="P136" s="10">
        <f t="shared" si="3"/>
        <v>-7398.12</v>
      </c>
      <c r="Q136" s="24" t="s">
        <v>73</v>
      </c>
      <c r="R136" s="25"/>
    </row>
    <row r="137" spans="1:18" ht="12.75">
      <c r="A137" s="3">
        <v>43774</v>
      </c>
      <c r="B137" s="4"/>
      <c r="C137" s="4"/>
      <c r="D137" s="5" t="s">
        <v>60</v>
      </c>
      <c r="E137" s="5" t="s">
        <v>61</v>
      </c>
      <c r="F137" s="4" t="s">
        <v>25</v>
      </c>
      <c r="G137" s="6">
        <v>8</v>
      </c>
      <c r="H137" s="36">
        <v>27.52</v>
      </c>
      <c r="I137" s="52">
        <v>220.18</v>
      </c>
      <c r="J137" s="9">
        <v>46</v>
      </c>
      <c r="K137" s="10">
        <v>10128.28</v>
      </c>
      <c r="L137" s="11"/>
      <c r="M137" s="10">
        <f t="shared" si="4"/>
        <v>0</v>
      </c>
      <c r="N137" s="3"/>
      <c r="O137" s="10"/>
      <c r="P137" s="10">
        <f t="shared" si="3"/>
        <v>10128.28</v>
      </c>
      <c r="Q137" s="24" t="s">
        <v>73</v>
      </c>
      <c r="R137" s="25"/>
    </row>
    <row r="138" spans="1:18" ht="12.75">
      <c r="A138" s="3">
        <v>43775</v>
      </c>
      <c r="B138" s="4"/>
      <c r="C138" s="4"/>
      <c r="D138" s="5" t="s">
        <v>29</v>
      </c>
      <c r="E138" s="5" t="s">
        <v>30</v>
      </c>
      <c r="F138" s="4" t="s">
        <v>25</v>
      </c>
      <c r="G138" s="6">
        <v>10</v>
      </c>
      <c r="H138" s="36">
        <v>27.93</v>
      </c>
      <c r="I138" s="52">
        <v>279.26</v>
      </c>
      <c r="J138" s="9">
        <v>46</v>
      </c>
      <c r="K138" s="10">
        <v>12845.96</v>
      </c>
      <c r="L138" s="11"/>
      <c r="M138" s="10">
        <f t="shared" si="4"/>
        <v>0</v>
      </c>
      <c r="N138" s="3"/>
      <c r="O138" s="10"/>
      <c r="P138" s="10">
        <f t="shared" si="3"/>
        <v>12845.96</v>
      </c>
      <c r="Q138" s="24" t="s">
        <v>73</v>
      </c>
      <c r="R138" s="25"/>
    </row>
    <row r="139" spans="1:18" ht="12.75">
      <c r="A139" s="3">
        <v>43775</v>
      </c>
      <c r="B139" s="4"/>
      <c r="C139" s="4"/>
      <c r="D139" s="5" t="s">
        <v>27</v>
      </c>
      <c r="E139" s="5" t="s">
        <v>28</v>
      </c>
      <c r="F139" s="4" t="s">
        <v>25</v>
      </c>
      <c r="G139" s="6">
        <v>8</v>
      </c>
      <c r="H139" s="36">
        <v>23.92</v>
      </c>
      <c r="I139" s="52">
        <v>191.36</v>
      </c>
      <c r="J139" s="9">
        <v>46</v>
      </c>
      <c r="K139" s="10">
        <v>8802.560000000001</v>
      </c>
      <c r="L139" s="11"/>
      <c r="M139" s="10">
        <f t="shared" si="4"/>
        <v>0</v>
      </c>
      <c r="N139" s="3"/>
      <c r="O139" s="10"/>
      <c r="P139" s="10">
        <f t="shared" si="3"/>
        <v>8802.560000000001</v>
      </c>
      <c r="Q139" s="24" t="s">
        <v>73</v>
      </c>
      <c r="R139" s="25"/>
    </row>
    <row r="140" spans="1:18" ht="12.75">
      <c r="A140" s="3">
        <v>43775</v>
      </c>
      <c r="B140" s="4"/>
      <c r="C140" s="4"/>
      <c r="D140" s="5" t="s">
        <v>32</v>
      </c>
      <c r="E140" s="5" t="s">
        <v>33</v>
      </c>
      <c r="F140" s="4" t="s">
        <v>25</v>
      </c>
      <c r="G140" s="6">
        <v>8</v>
      </c>
      <c r="H140" s="36">
        <v>23.16</v>
      </c>
      <c r="I140" s="52">
        <v>185.26</v>
      </c>
      <c r="J140" s="9">
        <v>46</v>
      </c>
      <c r="K140" s="10">
        <v>8521.96</v>
      </c>
      <c r="L140" s="11"/>
      <c r="M140" s="10">
        <f t="shared" si="4"/>
        <v>0</v>
      </c>
      <c r="N140" s="3"/>
      <c r="O140" s="10"/>
      <c r="P140" s="10">
        <f t="shared" si="3"/>
        <v>8521.96</v>
      </c>
      <c r="Q140" s="24" t="s">
        <v>73</v>
      </c>
      <c r="R140" s="25"/>
    </row>
    <row r="141" spans="1:18" ht="12.75">
      <c r="A141" s="3">
        <v>43775</v>
      </c>
      <c r="B141" s="4"/>
      <c r="C141" s="4"/>
      <c r="D141" s="5" t="s">
        <v>5</v>
      </c>
      <c r="E141" s="5" t="s">
        <v>26</v>
      </c>
      <c r="F141" s="4" t="s">
        <v>25</v>
      </c>
      <c r="G141" s="6">
        <v>8</v>
      </c>
      <c r="H141" s="36">
        <v>23.23</v>
      </c>
      <c r="I141" s="52">
        <v>185.87</v>
      </c>
      <c r="J141" s="9">
        <v>46</v>
      </c>
      <c r="K141" s="10">
        <v>8550.02</v>
      </c>
      <c r="L141" s="11">
        <v>200</v>
      </c>
      <c r="M141" s="10">
        <f t="shared" si="4"/>
        <v>8400</v>
      </c>
      <c r="N141" s="3"/>
      <c r="O141" s="10"/>
      <c r="P141" s="10">
        <f t="shared" si="3"/>
        <v>150.02000000000044</v>
      </c>
      <c r="Q141" s="24" t="s">
        <v>73</v>
      </c>
      <c r="R141" s="25"/>
    </row>
    <row r="142" spans="1:18" ht="12.75">
      <c r="A142" s="3">
        <v>43775</v>
      </c>
      <c r="B142" s="4"/>
      <c r="C142" s="4"/>
      <c r="D142" s="5" t="s">
        <v>49</v>
      </c>
      <c r="E142" s="5" t="s">
        <v>50</v>
      </c>
      <c r="F142" s="4" t="s">
        <v>25</v>
      </c>
      <c r="G142" s="6">
        <v>7</v>
      </c>
      <c r="H142" s="36">
        <v>21.82</v>
      </c>
      <c r="I142" s="52">
        <v>152.73</v>
      </c>
      <c r="J142" s="9">
        <v>46</v>
      </c>
      <c r="K142" s="10">
        <v>7025.58</v>
      </c>
      <c r="L142" s="11">
        <v>100</v>
      </c>
      <c r="M142" s="10">
        <f t="shared" si="4"/>
        <v>4200</v>
      </c>
      <c r="N142" s="3"/>
      <c r="O142" s="10"/>
      <c r="P142" s="10">
        <f t="shared" si="3"/>
        <v>2825.58</v>
      </c>
      <c r="Q142" s="24" t="s">
        <v>73</v>
      </c>
      <c r="R142" s="25"/>
    </row>
    <row r="143" spans="1:18" ht="12.75">
      <c r="A143" s="3">
        <v>43775</v>
      </c>
      <c r="B143" s="4"/>
      <c r="C143" s="4"/>
      <c r="D143" s="5" t="s">
        <v>51</v>
      </c>
      <c r="E143" s="5" t="s">
        <v>52</v>
      </c>
      <c r="F143" s="4" t="s">
        <v>25</v>
      </c>
      <c r="G143" s="6">
        <v>8</v>
      </c>
      <c r="H143" s="36">
        <v>22.17</v>
      </c>
      <c r="I143" s="52">
        <v>177.32</v>
      </c>
      <c r="J143" s="9">
        <v>46</v>
      </c>
      <c r="K143" s="10">
        <v>8156.719999999999</v>
      </c>
      <c r="L143" s="11">
        <v>200</v>
      </c>
      <c r="M143" s="10">
        <f t="shared" si="4"/>
        <v>8400</v>
      </c>
      <c r="N143" s="3"/>
      <c r="O143" s="10"/>
      <c r="P143" s="10">
        <f aca="true" t="shared" si="5" ref="P143:P206">K143-M143-O143</f>
        <v>-243.28000000000065</v>
      </c>
      <c r="Q143" s="24" t="s">
        <v>73</v>
      </c>
      <c r="R143" s="25"/>
    </row>
    <row r="144" spans="1:18" ht="12.75">
      <c r="A144" s="3">
        <v>43775</v>
      </c>
      <c r="B144" s="4"/>
      <c r="C144" s="4"/>
      <c r="D144" s="5" t="s">
        <v>58</v>
      </c>
      <c r="E144" s="5" t="s">
        <v>59</v>
      </c>
      <c r="F144" s="4" t="s">
        <v>25</v>
      </c>
      <c r="G144" s="6">
        <v>7</v>
      </c>
      <c r="H144" s="36">
        <v>29.23</v>
      </c>
      <c r="I144" s="52">
        <v>204.62</v>
      </c>
      <c r="J144" s="9">
        <v>46</v>
      </c>
      <c r="K144" s="10">
        <v>9412.52</v>
      </c>
      <c r="L144" s="11">
        <v>100</v>
      </c>
      <c r="M144" s="10">
        <f t="shared" si="4"/>
        <v>4200</v>
      </c>
      <c r="N144" s="3"/>
      <c r="O144" s="10"/>
      <c r="P144" s="10">
        <f t="shared" si="5"/>
        <v>5212.52</v>
      </c>
      <c r="Q144" s="24" t="s">
        <v>73</v>
      </c>
      <c r="R144" s="25"/>
    </row>
    <row r="145" spans="1:18" ht="12.75">
      <c r="A145" s="3">
        <v>43775</v>
      </c>
      <c r="B145" s="4"/>
      <c r="C145" s="4"/>
      <c r="D145" s="5" t="s">
        <v>60</v>
      </c>
      <c r="E145" s="5" t="s">
        <v>61</v>
      </c>
      <c r="F145" s="4"/>
      <c r="G145" s="6"/>
      <c r="H145" s="36"/>
      <c r="I145" s="8">
        <v>0</v>
      </c>
      <c r="J145" s="9"/>
      <c r="K145" s="10">
        <v>0</v>
      </c>
      <c r="L145" s="11">
        <v>250</v>
      </c>
      <c r="M145" s="10">
        <f t="shared" si="4"/>
        <v>10500</v>
      </c>
      <c r="N145" s="3"/>
      <c r="O145" s="10"/>
      <c r="P145" s="10"/>
      <c r="Q145" s="24" t="s">
        <v>73</v>
      </c>
      <c r="R145" s="25"/>
    </row>
    <row r="146" spans="1:18" ht="12.75">
      <c r="A146" s="3">
        <v>43776</v>
      </c>
      <c r="B146" s="4"/>
      <c r="C146" s="4"/>
      <c r="D146" s="5" t="s">
        <v>5</v>
      </c>
      <c r="E146" s="5" t="s">
        <v>26</v>
      </c>
      <c r="F146" s="4" t="s">
        <v>25</v>
      </c>
      <c r="G146" s="6">
        <v>6</v>
      </c>
      <c r="H146" s="36">
        <v>26.17</v>
      </c>
      <c r="I146" s="52">
        <v>157.03</v>
      </c>
      <c r="J146" s="9">
        <v>46</v>
      </c>
      <c r="K146" s="10">
        <v>7223.38</v>
      </c>
      <c r="L146" s="11"/>
      <c r="M146" s="10">
        <f t="shared" si="4"/>
        <v>0</v>
      </c>
      <c r="N146" s="3"/>
      <c r="O146" s="10"/>
      <c r="P146" s="10">
        <f t="shared" si="5"/>
        <v>7223.38</v>
      </c>
      <c r="Q146" s="24" t="s">
        <v>73</v>
      </c>
      <c r="R146" s="25"/>
    </row>
    <row r="147" spans="1:18" ht="12.75">
      <c r="A147" s="3">
        <v>43776</v>
      </c>
      <c r="B147" s="4"/>
      <c r="C147" s="4"/>
      <c r="D147" s="5" t="s">
        <v>29</v>
      </c>
      <c r="E147" s="5" t="s">
        <v>30</v>
      </c>
      <c r="F147" s="4" t="s">
        <v>25</v>
      </c>
      <c r="G147" s="6">
        <v>11</v>
      </c>
      <c r="H147" s="36">
        <v>30.19</v>
      </c>
      <c r="I147" s="52">
        <v>332.05</v>
      </c>
      <c r="J147" s="9">
        <v>46</v>
      </c>
      <c r="K147" s="10">
        <v>15274.300000000001</v>
      </c>
      <c r="L147" s="11">
        <v>189</v>
      </c>
      <c r="M147" s="10">
        <f t="shared" si="4"/>
        <v>7938</v>
      </c>
      <c r="N147" s="3"/>
      <c r="O147" s="10"/>
      <c r="P147" s="10">
        <f t="shared" si="5"/>
        <v>7336.300000000001</v>
      </c>
      <c r="Q147" s="24" t="s">
        <v>73</v>
      </c>
      <c r="R147" s="25"/>
    </row>
    <row r="148" spans="1:18" ht="12.75">
      <c r="A148" s="3">
        <v>43776</v>
      </c>
      <c r="B148" s="4"/>
      <c r="C148" s="4"/>
      <c r="D148" s="5" t="s">
        <v>49</v>
      </c>
      <c r="E148" s="5" t="s">
        <v>50</v>
      </c>
      <c r="F148" s="4" t="s">
        <v>25</v>
      </c>
      <c r="G148" s="6">
        <v>5</v>
      </c>
      <c r="H148" s="36">
        <v>22.8</v>
      </c>
      <c r="I148" s="52">
        <v>113.99</v>
      </c>
      <c r="J148" s="9">
        <v>46</v>
      </c>
      <c r="K148" s="10">
        <v>5243.54</v>
      </c>
      <c r="L148" s="11"/>
      <c r="M148" s="10">
        <f t="shared" si="4"/>
        <v>0</v>
      </c>
      <c r="N148" s="3"/>
      <c r="O148" s="10"/>
      <c r="P148" s="10">
        <f t="shared" si="5"/>
        <v>5243.54</v>
      </c>
      <c r="Q148" s="24" t="s">
        <v>73</v>
      </c>
      <c r="R148" s="25"/>
    </row>
    <row r="149" spans="1:18" ht="12.75">
      <c r="A149" s="3">
        <v>43776</v>
      </c>
      <c r="B149" s="4"/>
      <c r="C149" s="4"/>
      <c r="D149" s="5" t="s">
        <v>51</v>
      </c>
      <c r="E149" s="5" t="s">
        <v>52</v>
      </c>
      <c r="F149" s="4" t="s">
        <v>25</v>
      </c>
      <c r="G149" s="6">
        <v>11</v>
      </c>
      <c r="H149" s="36">
        <v>24.627</v>
      </c>
      <c r="I149" s="52">
        <v>270.9</v>
      </c>
      <c r="J149" s="9">
        <v>46</v>
      </c>
      <c r="K149" s="10">
        <v>12461.4</v>
      </c>
      <c r="L149" s="11"/>
      <c r="M149" s="10">
        <f t="shared" si="4"/>
        <v>0</v>
      </c>
      <c r="N149" s="3"/>
      <c r="O149" s="10"/>
      <c r="P149" s="10">
        <f t="shared" si="5"/>
        <v>12461.4</v>
      </c>
      <c r="Q149" s="24" t="s">
        <v>73</v>
      </c>
      <c r="R149" s="25"/>
    </row>
    <row r="150" spans="1:18" ht="12.75">
      <c r="A150" s="3">
        <v>43776</v>
      </c>
      <c r="B150" s="4"/>
      <c r="C150" s="4"/>
      <c r="D150" s="5" t="s">
        <v>35</v>
      </c>
      <c r="E150" s="5" t="s">
        <v>36</v>
      </c>
      <c r="F150" s="4" t="s">
        <v>25</v>
      </c>
      <c r="G150" s="6">
        <v>5</v>
      </c>
      <c r="H150" s="36">
        <v>30.978</v>
      </c>
      <c r="I150" s="52">
        <v>154.89000000000001</v>
      </c>
      <c r="J150" s="9">
        <v>46</v>
      </c>
      <c r="K150" s="10">
        <v>7124.9400000000005</v>
      </c>
      <c r="L150" s="11">
        <v>150</v>
      </c>
      <c r="M150" s="10">
        <f t="shared" si="4"/>
        <v>6300</v>
      </c>
      <c r="N150" s="3"/>
      <c r="O150" s="10"/>
      <c r="P150" s="10">
        <f t="shared" si="5"/>
        <v>824.9400000000005</v>
      </c>
      <c r="Q150" s="24" t="s">
        <v>73</v>
      </c>
      <c r="R150" s="25"/>
    </row>
    <row r="151" spans="1:18" ht="12.75">
      <c r="A151" s="3">
        <v>43776</v>
      </c>
      <c r="B151" s="4"/>
      <c r="C151" s="4"/>
      <c r="D151" s="5" t="s">
        <v>37</v>
      </c>
      <c r="E151" s="5" t="s">
        <v>36</v>
      </c>
      <c r="F151" s="4" t="s">
        <v>25</v>
      </c>
      <c r="G151" s="6">
        <v>6</v>
      </c>
      <c r="H151" s="36">
        <v>32.292</v>
      </c>
      <c r="I151" s="52">
        <v>193.75</v>
      </c>
      <c r="J151" s="9">
        <v>46</v>
      </c>
      <c r="K151" s="10">
        <v>8912.5</v>
      </c>
      <c r="L151" s="11"/>
      <c r="M151" s="10">
        <f t="shared" si="4"/>
        <v>0</v>
      </c>
      <c r="N151" s="3"/>
      <c r="O151" s="10"/>
      <c r="P151" s="10">
        <f t="shared" si="5"/>
        <v>8912.5</v>
      </c>
      <c r="Q151" s="24" t="s">
        <v>73</v>
      </c>
      <c r="R151" s="25"/>
    </row>
    <row r="152" spans="1:18" ht="12.75">
      <c r="A152" s="3">
        <v>43776</v>
      </c>
      <c r="B152" s="4"/>
      <c r="C152" s="4"/>
      <c r="D152" s="5" t="s">
        <v>3</v>
      </c>
      <c r="E152" s="5" t="s">
        <v>24</v>
      </c>
      <c r="F152" s="4" t="s">
        <v>25</v>
      </c>
      <c r="G152" s="6">
        <v>10</v>
      </c>
      <c r="H152" s="36">
        <v>26.381</v>
      </c>
      <c r="I152" s="52">
        <v>263.81</v>
      </c>
      <c r="J152" s="9">
        <v>46</v>
      </c>
      <c r="K152" s="10">
        <v>12135.26</v>
      </c>
      <c r="L152" s="11"/>
      <c r="M152" s="10">
        <f t="shared" si="4"/>
        <v>0</v>
      </c>
      <c r="N152" s="3"/>
      <c r="O152" s="10"/>
      <c r="P152" s="10">
        <f t="shared" si="5"/>
        <v>12135.26</v>
      </c>
      <c r="Q152" s="24" t="s">
        <v>73</v>
      </c>
      <c r="R152" s="25"/>
    </row>
    <row r="153" spans="1:18" ht="12.75">
      <c r="A153" s="3">
        <v>43776</v>
      </c>
      <c r="B153" s="4"/>
      <c r="C153" s="4"/>
      <c r="D153" s="5" t="s">
        <v>60</v>
      </c>
      <c r="E153" s="5" t="s">
        <v>61</v>
      </c>
      <c r="F153" s="4" t="s">
        <v>25</v>
      </c>
      <c r="G153" s="6">
        <v>11</v>
      </c>
      <c r="H153" s="36">
        <v>32.185</v>
      </c>
      <c r="I153" s="52">
        <v>354.03</v>
      </c>
      <c r="J153" s="9">
        <v>46</v>
      </c>
      <c r="K153" s="10">
        <v>16285.38</v>
      </c>
      <c r="L153" s="11"/>
      <c r="M153" s="10">
        <f t="shared" si="4"/>
        <v>0</v>
      </c>
      <c r="N153" s="3"/>
      <c r="O153" s="10"/>
      <c r="P153" s="10">
        <f t="shared" si="5"/>
        <v>16285.38</v>
      </c>
      <c r="Q153" s="24" t="s">
        <v>73</v>
      </c>
      <c r="R153" s="25"/>
    </row>
    <row r="154" spans="1:18" ht="12.75">
      <c r="A154" s="3">
        <v>43776</v>
      </c>
      <c r="B154" s="4"/>
      <c r="C154" s="4"/>
      <c r="D154" s="5" t="s">
        <v>6</v>
      </c>
      <c r="E154" s="5" t="s">
        <v>40</v>
      </c>
      <c r="F154" s="4" t="s">
        <v>25</v>
      </c>
      <c r="G154" s="6">
        <v>9</v>
      </c>
      <c r="H154" s="36">
        <v>28.037</v>
      </c>
      <c r="I154" s="52">
        <v>252.33</v>
      </c>
      <c r="J154" s="9">
        <v>46</v>
      </c>
      <c r="K154" s="10">
        <v>11607.18</v>
      </c>
      <c r="L154" s="11">
        <v>100</v>
      </c>
      <c r="M154" s="10">
        <f t="shared" si="4"/>
        <v>4200</v>
      </c>
      <c r="N154" s="3"/>
      <c r="O154" s="10"/>
      <c r="P154" s="10">
        <f t="shared" si="5"/>
        <v>7407.18</v>
      </c>
      <c r="Q154" s="24" t="s">
        <v>73</v>
      </c>
      <c r="R154" s="25"/>
    </row>
    <row r="155" spans="1:18" ht="12.75">
      <c r="A155" s="3">
        <v>43776</v>
      </c>
      <c r="B155" s="4"/>
      <c r="C155" s="4"/>
      <c r="D155" s="47" t="s">
        <v>47</v>
      </c>
      <c r="E155" s="47" t="s">
        <v>48</v>
      </c>
      <c r="F155" s="48" t="s">
        <v>25</v>
      </c>
      <c r="G155" s="49">
        <v>10</v>
      </c>
      <c r="H155" s="36">
        <v>26.32</v>
      </c>
      <c r="I155" s="8">
        <v>263.18</v>
      </c>
      <c r="J155" s="9">
        <v>46</v>
      </c>
      <c r="K155" s="10">
        <v>12106.28</v>
      </c>
      <c r="L155" s="11"/>
      <c r="M155" s="10">
        <f t="shared" si="4"/>
        <v>0</v>
      </c>
      <c r="N155" s="3"/>
      <c r="O155" s="10"/>
      <c r="P155" s="10">
        <f t="shared" si="5"/>
        <v>12106.28</v>
      </c>
      <c r="Q155" s="24" t="s">
        <v>73</v>
      </c>
      <c r="R155" s="25"/>
    </row>
    <row r="156" spans="1:18" ht="12.75">
      <c r="A156" s="3">
        <v>43776</v>
      </c>
      <c r="B156" s="4"/>
      <c r="C156" s="4"/>
      <c r="D156" s="5" t="s">
        <v>27</v>
      </c>
      <c r="E156" s="5" t="s">
        <v>28</v>
      </c>
      <c r="F156" s="4" t="s">
        <v>25</v>
      </c>
      <c r="G156" s="6">
        <v>10</v>
      </c>
      <c r="H156" s="36">
        <v>27.892</v>
      </c>
      <c r="I156" s="52">
        <v>278.92</v>
      </c>
      <c r="J156" s="9">
        <v>46</v>
      </c>
      <c r="K156" s="10">
        <v>12830.320000000002</v>
      </c>
      <c r="L156" s="11">
        <v>100</v>
      </c>
      <c r="M156" s="10">
        <f t="shared" si="4"/>
        <v>4200</v>
      </c>
      <c r="N156" s="3"/>
      <c r="O156" s="10"/>
      <c r="P156" s="10">
        <f t="shared" si="5"/>
        <v>8630.320000000002</v>
      </c>
      <c r="Q156" s="24" t="s">
        <v>73</v>
      </c>
      <c r="R156" s="25"/>
    </row>
    <row r="157" spans="1:18" ht="12.75">
      <c r="A157" s="3">
        <v>43776</v>
      </c>
      <c r="B157" s="4"/>
      <c r="C157" s="4"/>
      <c r="D157" s="5" t="s">
        <v>58</v>
      </c>
      <c r="E157" s="5" t="s">
        <v>59</v>
      </c>
      <c r="F157" s="4" t="s">
        <v>25</v>
      </c>
      <c r="G157" s="6">
        <v>10</v>
      </c>
      <c r="H157" s="36">
        <v>32.541</v>
      </c>
      <c r="I157" s="52">
        <v>325.40999999999997</v>
      </c>
      <c r="J157" s="9">
        <v>46</v>
      </c>
      <c r="K157" s="10">
        <v>14968.859999999999</v>
      </c>
      <c r="L157" s="11"/>
      <c r="M157" s="10">
        <f t="shared" si="4"/>
        <v>0</v>
      </c>
      <c r="N157" s="3"/>
      <c r="O157" s="10"/>
      <c r="P157" s="10">
        <f t="shared" si="5"/>
        <v>14968.859999999999</v>
      </c>
      <c r="Q157" s="24" t="s">
        <v>73</v>
      </c>
      <c r="R157" s="25"/>
    </row>
    <row r="158" spans="1:18" ht="12.75">
      <c r="A158" s="3">
        <v>43776</v>
      </c>
      <c r="B158" s="4"/>
      <c r="C158" s="4"/>
      <c r="D158" s="5" t="s">
        <v>32</v>
      </c>
      <c r="E158" s="5" t="s">
        <v>33</v>
      </c>
      <c r="F158" s="4" t="s">
        <v>25</v>
      </c>
      <c r="G158" s="6">
        <v>7</v>
      </c>
      <c r="H158" s="36">
        <v>27.716</v>
      </c>
      <c r="I158" s="52">
        <v>194.01</v>
      </c>
      <c r="J158" s="9">
        <v>46</v>
      </c>
      <c r="K158" s="10">
        <v>8924.46</v>
      </c>
      <c r="L158" s="11"/>
      <c r="M158" s="10">
        <f t="shared" si="4"/>
        <v>0</v>
      </c>
      <c r="N158" s="3"/>
      <c r="O158" s="10"/>
      <c r="P158" s="10">
        <f t="shared" si="5"/>
        <v>8924.46</v>
      </c>
      <c r="Q158" s="24" t="s">
        <v>73</v>
      </c>
      <c r="R158" s="25"/>
    </row>
    <row r="159" spans="1:18" ht="12.75">
      <c r="A159" s="3">
        <v>43777</v>
      </c>
      <c r="B159" s="4"/>
      <c r="C159" s="4"/>
      <c r="D159" s="5" t="s">
        <v>5</v>
      </c>
      <c r="E159" s="5" t="s">
        <v>26</v>
      </c>
      <c r="F159" s="4" t="s">
        <v>25</v>
      </c>
      <c r="G159" s="6">
        <v>10</v>
      </c>
      <c r="H159" s="36">
        <v>30.029</v>
      </c>
      <c r="I159" s="52">
        <v>300.29</v>
      </c>
      <c r="J159" s="9">
        <v>46</v>
      </c>
      <c r="K159" s="10">
        <v>13813.34</v>
      </c>
      <c r="L159" s="11">
        <v>200</v>
      </c>
      <c r="M159" s="10">
        <f t="shared" si="4"/>
        <v>8400</v>
      </c>
      <c r="N159" s="3"/>
      <c r="O159" s="10"/>
      <c r="P159" s="10">
        <f t="shared" si="5"/>
        <v>5413.34</v>
      </c>
      <c r="Q159" s="24" t="s">
        <v>73</v>
      </c>
      <c r="R159" s="25"/>
    </row>
    <row r="160" spans="1:18" ht="12.75">
      <c r="A160" s="3">
        <v>43777</v>
      </c>
      <c r="B160" s="4"/>
      <c r="C160" s="4"/>
      <c r="D160" s="5" t="s">
        <v>29</v>
      </c>
      <c r="E160" s="5" t="s">
        <v>30</v>
      </c>
      <c r="F160" s="4" t="s">
        <v>25</v>
      </c>
      <c r="G160" s="6">
        <v>7</v>
      </c>
      <c r="H160" s="36">
        <v>30.529</v>
      </c>
      <c r="I160" s="52">
        <v>213.7</v>
      </c>
      <c r="J160" s="9">
        <v>46</v>
      </c>
      <c r="K160" s="10">
        <v>9830.199999999999</v>
      </c>
      <c r="L160" s="11">
        <v>136</v>
      </c>
      <c r="M160" s="10">
        <f t="shared" si="4"/>
        <v>5712</v>
      </c>
      <c r="N160" s="3"/>
      <c r="O160" s="10"/>
      <c r="P160" s="10">
        <f t="shared" si="5"/>
        <v>4118.199999999999</v>
      </c>
      <c r="Q160" s="24" t="s">
        <v>73</v>
      </c>
      <c r="R160" s="25"/>
    </row>
    <row r="161" spans="1:18" ht="12.75">
      <c r="A161" s="3">
        <v>43777</v>
      </c>
      <c r="B161" s="4" t="s">
        <v>79</v>
      </c>
      <c r="C161" s="4"/>
      <c r="D161" s="5" t="s">
        <v>49</v>
      </c>
      <c r="E161" s="5" t="s">
        <v>50</v>
      </c>
      <c r="F161" s="4" t="s">
        <v>25</v>
      </c>
      <c r="G161" s="6">
        <v>7</v>
      </c>
      <c r="H161" s="36">
        <v>25.269</v>
      </c>
      <c r="I161" s="52">
        <v>176.88</v>
      </c>
      <c r="J161" s="9">
        <v>46</v>
      </c>
      <c r="K161" s="10">
        <v>8136.48</v>
      </c>
      <c r="L161" s="11">
        <v>200</v>
      </c>
      <c r="M161" s="10">
        <f t="shared" si="4"/>
        <v>8400</v>
      </c>
      <c r="N161" s="3"/>
      <c r="O161" s="10"/>
      <c r="P161" s="10">
        <f t="shared" si="5"/>
        <v>-263.52000000000044</v>
      </c>
      <c r="Q161" s="24" t="s">
        <v>73</v>
      </c>
      <c r="R161" s="25"/>
    </row>
    <row r="162" spans="1:18" ht="12.75">
      <c r="A162" s="3">
        <v>43777</v>
      </c>
      <c r="B162" s="4"/>
      <c r="C162" s="4"/>
      <c r="D162" s="5" t="s">
        <v>51</v>
      </c>
      <c r="E162" s="5" t="s">
        <v>52</v>
      </c>
      <c r="F162" s="4" t="s">
        <v>25</v>
      </c>
      <c r="G162" s="6">
        <v>8</v>
      </c>
      <c r="H162" s="36">
        <v>25.709</v>
      </c>
      <c r="I162" s="52">
        <v>205.67</v>
      </c>
      <c r="J162" s="9">
        <v>46</v>
      </c>
      <c r="K162" s="10">
        <v>9460.82</v>
      </c>
      <c r="L162" s="11">
        <v>183</v>
      </c>
      <c r="M162" s="10">
        <f t="shared" si="4"/>
        <v>7686</v>
      </c>
      <c r="N162" s="3"/>
      <c r="O162" s="10"/>
      <c r="P162" s="10">
        <f t="shared" si="5"/>
        <v>1774.8199999999997</v>
      </c>
      <c r="Q162" s="24" t="s">
        <v>73</v>
      </c>
      <c r="R162" s="25"/>
    </row>
    <row r="163" spans="1:18" ht="12.75">
      <c r="A163" s="3">
        <v>43777</v>
      </c>
      <c r="B163" s="4"/>
      <c r="C163" s="4"/>
      <c r="D163" s="5" t="s">
        <v>35</v>
      </c>
      <c r="E163" s="5" t="s">
        <v>36</v>
      </c>
      <c r="F163" s="4" t="s">
        <v>25</v>
      </c>
      <c r="G163" s="6">
        <v>5</v>
      </c>
      <c r="H163" s="36">
        <v>31.588</v>
      </c>
      <c r="I163" s="52">
        <v>157.94</v>
      </c>
      <c r="J163" s="9">
        <v>46</v>
      </c>
      <c r="K163" s="10">
        <v>7265.24</v>
      </c>
      <c r="L163" s="11">
        <v>89</v>
      </c>
      <c r="M163" s="10">
        <f t="shared" si="4"/>
        <v>3738</v>
      </c>
      <c r="N163" s="3"/>
      <c r="O163" s="10"/>
      <c r="P163" s="10">
        <f t="shared" si="5"/>
        <v>3527.24</v>
      </c>
      <c r="Q163" s="24" t="s">
        <v>73</v>
      </c>
      <c r="R163" s="25"/>
    </row>
    <row r="164" spans="1:18" ht="12.75">
      <c r="A164" s="3">
        <v>43777</v>
      </c>
      <c r="B164" s="4"/>
      <c r="C164" s="4"/>
      <c r="D164" s="5" t="s">
        <v>3</v>
      </c>
      <c r="E164" s="5" t="s">
        <v>24</v>
      </c>
      <c r="F164" s="4" t="s">
        <v>25</v>
      </c>
      <c r="G164" s="6">
        <v>8</v>
      </c>
      <c r="H164" s="36">
        <v>25.041</v>
      </c>
      <c r="I164" s="52">
        <v>200.33</v>
      </c>
      <c r="J164" s="9">
        <v>46</v>
      </c>
      <c r="K164" s="10">
        <v>9215.18</v>
      </c>
      <c r="L164" s="11"/>
      <c r="M164" s="10">
        <f t="shared" si="4"/>
        <v>0</v>
      </c>
      <c r="N164" s="3"/>
      <c r="O164" s="10"/>
      <c r="P164" s="10">
        <f t="shared" si="5"/>
        <v>9215.18</v>
      </c>
      <c r="Q164" s="24" t="s">
        <v>73</v>
      </c>
      <c r="R164" s="25"/>
    </row>
    <row r="165" spans="1:18" ht="12.75">
      <c r="A165" s="3">
        <v>43777</v>
      </c>
      <c r="B165" s="4" t="s">
        <v>79</v>
      </c>
      <c r="C165" s="4"/>
      <c r="D165" s="5" t="s">
        <v>60</v>
      </c>
      <c r="E165" s="5" t="s">
        <v>61</v>
      </c>
      <c r="F165" s="4" t="s">
        <v>25</v>
      </c>
      <c r="G165" s="6">
        <v>10</v>
      </c>
      <c r="H165" s="36">
        <v>33.58</v>
      </c>
      <c r="I165" s="52">
        <v>335.77</v>
      </c>
      <c r="J165" s="9">
        <v>46</v>
      </c>
      <c r="K165" s="10">
        <v>15445.419999999998</v>
      </c>
      <c r="L165" s="11">
        <v>100</v>
      </c>
      <c r="M165" s="10">
        <f t="shared" si="4"/>
        <v>4200</v>
      </c>
      <c r="N165" s="3"/>
      <c r="O165" s="10"/>
      <c r="P165" s="10">
        <f t="shared" si="5"/>
        <v>11245.419999999998</v>
      </c>
      <c r="Q165" s="24" t="s">
        <v>73</v>
      </c>
      <c r="R165" s="25"/>
    </row>
    <row r="166" spans="1:18" ht="12.75">
      <c r="A166" s="3">
        <v>43777</v>
      </c>
      <c r="B166" s="4"/>
      <c r="C166" s="4" t="s">
        <v>80</v>
      </c>
      <c r="D166" s="5" t="s">
        <v>6</v>
      </c>
      <c r="E166" s="5" t="s">
        <v>40</v>
      </c>
      <c r="F166" s="4" t="s">
        <v>25</v>
      </c>
      <c r="G166" s="6">
        <v>8</v>
      </c>
      <c r="H166" s="36">
        <v>29.74</v>
      </c>
      <c r="I166" s="8">
        <v>237.92</v>
      </c>
      <c r="J166" s="9">
        <v>46</v>
      </c>
      <c r="K166" s="10">
        <v>10944.32</v>
      </c>
      <c r="L166" s="11">
        <v>224</v>
      </c>
      <c r="M166" s="10">
        <f t="shared" si="4"/>
        <v>9408</v>
      </c>
      <c r="N166" s="3"/>
      <c r="O166" s="10"/>
      <c r="P166" s="10">
        <f t="shared" si="5"/>
        <v>1536.3199999999997</v>
      </c>
      <c r="Q166" s="24" t="s">
        <v>73</v>
      </c>
      <c r="R166" s="25"/>
    </row>
    <row r="167" spans="1:18" ht="12.75">
      <c r="A167" s="3">
        <v>43777</v>
      </c>
      <c r="B167" s="4"/>
      <c r="C167" s="4"/>
      <c r="D167" s="5" t="s">
        <v>27</v>
      </c>
      <c r="E167" s="5" t="s">
        <v>28</v>
      </c>
      <c r="F167" s="4" t="s">
        <v>25</v>
      </c>
      <c r="G167" s="6">
        <v>8</v>
      </c>
      <c r="H167" s="36">
        <v>25.523</v>
      </c>
      <c r="I167" s="52">
        <v>204.184</v>
      </c>
      <c r="J167" s="9">
        <v>46</v>
      </c>
      <c r="K167" s="10">
        <v>9392.464</v>
      </c>
      <c r="L167" s="11">
        <v>300</v>
      </c>
      <c r="M167" s="10">
        <f t="shared" si="4"/>
        <v>12600</v>
      </c>
      <c r="N167" s="3"/>
      <c r="O167" s="10"/>
      <c r="P167" s="10">
        <f t="shared" si="5"/>
        <v>-3207.536</v>
      </c>
      <c r="Q167" s="24" t="s">
        <v>73</v>
      </c>
      <c r="R167" s="25"/>
    </row>
    <row r="168" spans="1:18" ht="12.75">
      <c r="A168" s="3">
        <v>43777</v>
      </c>
      <c r="B168" s="4" t="s">
        <v>79</v>
      </c>
      <c r="C168" s="4" t="s">
        <v>80</v>
      </c>
      <c r="D168" s="5" t="s">
        <v>58</v>
      </c>
      <c r="E168" s="5" t="s">
        <v>59</v>
      </c>
      <c r="F168" s="4" t="s">
        <v>25</v>
      </c>
      <c r="G168" s="6">
        <v>8</v>
      </c>
      <c r="H168" s="36">
        <v>34.05</v>
      </c>
      <c r="I168" s="8">
        <v>272.4</v>
      </c>
      <c r="J168" s="9">
        <v>46</v>
      </c>
      <c r="K168" s="10">
        <v>12530.4</v>
      </c>
      <c r="L168" s="11">
        <v>301</v>
      </c>
      <c r="M168" s="10">
        <f t="shared" si="4"/>
        <v>12642</v>
      </c>
      <c r="N168" s="3"/>
      <c r="O168" s="10"/>
      <c r="P168" s="10">
        <f t="shared" si="5"/>
        <v>-111.60000000000036</v>
      </c>
      <c r="Q168" s="24" t="s">
        <v>73</v>
      </c>
      <c r="R168" s="25"/>
    </row>
    <row r="169" spans="1:18" ht="12.75">
      <c r="A169" s="3">
        <v>43777</v>
      </c>
      <c r="B169" s="4" t="s">
        <v>79</v>
      </c>
      <c r="C169" s="4"/>
      <c r="D169" s="5" t="s">
        <v>32</v>
      </c>
      <c r="E169" s="5" t="s">
        <v>33</v>
      </c>
      <c r="F169" s="4" t="s">
        <v>25</v>
      </c>
      <c r="G169" s="6">
        <v>8</v>
      </c>
      <c r="H169" s="36">
        <v>28.338</v>
      </c>
      <c r="I169" s="52">
        <v>226.7</v>
      </c>
      <c r="J169" s="9">
        <v>46</v>
      </c>
      <c r="K169" s="10">
        <v>10428.199999999999</v>
      </c>
      <c r="L169" s="11">
        <v>231</v>
      </c>
      <c r="M169" s="10">
        <f t="shared" si="4"/>
        <v>9702</v>
      </c>
      <c r="N169" s="3"/>
      <c r="O169" s="10"/>
      <c r="P169" s="10">
        <f t="shared" si="5"/>
        <v>726.1999999999989</v>
      </c>
      <c r="Q169" s="24" t="s">
        <v>73</v>
      </c>
      <c r="R169" s="25"/>
    </row>
    <row r="170" spans="1:18" ht="12.75">
      <c r="A170" s="3">
        <v>43777</v>
      </c>
      <c r="B170" s="4"/>
      <c r="C170" s="4"/>
      <c r="D170" s="5" t="s">
        <v>34</v>
      </c>
      <c r="E170" s="5" t="s">
        <v>30</v>
      </c>
      <c r="F170" s="4" t="s">
        <v>25</v>
      </c>
      <c r="G170" s="6">
        <v>8</v>
      </c>
      <c r="H170" s="36">
        <v>30.193</v>
      </c>
      <c r="I170" s="52">
        <v>241.54</v>
      </c>
      <c r="J170" s="9">
        <v>46</v>
      </c>
      <c r="K170" s="10">
        <v>11110.84</v>
      </c>
      <c r="L170" s="11">
        <v>197</v>
      </c>
      <c r="M170" s="10">
        <f t="shared" si="4"/>
        <v>8274</v>
      </c>
      <c r="N170" s="3"/>
      <c r="O170" s="10"/>
      <c r="P170" s="10">
        <f t="shared" si="5"/>
        <v>2836.84</v>
      </c>
      <c r="Q170" s="24" t="s">
        <v>73</v>
      </c>
      <c r="R170" s="25"/>
    </row>
    <row r="171" spans="1:18" ht="12.75">
      <c r="A171" s="3">
        <v>43777</v>
      </c>
      <c r="B171" s="4"/>
      <c r="C171" s="4"/>
      <c r="D171" s="5" t="s">
        <v>62</v>
      </c>
      <c r="E171" s="5" t="s">
        <v>63</v>
      </c>
      <c r="F171" s="4" t="s">
        <v>25</v>
      </c>
      <c r="G171" s="6">
        <v>6</v>
      </c>
      <c r="H171" s="36">
        <v>24.303</v>
      </c>
      <c r="I171" s="52">
        <v>145.82</v>
      </c>
      <c r="J171" s="9">
        <v>46</v>
      </c>
      <c r="K171" s="10">
        <v>6707.719999999999</v>
      </c>
      <c r="L171" s="11">
        <v>200</v>
      </c>
      <c r="M171" s="10">
        <f t="shared" si="4"/>
        <v>8400</v>
      </c>
      <c r="N171" s="3">
        <v>43776</v>
      </c>
      <c r="O171" s="10">
        <v>12000</v>
      </c>
      <c r="P171" s="10">
        <f t="shared" si="5"/>
        <v>-13692.28</v>
      </c>
      <c r="Q171" s="24" t="s">
        <v>73</v>
      </c>
      <c r="R171" s="25"/>
    </row>
    <row r="172" spans="1:18" ht="12.75">
      <c r="A172" s="3">
        <v>43777</v>
      </c>
      <c r="B172" s="4"/>
      <c r="C172" s="4"/>
      <c r="D172" s="5" t="s">
        <v>9</v>
      </c>
      <c r="E172" s="5" t="s">
        <v>64</v>
      </c>
      <c r="F172" s="4" t="s">
        <v>25</v>
      </c>
      <c r="G172" s="6">
        <v>1</v>
      </c>
      <c r="H172" s="36">
        <v>24</v>
      </c>
      <c r="I172" s="52">
        <v>24</v>
      </c>
      <c r="J172" s="9">
        <v>46</v>
      </c>
      <c r="K172" s="10">
        <v>1104</v>
      </c>
      <c r="L172" s="11">
        <v>200</v>
      </c>
      <c r="M172" s="10">
        <f t="shared" si="4"/>
        <v>8400</v>
      </c>
      <c r="N172" s="3"/>
      <c r="O172" s="10"/>
      <c r="P172" s="10">
        <f t="shared" si="5"/>
        <v>-7296</v>
      </c>
      <c r="Q172" s="24" t="s">
        <v>73</v>
      </c>
      <c r="R172" s="25"/>
    </row>
    <row r="173" spans="1:18" ht="12.75">
      <c r="A173" s="3">
        <v>43777</v>
      </c>
      <c r="B173" s="4" t="s">
        <v>79</v>
      </c>
      <c r="C173" s="4"/>
      <c r="D173" s="5" t="s">
        <v>8</v>
      </c>
      <c r="E173" s="5" t="s">
        <v>65</v>
      </c>
      <c r="F173" s="4" t="s">
        <v>25</v>
      </c>
      <c r="G173" s="6">
        <v>2</v>
      </c>
      <c r="H173" s="36">
        <v>32.065</v>
      </c>
      <c r="I173" s="52">
        <v>64.13</v>
      </c>
      <c r="J173" s="9">
        <v>46</v>
      </c>
      <c r="K173" s="10">
        <v>2949.9799999999996</v>
      </c>
      <c r="L173" s="11">
        <v>273</v>
      </c>
      <c r="M173" s="10">
        <f t="shared" si="4"/>
        <v>11466</v>
      </c>
      <c r="N173" s="3"/>
      <c r="O173" s="10"/>
      <c r="P173" s="10">
        <f t="shared" si="5"/>
        <v>-8516.02</v>
      </c>
      <c r="Q173" s="24" t="s">
        <v>73</v>
      </c>
      <c r="R173" s="25"/>
    </row>
    <row r="174" spans="1:18" ht="12.75">
      <c r="A174" s="3">
        <v>43777</v>
      </c>
      <c r="B174" s="4"/>
      <c r="C174" s="4"/>
      <c r="D174" s="5" t="s">
        <v>37</v>
      </c>
      <c r="E174" s="5" t="s">
        <v>36</v>
      </c>
      <c r="F174" s="4" t="s">
        <v>25</v>
      </c>
      <c r="G174" s="6">
        <v>1</v>
      </c>
      <c r="H174" s="36">
        <v>29.79</v>
      </c>
      <c r="I174" s="52">
        <v>29.79</v>
      </c>
      <c r="J174" s="9">
        <v>46</v>
      </c>
      <c r="K174" s="10">
        <v>1370.34</v>
      </c>
      <c r="L174" s="11"/>
      <c r="M174" s="10">
        <f t="shared" si="4"/>
        <v>0</v>
      </c>
      <c r="N174" s="3"/>
      <c r="O174" s="10"/>
      <c r="P174" s="10">
        <f t="shared" si="5"/>
        <v>1370.34</v>
      </c>
      <c r="Q174" s="24" t="s">
        <v>73</v>
      </c>
      <c r="R174" s="25"/>
    </row>
    <row r="175" spans="1:18" ht="12.75" outlineLevel="1">
      <c r="A175" s="3">
        <v>43777</v>
      </c>
      <c r="B175" s="4"/>
      <c r="C175" s="4"/>
      <c r="D175" s="5" t="s">
        <v>53</v>
      </c>
      <c r="E175" s="5" t="s">
        <v>54</v>
      </c>
      <c r="F175" s="4"/>
      <c r="G175" s="6"/>
      <c r="H175" s="36"/>
      <c r="I175" s="8">
        <v>0</v>
      </c>
      <c r="J175" s="9"/>
      <c r="K175" s="10">
        <v>0</v>
      </c>
      <c r="L175" s="11">
        <v>170</v>
      </c>
      <c r="M175" s="10">
        <f t="shared" si="4"/>
        <v>7140</v>
      </c>
      <c r="N175" s="3"/>
      <c r="O175" s="10"/>
      <c r="P175" s="10"/>
      <c r="Q175" s="24" t="s">
        <v>73</v>
      </c>
      <c r="R175" s="25"/>
    </row>
    <row r="176" spans="1:18" ht="12.75">
      <c r="A176" s="3">
        <v>43778</v>
      </c>
      <c r="B176" s="4" t="s">
        <v>79</v>
      </c>
      <c r="C176" s="4"/>
      <c r="D176" s="5" t="s">
        <v>8</v>
      </c>
      <c r="E176" s="5" t="s">
        <v>65</v>
      </c>
      <c r="F176" s="4" t="s">
        <v>25</v>
      </c>
      <c r="G176" s="6">
        <v>13</v>
      </c>
      <c r="H176" s="36">
        <v>32.803</v>
      </c>
      <c r="I176" s="52">
        <v>426.45</v>
      </c>
      <c r="J176" s="9">
        <v>46</v>
      </c>
      <c r="K176" s="10">
        <v>19616.7</v>
      </c>
      <c r="L176" s="11"/>
      <c r="M176" s="10">
        <f t="shared" si="4"/>
        <v>0</v>
      </c>
      <c r="N176" s="3"/>
      <c r="O176" s="10"/>
      <c r="P176" s="10">
        <f t="shared" si="5"/>
        <v>19616.7</v>
      </c>
      <c r="Q176" s="24" t="s">
        <v>73</v>
      </c>
      <c r="R176" s="25"/>
    </row>
    <row r="177" spans="1:18" ht="12.75">
      <c r="A177" s="3">
        <v>43778</v>
      </c>
      <c r="B177" s="4" t="s">
        <v>79</v>
      </c>
      <c r="C177" s="4"/>
      <c r="D177" s="5" t="s">
        <v>51</v>
      </c>
      <c r="E177" s="5" t="s">
        <v>52</v>
      </c>
      <c r="F177" s="4" t="s">
        <v>25</v>
      </c>
      <c r="G177" s="6">
        <v>11</v>
      </c>
      <c r="H177" s="36">
        <v>25.538</v>
      </c>
      <c r="I177" s="52">
        <v>280.92</v>
      </c>
      <c r="J177" s="9">
        <v>46</v>
      </c>
      <c r="K177" s="10">
        <v>12922.320000000002</v>
      </c>
      <c r="L177" s="11"/>
      <c r="M177" s="10">
        <f t="shared" si="4"/>
        <v>0</v>
      </c>
      <c r="N177" s="3"/>
      <c r="O177" s="10"/>
      <c r="P177" s="10">
        <f t="shared" si="5"/>
        <v>12922.320000000002</v>
      </c>
      <c r="Q177" s="24" t="s">
        <v>73</v>
      </c>
      <c r="R177" s="25"/>
    </row>
    <row r="178" spans="1:18" ht="12.75">
      <c r="A178" s="3">
        <v>43778</v>
      </c>
      <c r="B178" s="4" t="s">
        <v>79</v>
      </c>
      <c r="C178" s="4"/>
      <c r="D178" s="5" t="s">
        <v>29</v>
      </c>
      <c r="E178" s="5" t="s">
        <v>30</v>
      </c>
      <c r="F178" s="4" t="s">
        <v>25</v>
      </c>
      <c r="G178" s="6">
        <v>10</v>
      </c>
      <c r="H178" s="36">
        <v>31.347</v>
      </c>
      <c r="I178" s="52">
        <v>313.47</v>
      </c>
      <c r="J178" s="9">
        <v>46</v>
      </c>
      <c r="K178" s="10">
        <v>14419.62</v>
      </c>
      <c r="L178" s="11"/>
      <c r="M178" s="10">
        <f t="shared" si="4"/>
        <v>0</v>
      </c>
      <c r="N178" s="3"/>
      <c r="O178" s="10"/>
      <c r="P178" s="10">
        <f t="shared" si="5"/>
        <v>14419.62</v>
      </c>
      <c r="Q178" s="24" t="s">
        <v>73</v>
      </c>
      <c r="R178" s="25"/>
    </row>
    <row r="179" spans="1:18" ht="12.75">
      <c r="A179" s="3">
        <v>43778</v>
      </c>
      <c r="B179" s="4" t="s">
        <v>79</v>
      </c>
      <c r="C179" s="4"/>
      <c r="D179" s="5" t="s">
        <v>60</v>
      </c>
      <c r="E179" s="5" t="s">
        <v>61</v>
      </c>
      <c r="F179" s="4" t="s">
        <v>25</v>
      </c>
      <c r="G179" s="6">
        <v>10</v>
      </c>
      <c r="H179" s="36">
        <v>32.708</v>
      </c>
      <c r="I179" s="52">
        <v>327.08</v>
      </c>
      <c r="J179" s="9">
        <v>46</v>
      </c>
      <c r="K179" s="10">
        <v>15045.679999999998</v>
      </c>
      <c r="L179" s="11"/>
      <c r="M179" s="10">
        <f t="shared" si="4"/>
        <v>0</v>
      </c>
      <c r="N179" s="3"/>
      <c r="O179" s="10"/>
      <c r="P179" s="10">
        <f t="shared" si="5"/>
        <v>15045.679999999998</v>
      </c>
      <c r="Q179" s="24" t="s">
        <v>73</v>
      </c>
      <c r="R179" s="25"/>
    </row>
    <row r="180" spans="1:18" ht="12.75">
      <c r="A180" s="3">
        <v>43778</v>
      </c>
      <c r="B180" s="4" t="s">
        <v>79</v>
      </c>
      <c r="C180" s="4"/>
      <c r="D180" s="5" t="s">
        <v>9</v>
      </c>
      <c r="E180" s="5" t="s">
        <v>64</v>
      </c>
      <c r="F180" s="4" t="s">
        <v>25</v>
      </c>
      <c r="G180" s="6">
        <v>10</v>
      </c>
      <c r="H180" s="36">
        <v>26.785</v>
      </c>
      <c r="I180" s="52">
        <v>267.85</v>
      </c>
      <c r="J180" s="9">
        <v>46</v>
      </c>
      <c r="K180" s="10">
        <v>12321.1</v>
      </c>
      <c r="L180" s="11"/>
      <c r="M180" s="10">
        <f t="shared" si="4"/>
        <v>0</v>
      </c>
      <c r="N180" s="3"/>
      <c r="O180" s="10"/>
      <c r="P180" s="10">
        <f t="shared" si="5"/>
        <v>12321.1</v>
      </c>
      <c r="Q180" s="24" t="s">
        <v>73</v>
      </c>
      <c r="R180" s="25"/>
    </row>
    <row r="181" spans="1:18" ht="12.75">
      <c r="A181" s="3">
        <v>43778</v>
      </c>
      <c r="B181" s="4"/>
      <c r="C181" s="4"/>
      <c r="D181" s="5" t="s">
        <v>34</v>
      </c>
      <c r="E181" s="5" t="s">
        <v>30</v>
      </c>
      <c r="F181" s="4" t="s">
        <v>25</v>
      </c>
      <c r="G181" s="6">
        <v>11</v>
      </c>
      <c r="H181" s="36">
        <v>30.816</v>
      </c>
      <c r="I181" s="52">
        <v>338.98</v>
      </c>
      <c r="J181" s="9">
        <v>46</v>
      </c>
      <c r="K181" s="10">
        <v>15593.080000000002</v>
      </c>
      <c r="L181" s="11"/>
      <c r="M181" s="10">
        <f t="shared" si="4"/>
        <v>0</v>
      </c>
      <c r="N181" s="3"/>
      <c r="O181" s="10"/>
      <c r="P181" s="10">
        <f t="shared" si="5"/>
        <v>15593.080000000002</v>
      </c>
      <c r="Q181" s="24" t="s">
        <v>73</v>
      </c>
      <c r="R181" s="25"/>
    </row>
    <row r="182" spans="1:18" ht="12.75">
      <c r="A182" s="3">
        <v>43778</v>
      </c>
      <c r="B182" s="4" t="s">
        <v>79</v>
      </c>
      <c r="C182" s="4"/>
      <c r="D182" s="5" t="s">
        <v>49</v>
      </c>
      <c r="E182" s="5" t="s">
        <v>50</v>
      </c>
      <c r="F182" s="4" t="s">
        <v>25</v>
      </c>
      <c r="G182" s="6">
        <v>9</v>
      </c>
      <c r="H182" s="36">
        <v>25.944</v>
      </c>
      <c r="I182" s="52">
        <v>233.5</v>
      </c>
      <c r="J182" s="9">
        <v>46</v>
      </c>
      <c r="K182" s="10">
        <v>10741</v>
      </c>
      <c r="L182" s="11"/>
      <c r="M182" s="10">
        <f t="shared" si="4"/>
        <v>0</v>
      </c>
      <c r="N182" s="3"/>
      <c r="O182" s="10"/>
      <c r="P182" s="10">
        <f t="shared" si="5"/>
        <v>10741</v>
      </c>
      <c r="Q182" s="24" t="s">
        <v>73</v>
      </c>
      <c r="R182" s="25"/>
    </row>
    <row r="183" spans="1:18" ht="12.75">
      <c r="A183" s="3">
        <v>43778</v>
      </c>
      <c r="B183" s="4"/>
      <c r="C183" s="4"/>
      <c r="D183" s="5" t="s">
        <v>6</v>
      </c>
      <c r="E183" s="5" t="s">
        <v>40</v>
      </c>
      <c r="F183" s="4" t="s">
        <v>25</v>
      </c>
      <c r="G183" s="6">
        <v>10</v>
      </c>
      <c r="H183" s="36">
        <v>28.311</v>
      </c>
      <c r="I183" s="52">
        <v>283.11</v>
      </c>
      <c r="J183" s="9">
        <v>46</v>
      </c>
      <c r="K183" s="10">
        <v>13023.060000000001</v>
      </c>
      <c r="L183" s="11"/>
      <c r="M183" s="10">
        <f t="shared" si="4"/>
        <v>0</v>
      </c>
      <c r="N183" s="3"/>
      <c r="O183" s="10"/>
      <c r="P183" s="10">
        <f t="shared" si="5"/>
        <v>13023.060000000001</v>
      </c>
      <c r="Q183" s="24" t="s">
        <v>73</v>
      </c>
      <c r="R183" s="25"/>
    </row>
    <row r="184" spans="1:18" ht="12.75">
      <c r="A184" s="3">
        <v>43778</v>
      </c>
      <c r="B184" s="4" t="s">
        <v>79</v>
      </c>
      <c r="C184" s="4"/>
      <c r="D184" s="5" t="s">
        <v>53</v>
      </c>
      <c r="E184" s="5" t="s">
        <v>54</v>
      </c>
      <c r="F184" s="4" t="s">
        <v>25</v>
      </c>
      <c r="G184" s="6">
        <v>11</v>
      </c>
      <c r="H184" s="36">
        <v>26.676</v>
      </c>
      <c r="I184" s="52">
        <v>293.44</v>
      </c>
      <c r="J184" s="9">
        <v>46</v>
      </c>
      <c r="K184" s="10">
        <v>13498.24</v>
      </c>
      <c r="L184" s="11"/>
      <c r="M184" s="10">
        <f t="shared" si="4"/>
        <v>0</v>
      </c>
      <c r="N184" s="3"/>
      <c r="O184" s="10"/>
      <c r="P184" s="10">
        <f t="shared" si="5"/>
        <v>13498.24</v>
      </c>
      <c r="Q184" s="24" t="s">
        <v>73</v>
      </c>
      <c r="R184" s="25"/>
    </row>
    <row r="185" spans="1:18" ht="12.75">
      <c r="A185" s="3">
        <v>43778</v>
      </c>
      <c r="B185" s="4" t="s">
        <v>79</v>
      </c>
      <c r="C185" s="4"/>
      <c r="D185" s="5" t="s">
        <v>62</v>
      </c>
      <c r="E185" s="5" t="s">
        <v>63</v>
      </c>
      <c r="F185" s="4" t="s">
        <v>25</v>
      </c>
      <c r="G185" s="6">
        <v>8</v>
      </c>
      <c r="H185" s="36">
        <v>23.148</v>
      </c>
      <c r="I185" s="52">
        <v>185.18</v>
      </c>
      <c r="J185" s="9">
        <v>46</v>
      </c>
      <c r="K185" s="10">
        <v>8518.28</v>
      </c>
      <c r="L185" s="11"/>
      <c r="M185" s="10">
        <f t="shared" si="4"/>
        <v>0</v>
      </c>
      <c r="N185" s="3">
        <v>43705</v>
      </c>
      <c r="O185" s="10">
        <v>15000</v>
      </c>
      <c r="P185" s="10">
        <f t="shared" si="5"/>
        <v>-6481.719999999999</v>
      </c>
      <c r="Q185" s="24" t="s">
        <v>73</v>
      </c>
      <c r="R185" s="25"/>
    </row>
    <row r="186" spans="1:18" ht="12.75">
      <c r="A186" s="3">
        <v>43778</v>
      </c>
      <c r="B186" s="4" t="s">
        <v>79</v>
      </c>
      <c r="C186" s="4"/>
      <c r="D186" s="5" t="s">
        <v>37</v>
      </c>
      <c r="E186" s="5" t="s">
        <v>36</v>
      </c>
      <c r="F186" s="4" t="s">
        <v>25</v>
      </c>
      <c r="G186" s="6">
        <v>8</v>
      </c>
      <c r="H186" s="36">
        <v>33.176</v>
      </c>
      <c r="I186" s="52">
        <v>265.41</v>
      </c>
      <c r="J186" s="9">
        <v>46</v>
      </c>
      <c r="K186" s="10">
        <v>12208.86</v>
      </c>
      <c r="L186" s="11"/>
      <c r="M186" s="10">
        <f t="shared" si="4"/>
        <v>0</v>
      </c>
      <c r="N186" s="3"/>
      <c r="O186" s="10"/>
      <c r="P186" s="10">
        <f t="shared" si="5"/>
        <v>12208.86</v>
      </c>
      <c r="Q186" s="24" t="s">
        <v>73</v>
      </c>
      <c r="R186" s="25"/>
    </row>
    <row r="187" spans="1:18" ht="12.75">
      <c r="A187" s="3">
        <v>43778</v>
      </c>
      <c r="B187" s="4" t="s">
        <v>79</v>
      </c>
      <c r="C187" s="4"/>
      <c r="D187" s="5" t="s">
        <v>27</v>
      </c>
      <c r="E187" s="5" t="s">
        <v>28</v>
      </c>
      <c r="F187" s="4" t="s">
        <v>25</v>
      </c>
      <c r="G187" s="6">
        <v>7</v>
      </c>
      <c r="H187" s="36">
        <v>26.941</v>
      </c>
      <c r="I187" s="52">
        <v>188.59</v>
      </c>
      <c r="J187" s="9">
        <v>46</v>
      </c>
      <c r="K187" s="10">
        <v>8675.14</v>
      </c>
      <c r="L187" s="11"/>
      <c r="M187" s="10">
        <f t="shared" si="4"/>
        <v>0</v>
      </c>
      <c r="N187" s="3"/>
      <c r="O187" s="10"/>
      <c r="P187" s="10">
        <f t="shared" si="5"/>
        <v>8675.14</v>
      </c>
      <c r="Q187" s="24" t="s">
        <v>73</v>
      </c>
      <c r="R187" s="25"/>
    </row>
    <row r="188" spans="1:18" ht="12.75">
      <c r="A188" s="3">
        <v>43778</v>
      </c>
      <c r="B188" s="4" t="s">
        <v>79</v>
      </c>
      <c r="C188" s="4"/>
      <c r="D188" s="5" t="s">
        <v>58</v>
      </c>
      <c r="E188" s="5" t="s">
        <v>59</v>
      </c>
      <c r="F188" s="4" t="s">
        <v>25</v>
      </c>
      <c r="G188" s="6">
        <v>7</v>
      </c>
      <c r="H188" s="36">
        <v>33.107</v>
      </c>
      <c r="I188" s="52">
        <v>231.75</v>
      </c>
      <c r="J188" s="9">
        <v>46</v>
      </c>
      <c r="K188" s="10">
        <v>10660.5</v>
      </c>
      <c r="L188" s="11"/>
      <c r="M188" s="10">
        <f t="shared" si="4"/>
        <v>0</v>
      </c>
      <c r="N188" s="3"/>
      <c r="O188" s="10"/>
      <c r="P188" s="10">
        <f t="shared" si="5"/>
        <v>10660.5</v>
      </c>
      <c r="Q188" s="24" t="s">
        <v>73</v>
      </c>
      <c r="R188" s="25"/>
    </row>
    <row r="189" spans="1:18" ht="12.75">
      <c r="A189" s="3">
        <v>43779</v>
      </c>
      <c r="B189" s="4"/>
      <c r="C189" s="4"/>
      <c r="D189" s="5" t="s">
        <v>51</v>
      </c>
      <c r="E189" s="5" t="s">
        <v>52</v>
      </c>
      <c r="F189" s="4" t="s">
        <v>25</v>
      </c>
      <c r="G189" s="6">
        <v>4</v>
      </c>
      <c r="H189" s="36">
        <v>24.5</v>
      </c>
      <c r="I189" s="52">
        <v>98</v>
      </c>
      <c r="J189" s="9">
        <v>46</v>
      </c>
      <c r="K189" s="10">
        <v>4508</v>
      </c>
      <c r="L189" s="11"/>
      <c r="M189" s="10">
        <f t="shared" si="4"/>
        <v>0</v>
      </c>
      <c r="N189" s="3"/>
      <c r="O189" s="10"/>
      <c r="P189" s="10">
        <f t="shared" si="5"/>
        <v>4508</v>
      </c>
      <c r="Q189" s="24" t="s">
        <v>73</v>
      </c>
      <c r="R189" s="25"/>
    </row>
    <row r="190" spans="1:18" ht="12.75">
      <c r="A190" s="3">
        <v>43779</v>
      </c>
      <c r="B190" s="4"/>
      <c r="C190" s="4"/>
      <c r="D190" s="5" t="s">
        <v>8</v>
      </c>
      <c r="E190" s="5" t="s">
        <v>65</v>
      </c>
      <c r="F190" s="4" t="s">
        <v>25</v>
      </c>
      <c r="G190" s="6">
        <v>10</v>
      </c>
      <c r="H190" s="36">
        <v>31.105</v>
      </c>
      <c r="I190" s="52">
        <v>311.05</v>
      </c>
      <c r="J190" s="9">
        <v>46</v>
      </c>
      <c r="K190" s="10">
        <v>14308.300000000001</v>
      </c>
      <c r="L190" s="11"/>
      <c r="M190" s="10">
        <f t="shared" si="4"/>
        <v>0</v>
      </c>
      <c r="N190" s="3"/>
      <c r="O190" s="10"/>
      <c r="P190" s="10">
        <f t="shared" si="5"/>
        <v>14308.300000000001</v>
      </c>
      <c r="Q190" s="24" t="s">
        <v>73</v>
      </c>
      <c r="R190" s="25"/>
    </row>
    <row r="191" spans="1:18" ht="12.75">
      <c r="A191" s="3">
        <v>43779</v>
      </c>
      <c r="B191" s="4"/>
      <c r="C191" s="4"/>
      <c r="D191" s="5" t="s">
        <v>9</v>
      </c>
      <c r="E191" s="5" t="s">
        <v>64</v>
      </c>
      <c r="F191" s="4" t="s">
        <v>25</v>
      </c>
      <c r="G191" s="6">
        <v>5</v>
      </c>
      <c r="H191" s="36">
        <v>25.844</v>
      </c>
      <c r="I191" s="52">
        <v>129.22</v>
      </c>
      <c r="J191" s="9">
        <v>46</v>
      </c>
      <c r="K191" s="10">
        <v>5944.12</v>
      </c>
      <c r="L191" s="11"/>
      <c r="M191" s="10">
        <f t="shared" si="4"/>
        <v>0</v>
      </c>
      <c r="N191" s="3"/>
      <c r="O191" s="10"/>
      <c r="P191" s="10">
        <f t="shared" si="5"/>
        <v>5944.12</v>
      </c>
      <c r="Q191" s="24" t="s">
        <v>73</v>
      </c>
      <c r="R191" s="25"/>
    </row>
    <row r="192" spans="1:18" ht="12.75">
      <c r="A192" s="3">
        <v>43779</v>
      </c>
      <c r="B192" s="4"/>
      <c r="C192" s="4"/>
      <c r="D192" s="5" t="s">
        <v>60</v>
      </c>
      <c r="E192" s="5" t="s">
        <v>61</v>
      </c>
      <c r="F192" s="4" t="s">
        <v>25</v>
      </c>
      <c r="G192" s="6">
        <v>10</v>
      </c>
      <c r="H192" s="36">
        <v>31.56</v>
      </c>
      <c r="I192" s="52">
        <v>315.59999999999997</v>
      </c>
      <c r="J192" s="9">
        <v>46</v>
      </c>
      <c r="K192" s="10">
        <v>14517.599999999999</v>
      </c>
      <c r="L192" s="11"/>
      <c r="M192" s="10">
        <f t="shared" si="4"/>
        <v>0</v>
      </c>
      <c r="N192" s="3"/>
      <c r="O192" s="10"/>
      <c r="P192" s="10">
        <f t="shared" si="5"/>
        <v>14517.599999999999</v>
      </c>
      <c r="Q192" s="24" t="s">
        <v>73</v>
      </c>
      <c r="R192" s="25"/>
    </row>
    <row r="193" spans="1:18" ht="12.75">
      <c r="A193" s="3">
        <v>43779</v>
      </c>
      <c r="B193" s="4"/>
      <c r="C193" s="4"/>
      <c r="D193" s="5" t="s">
        <v>34</v>
      </c>
      <c r="E193" s="5" t="s">
        <v>30</v>
      </c>
      <c r="F193" s="4" t="s">
        <v>25</v>
      </c>
      <c r="G193" s="6">
        <v>7</v>
      </c>
      <c r="H193" s="36">
        <v>30.041</v>
      </c>
      <c r="I193" s="52">
        <v>210.29</v>
      </c>
      <c r="J193" s="9">
        <v>46</v>
      </c>
      <c r="K193" s="10">
        <v>9673.34</v>
      </c>
      <c r="L193" s="11"/>
      <c r="M193" s="10">
        <f t="shared" si="4"/>
        <v>0</v>
      </c>
      <c r="N193" s="3"/>
      <c r="O193" s="10"/>
      <c r="P193" s="10">
        <f t="shared" si="5"/>
        <v>9673.34</v>
      </c>
      <c r="Q193" s="24" t="s">
        <v>73</v>
      </c>
      <c r="R193" s="25"/>
    </row>
    <row r="194" spans="1:18" ht="12.75">
      <c r="A194" s="3">
        <v>43779</v>
      </c>
      <c r="B194" s="4"/>
      <c r="C194" s="4"/>
      <c r="D194" s="5" t="s">
        <v>29</v>
      </c>
      <c r="E194" s="5" t="s">
        <v>30</v>
      </c>
      <c r="F194" s="4" t="s">
        <v>25</v>
      </c>
      <c r="G194" s="6">
        <v>5</v>
      </c>
      <c r="H194" s="36">
        <v>31.314</v>
      </c>
      <c r="I194" s="52">
        <v>156.57</v>
      </c>
      <c r="J194" s="9">
        <v>46</v>
      </c>
      <c r="K194" s="10">
        <v>7202.219999999999</v>
      </c>
      <c r="L194" s="11"/>
      <c r="M194" s="10">
        <f t="shared" si="4"/>
        <v>0</v>
      </c>
      <c r="N194" s="3"/>
      <c r="O194" s="10"/>
      <c r="P194" s="10">
        <f t="shared" si="5"/>
        <v>7202.219999999999</v>
      </c>
      <c r="Q194" s="24" t="s">
        <v>73</v>
      </c>
      <c r="R194" s="25"/>
    </row>
    <row r="195" spans="1:18" ht="12.75">
      <c r="A195" s="3">
        <v>43779</v>
      </c>
      <c r="B195" s="4"/>
      <c r="C195" s="4"/>
      <c r="D195" s="5" t="s">
        <v>6</v>
      </c>
      <c r="E195" s="5" t="s">
        <v>40</v>
      </c>
      <c r="F195" s="4" t="s">
        <v>25</v>
      </c>
      <c r="G195" s="6">
        <v>5</v>
      </c>
      <c r="H195" s="36">
        <v>28</v>
      </c>
      <c r="I195" s="52">
        <v>140</v>
      </c>
      <c r="J195" s="9">
        <v>46</v>
      </c>
      <c r="K195" s="10">
        <v>6440</v>
      </c>
      <c r="L195" s="11"/>
      <c r="M195" s="10">
        <f t="shared" si="4"/>
        <v>0</v>
      </c>
      <c r="N195" s="3"/>
      <c r="O195" s="10"/>
      <c r="P195" s="10">
        <f t="shared" si="5"/>
        <v>6440</v>
      </c>
      <c r="Q195" s="24" t="s">
        <v>73</v>
      </c>
      <c r="R195" s="25"/>
    </row>
    <row r="196" spans="1:18" ht="12.75">
      <c r="A196" s="3">
        <v>43779</v>
      </c>
      <c r="B196" s="4"/>
      <c r="C196" s="4"/>
      <c r="D196" s="5" t="s">
        <v>53</v>
      </c>
      <c r="E196" s="5" t="s">
        <v>54</v>
      </c>
      <c r="F196" s="4" t="s">
        <v>25</v>
      </c>
      <c r="G196" s="51">
        <v>7</v>
      </c>
      <c r="H196" s="36">
        <v>26.746</v>
      </c>
      <c r="I196" s="52">
        <v>187.22</v>
      </c>
      <c r="J196" s="9">
        <v>46</v>
      </c>
      <c r="K196" s="10">
        <v>8612.12</v>
      </c>
      <c r="L196" s="11"/>
      <c r="M196" s="10">
        <f t="shared" si="4"/>
        <v>0</v>
      </c>
      <c r="N196" s="3"/>
      <c r="O196" s="10"/>
      <c r="P196" s="10">
        <f t="shared" si="5"/>
        <v>8612.12</v>
      </c>
      <c r="Q196" s="24" t="s">
        <v>73</v>
      </c>
      <c r="R196" s="25"/>
    </row>
    <row r="197" spans="1:18" ht="12.75">
      <c r="A197" s="3">
        <v>43779</v>
      </c>
      <c r="B197" s="4"/>
      <c r="C197" s="4"/>
      <c r="D197" s="5" t="s">
        <v>32</v>
      </c>
      <c r="E197" s="5" t="s">
        <v>33</v>
      </c>
      <c r="F197" s="4" t="s">
        <v>25</v>
      </c>
      <c r="G197" s="6">
        <v>2</v>
      </c>
      <c r="H197" s="36">
        <v>28.03</v>
      </c>
      <c r="I197" s="52">
        <v>56.06</v>
      </c>
      <c r="J197" s="9">
        <v>46</v>
      </c>
      <c r="K197" s="10">
        <v>2578.76</v>
      </c>
      <c r="L197" s="11"/>
      <c r="M197" s="10">
        <f t="shared" si="4"/>
        <v>0</v>
      </c>
      <c r="N197" s="3"/>
      <c r="O197" s="10"/>
      <c r="P197" s="10">
        <f t="shared" si="5"/>
        <v>2578.76</v>
      </c>
      <c r="Q197" s="24" t="s">
        <v>73</v>
      </c>
      <c r="R197" s="25"/>
    </row>
    <row r="198" spans="1:18" ht="12.75">
      <c r="A198" s="3">
        <v>43779</v>
      </c>
      <c r="B198" s="4"/>
      <c r="C198" s="4"/>
      <c r="D198" s="5" t="s">
        <v>37</v>
      </c>
      <c r="E198" s="5" t="s">
        <v>36</v>
      </c>
      <c r="F198" s="4" t="s">
        <v>25</v>
      </c>
      <c r="G198" s="6">
        <v>4</v>
      </c>
      <c r="H198" s="36">
        <v>33.513</v>
      </c>
      <c r="I198" s="52">
        <v>134.05</v>
      </c>
      <c r="J198" s="9">
        <v>46</v>
      </c>
      <c r="K198" s="10">
        <v>6166.3</v>
      </c>
      <c r="L198" s="11"/>
      <c r="M198" s="10">
        <f t="shared" si="4"/>
        <v>0</v>
      </c>
      <c r="N198" s="3"/>
      <c r="O198" s="10"/>
      <c r="P198" s="10">
        <f t="shared" si="5"/>
        <v>6166.3</v>
      </c>
      <c r="Q198" s="24" t="s">
        <v>73</v>
      </c>
      <c r="R198" s="25"/>
    </row>
    <row r="199" spans="1:18" ht="12.75">
      <c r="A199" s="3">
        <v>43779</v>
      </c>
      <c r="B199" s="4"/>
      <c r="C199" s="4"/>
      <c r="D199" s="5" t="s">
        <v>5</v>
      </c>
      <c r="E199" s="5" t="s">
        <v>26</v>
      </c>
      <c r="F199" s="4" t="s">
        <v>25</v>
      </c>
      <c r="G199" s="6">
        <v>10</v>
      </c>
      <c r="H199" s="36">
        <v>29.086</v>
      </c>
      <c r="I199" s="52">
        <v>290.86</v>
      </c>
      <c r="J199" s="9">
        <v>46</v>
      </c>
      <c r="K199" s="10">
        <v>13379.560000000001</v>
      </c>
      <c r="L199" s="11"/>
      <c r="M199" s="10">
        <f aca="true" t="shared" si="6" ref="M199:M223">L199*42</f>
        <v>0</v>
      </c>
      <c r="N199" s="3"/>
      <c r="O199" s="10"/>
      <c r="P199" s="10">
        <f t="shared" si="5"/>
        <v>13379.560000000001</v>
      </c>
      <c r="Q199" s="24" t="s">
        <v>73</v>
      </c>
      <c r="R199" s="25"/>
    </row>
    <row r="200" spans="1:18" ht="12.75">
      <c r="A200" s="3">
        <v>43779</v>
      </c>
      <c r="B200" s="4"/>
      <c r="C200" s="4"/>
      <c r="D200" s="5" t="s">
        <v>49</v>
      </c>
      <c r="E200" s="5" t="s">
        <v>50</v>
      </c>
      <c r="F200" s="4" t="s">
        <v>25</v>
      </c>
      <c r="G200" s="6">
        <v>10</v>
      </c>
      <c r="H200" s="36">
        <v>27.283</v>
      </c>
      <c r="I200" s="52">
        <v>272.83000000000004</v>
      </c>
      <c r="J200" s="9">
        <v>46</v>
      </c>
      <c r="K200" s="10">
        <v>12550.180000000002</v>
      </c>
      <c r="L200" s="11"/>
      <c r="M200" s="10">
        <f t="shared" si="6"/>
        <v>0</v>
      </c>
      <c r="N200" s="3"/>
      <c r="O200" s="10"/>
      <c r="P200" s="10">
        <f t="shared" si="5"/>
        <v>12550.180000000002</v>
      </c>
      <c r="Q200" s="24" t="s">
        <v>73</v>
      </c>
      <c r="R200" s="25"/>
    </row>
    <row r="201" spans="1:18" ht="12.75">
      <c r="A201" s="3">
        <v>43779</v>
      </c>
      <c r="B201" s="4"/>
      <c r="C201" s="4"/>
      <c r="D201" s="5" t="s">
        <v>27</v>
      </c>
      <c r="E201" s="5" t="s">
        <v>28</v>
      </c>
      <c r="F201" s="4" t="s">
        <v>25</v>
      </c>
      <c r="G201" s="6">
        <v>7</v>
      </c>
      <c r="H201" s="36">
        <v>28.133</v>
      </c>
      <c r="I201" s="52">
        <v>196.93</v>
      </c>
      <c r="J201" s="9">
        <v>46</v>
      </c>
      <c r="K201" s="10">
        <v>9058.78</v>
      </c>
      <c r="L201" s="11"/>
      <c r="M201" s="10">
        <f t="shared" si="6"/>
        <v>0</v>
      </c>
      <c r="N201" s="3"/>
      <c r="O201" s="10"/>
      <c r="P201" s="10">
        <f t="shared" si="5"/>
        <v>9058.78</v>
      </c>
      <c r="Q201" s="24" t="s">
        <v>73</v>
      </c>
      <c r="R201" s="25"/>
    </row>
    <row r="202" spans="1:18" ht="12.75">
      <c r="A202" s="3">
        <v>43779</v>
      </c>
      <c r="B202" s="4"/>
      <c r="C202" s="4"/>
      <c r="D202" s="5" t="s">
        <v>58</v>
      </c>
      <c r="E202" s="5" t="s">
        <v>59</v>
      </c>
      <c r="F202" s="4" t="s">
        <v>25</v>
      </c>
      <c r="G202" s="6">
        <v>8</v>
      </c>
      <c r="H202" s="36">
        <v>30.705</v>
      </c>
      <c r="I202" s="52">
        <v>245.64</v>
      </c>
      <c r="J202" s="9">
        <v>46</v>
      </c>
      <c r="K202" s="10">
        <v>11299.439999999999</v>
      </c>
      <c r="L202" s="11"/>
      <c r="M202" s="10">
        <f t="shared" si="6"/>
        <v>0</v>
      </c>
      <c r="N202" s="3"/>
      <c r="O202" s="10"/>
      <c r="P202" s="10">
        <f t="shared" si="5"/>
        <v>11299.439999999999</v>
      </c>
      <c r="Q202" s="24" t="s">
        <v>73</v>
      </c>
      <c r="R202" s="25"/>
    </row>
    <row r="203" spans="1:18" ht="12.75">
      <c r="A203" s="3">
        <v>43779</v>
      </c>
      <c r="B203" s="4"/>
      <c r="C203" s="4"/>
      <c r="D203" s="5" t="s">
        <v>62</v>
      </c>
      <c r="E203" s="5" t="s">
        <v>63</v>
      </c>
      <c r="F203" s="4" t="s">
        <v>25</v>
      </c>
      <c r="G203" s="6">
        <v>1</v>
      </c>
      <c r="H203" s="36">
        <v>23.24</v>
      </c>
      <c r="I203" s="52">
        <v>23.24</v>
      </c>
      <c r="J203" s="9">
        <v>46</v>
      </c>
      <c r="K203" s="10">
        <v>1069.04</v>
      </c>
      <c r="L203" s="11"/>
      <c r="M203" s="10">
        <f t="shared" si="6"/>
        <v>0</v>
      </c>
      <c r="N203" s="3"/>
      <c r="O203" s="10"/>
      <c r="P203" s="10">
        <f t="shared" si="5"/>
        <v>1069.04</v>
      </c>
      <c r="Q203" s="24" t="s">
        <v>73</v>
      </c>
      <c r="R203" s="25"/>
    </row>
    <row r="204" spans="1:18" ht="12.75">
      <c r="A204" s="3">
        <v>43780</v>
      </c>
      <c r="B204" s="4"/>
      <c r="C204" s="4"/>
      <c r="D204" s="5" t="s">
        <v>37</v>
      </c>
      <c r="E204" s="5" t="s">
        <v>36</v>
      </c>
      <c r="F204" s="4" t="s">
        <v>25</v>
      </c>
      <c r="G204" s="6">
        <v>5</v>
      </c>
      <c r="H204" s="36">
        <v>34.58</v>
      </c>
      <c r="I204" s="52">
        <v>172.9</v>
      </c>
      <c r="J204" s="9">
        <v>46</v>
      </c>
      <c r="K204" s="10">
        <v>7953.400000000001</v>
      </c>
      <c r="L204" s="11"/>
      <c r="M204" s="10">
        <f t="shared" si="6"/>
        <v>0</v>
      </c>
      <c r="N204" s="3"/>
      <c r="O204" s="10"/>
      <c r="P204" s="10">
        <f t="shared" si="5"/>
        <v>7953.400000000001</v>
      </c>
      <c r="Q204" s="24" t="s">
        <v>73</v>
      </c>
      <c r="R204" s="25"/>
    </row>
    <row r="205" spans="1:18" ht="12.75">
      <c r="A205" s="3">
        <v>43780</v>
      </c>
      <c r="B205" s="4"/>
      <c r="C205" s="4"/>
      <c r="D205" s="5" t="s">
        <v>27</v>
      </c>
      <c r="E205" s="5" t="s">
        <v>28</v>
      </c>
      <c r="F205" s="4" t="s">
        <v>25</v>
      </c>
      <c r="G205" s="6">
        <v>10</v>
      </c>
      <c r="H205" s="36">
        <v>27.716</v>
      </c>
      <c r="I205" s="52">
        <v>271.16</v>
      </c>
      <c r="J205" s="9">
        <v>46</v>
      </c>
      <c r="K205" s="10">
        <v>12473.36</v>
      </c>
      <c r="L205" s="11">
        <v>100</v>
      </c>
      <c r="M205" s="10">
        <f t="shared" si="6"/>
        <v>4200</v>
      </c>
      <c r="N205" s="3"/>
      <c r="O205" s="10"/>
      <c r="P205" s="10">
        <f t="shared" si="5"/>
        <v>8273.36</v>
      </c>
      <c r="Q205" s="24" t="s">
        <v>73</v>
      </c>
      <c r="R205" s="25"/>
    </row>
    <row r="206" spans="1:18" ht="12.75">
      <c r="A206" s="3">
        <v>43780</v>
      </c>
      <c r="B206" s="4"/>
      <c r="C206" s="4"/>
      <c r="D206" s="5" t="s">
        <v>3</v>
      </c>
      <c r="E206" s="5" t="s">
        <v>24</v>
      </c>
      <c r="F206" s="4" t="s">
        <v>25</v>
      </c>
      <c r="G206" s="6">
        <v>8</v>
      </c>
      <c r="H206" s="36">
        <v>25.504</v>
      </c>
      <c r="I206" s="52">
        <v>204.03</v>
      </c>
      <c r="J206" s="9">
        <v>46</v>
      </c>
      <c r="K206" s="10">
        <v>9385.38</v>
      </c>
      <c r="L206" s="11"/>
      <c r="M206" s="10">
        <f t="shared" si="6"/>
        <v>0</v>
      </c>
      <c r="N206" s="3"/>
      <c r="O206" s="10"/>
      <c r="P206" s="10">
        <f t="shared" si="5"/>
        <v>9385.38</v>
      </c>
      <c r="Q206" s="24" t="s">
        <v>73</v>
      </c>
      <c r="R206" s="25"/>
    </row>
    <row r="207" spans="1:18" ht="12.75">
      <c r="A207" s="3">
        <v>43780</v>
      </c>
      <c r="B207" s="4"/>
      <c r="C207" s="4"/>
      <c r="D207" s="5" t="s">
        <v>35</v>
      </c>
      <c r="E207" s="5" t="s">
        <v>36</v>
      </c>
      <c r="F207" s="4" t="s">
        <v>25</v>
      </c>
      <c r="G207" s="6">
        <v>8</v>
      </c>
      <c r="H207" s="36">
        <v>32.014</v>
      </c>
      <c r="I207" s="52">
        <v>256.11</v>
      </c>
      <c r="J207" s="9">
        <v>46</v>
      </c>
      <c r="K207" s="10">
        <v>11781.060000000001</v>
      </c>
      <c r="L207" s="11"/>
      <c r="M207" s="10">
        <f t="shared" si="6"/>
        <v>0</v>
      </c>
      <c r="N207" s="3"/>
      <c r="O207" s="10"/>
      <c r="P207" s="10">
        <f aca="true" t="shared" si="7" ref="P207:P223">K207-M207-O207</f>
        <v>11781.060000000001</v>
      </c>
      <c r="Q207" s="24" t="s">
        <v>73</v>
      </c>
      <c r="R207" s="25"/>
    </row>
    <row r="208" spans="1:18" ht="12.75">
      <c r="A208" s="3">
        <v>43780</v>
      </c>
      <c r="B208" s="4"/>
      <c r="C208" s="4"/>
      <c r="D208" s="5" t="s">
        <v>29</v>
      </c>
      <c r="E208" s="5" t="s">
        <v>30</v>
      </c>
      <c r="F208" s="4" t="s">
        <v>25</v>
      </c>
      <c r="G208" s="6">
        <v>11</v>
      </c>
      <c r="H208" s="36">
        <v>30.174</v>
      </c>
      <c r="I208" s="52">
        <v>331.91</v>
      </c>
      <c r="J208" s="9">
        <v>46</v>
      </c>
      <c r="K208" s="10">
        <v>15267.86</v>
      </c>
      <c r="L208" s="11">
        <v>260</v>
      </c>
      <c r="M208" s="10">
        <f t="shared" si="6"/>
        <v>10920</v>
      </c>
      <c r="N208" s="3"/>
      <c r="O208" s="10"/>
      <c r="P208" s="10">
        <f t="shared" si="7"/>
        <v>4347.860000000001</v>
      </c>
      <c r="Q208" s="24" t="s">
        <v>73</v>
      </c>
      <c r="R208" s="25"/>
    </row>
    <row r="209" spans="1:18" ht="12.75">
      <c r="A209" s="3">
        <v>43780</v>
      </c>
      <c r="B209" s="4"/>
      <c r="C209" s="4"/>
      <c r="D209" s="5" t="s">
        <v>6</v>
      </c>
      <c r="E209" s="5" t="s">
        <v>40</v>
      </c>
      <c r="F209" s="4" t="s">
        <v>25</v>
      </c>
      <c r="G209" s="6">
        <v>8</v>
      </c>
      <c r="H209" s="36">
        <v>28.551</v>
      </c>
      <c r="I209" s="8">
        <v>228.41</v>
      </c>
      <c r="J209" s="9">
        <v>46</v>
      </c>
      <c r="K209" s="10">
        <v>10506.86</v>
      </c>
      <c r="L209" s="11">
        <v>200</v>
      </c>
      <c r="M209" s="10">
        <f t="shared" si="6"/>
        <v>8400</v>
      </c>
      <c r="N209" s="3"/>
      <c r="O209" s="10"/>
      <c r="P209" s="10">
        <f t="shared" si="7"/>
        <v>2106.8600000000006</v>
      </c>
      <c r="Q209" s="24" t="s">
        <v>73</v>
      </c>
      <c r="R209" s="25"/>
    </row>
    <row r="210" spans="1:18" ht="12.75">
      <c r="A210" s="3">
        <v>43780</v>
      </c>
      <c r="B210" s="4"/>
      <c r="C210" s="4"/>
      <c r="D210" s="5" t="s">
        <v>51</v>
      </c>
      <c r="E210" s="5" t="s">
        <v>52</v>
      </c>
      <c r="F210" s="4" t="s">
        <v>25</v>
      </c>
      <c r="G210" s="6">
        <v>9</v>
      </c>
      <c r="H210" s="36">
        <v>24.974</v>
      </c>
      <c r="I210" s="52">
        <v>224.77</v>
      </c>
      <c r="J210" s="9">
        <v>46</v>
      </c>
      <c r="K210" s="10">
        <v>10339.42</v>
      </c>
      <c r="L210" s="11">
        <v>200</v>
      </c>
      <c r="M210" s="10">
        <f t="shared" si="6"/>
        <v>8400</v>
      </c>
      <c r="N210" s="3"/>
      <c r="O210" s="10"/>
      <c r="P210" s="10">
        <f t="shared" si="7"/>
        <v>1939.42</v>
      </c>
      <c r="Q210" s="24" t="s">
        <v>73</v>
      </c>
      <c r="R210" s="25"/>
    </row>
    <row r="211" spans="1:18" ht="12.75">
      <c r="A211" s="3">
        <v>43780</v>
      </c>
      <c r="B211" s="4"/>
      <c r="C211" s="4"/>
      <c r="D211" s="5" t="s">
        <v>60</v>
      </c>
      <c r="E211" s="5" t="s">
        <v>61</v>
      </c>
      <c r="F211" s="4" t="s">
        <v>25</v>
      </c>
      <c r="G211" s="6">
        <v>11</v>
      </c>
      <c r="H211" s="36">
        <v>33.445</v>
      </c>
      <c r="I211" s="52">
        <v>367.84</v>
      </c>
      <c r="J211" s="9">
        <v>46</v>
      </c>
      <c r="K211" s="10">
        <v>16920.64</v>
      </c>
      <c r="L211" s="11">
        <v>250</v>
      </c>
      <c r="M211" s="10">
        <f t="shared" si="6"/>
        <v>10500</v>
      </c>
      <c r="N211" s="3"/>
      <c r="O211" s="10"/>
      <c r="P211" s="10">
        <f t="shared" si="7"/>
        <v>6420.639999999999</v>
      </c>
      <c r="Q211" s="24" t="s">
        <v>73</v>
      </c>
      <c r="R211" s="25"/>
    </row>
    <row r="212" spans="1:18" ht="12.75">
      <c r="A212" s="3">
        <v>43780</v>
      </c>
      <c r="B212" s="4"/>
      <c r="C212" s="4"/>
      <c r="D212" s="5" t="s">
        <v>49</v>
      </c>
      <c r="E212" s="5" t="s">
        <v>50</v>
      </c>
      <c r="F212" s="4" t="s">
        <v>25</v>
      </c>
      <c r="G212" s="6">
        <v>10</v>
      </c>
      <c r="H212" s="36">
        <v>25.831</v>
      </c>
      <c r="I212" s="52">
        <v>258.31</v>
      </c>
      <c r="J212" s="9">
        <v>46</v>
      </c>
      <c r="K212" s="10">
        <v>11882.26</v>
      </c>
      <c r="L212" s="11">
        <v>200</v>
      </c>
      <c r="M212" s="10">
        <f t="shared" si="6"/>
        <v>8400</v>
      </c>
      <c r="N212" s="3"/>
      <c r="O212" s="10"/>
      <c r="P212" s="10">
        <f t="shared" si="7"/>
        <v>3482.26</v>
      </c>
      <c r="Q212" s="24" t="s">
        <v>73</v>
      </c>
      <c r="R212" s="25"/>
    </row>
    <row r="213" spans="1:18" ht="12.75">
      <c r="A213" s="3">
        <v>43780</v>
      </c>
      <c r="B213" s="4"/>
      <c r="C213" s="4"/>
      <c r="D213" s="5" t="s">
        <v>58</v>
      </c>
      <c r="E213" s="5" t="s">
        <v>59</v>
      </c>
      <c r="F213" s="4" t="s">
        <v>25</v>
      </c>
      <c r="G213" s="6">
        <v>2</v>
      </c>
      <c r="H213" s="36">
        <v>29.61</v>
      </c>
      <c r="I213" s="52">
        <v>59.22</v>
      </c>
      <c r="J213" s="9">
        <v>46</v>
      </c>
      <c r="K213" s="10">
        <v>2724.12</v>
      </c>
      <c r="L213" s="11">
        <v>131</v>
      </c>
      <c r="M213" s="10">
        <f t="shared" si="6"/>
        <v>5502</v>
      </c>
      <c r="N213" s="3"/>
      <c r="O213" s="10"/>
      <c r="P213" s="10">
        <f t="shared" si="7"/>
        <v>-2777.88</v>
      </c>
      <c r="Q213" s="24" t="s">
        <v>73</v>
      </c>
      <c r="R213" s="25"/>
    </row>
    <row r="214" spans="1:18" ht="12.75">
      <c r="A214" s="3">
        <v>43780</v>
      </c>
      <c r="B214" s="4"/>
      <c r="C214" s="4"/>
      <c r="D214" s="5" t="s">
        <v>62</v>
      </c>
      <c r="E214" s="5" t="s">
        <v>63</v>
      </c>
      <c r="F214" s="4" t="s">
        <v>25</v>
      </c>
      <c r="G214" s="6">
        <v>7</v>
      </c>
      <c r="H214" s="36">
        <v>22.737</v>
      </c>
      <c r="I214" s="52">
        <v>159.16</v>
      </c>
      <c r="J214" s="9">
        <v>46</v>
      </c>
      <c r="K214" s="10">
        <v>7321.36</v>
      </c>
      <c r="L214" s="11">
        <v>200</v>
      </c>
      <c r="M214" s="10">
        <f t="shared" si="6"/>
        <v>8400</v>
      </c>
      <c r="N214" s="3"/>
      <c r="O214" s="10"/>
      <c r="P214" s="10">
        <f t="shared" si="7"/>
        <v>-1078.6400000000003</v>
      </c>
      <c r="Q214" s="24" t="s">
        <v>73</v>
      </c>
      <c r="R214" s="25"/>
    </row>
    <row r="215" spans="1:18" ht="12.75">
      <c r="A215" s="3">
        <v>43780</v>
      </c>
      <c r="B215" s="4"/>
      <c r="C215" s="4"/>
      <c r="D215" s="5" t="s">
        <v>8</v>
      </c>
      <c r="E215" s="5" t="s">
        <v>65</v>
      </c>
      <c r="F215" s="4" t="s">
        <v>25</v>
      </c>
      <c r="G215" s="6">
        <v>4</v>
      </c>
      <c r="H215" s="36">
        <v>30.958</v>
      </c>
      <c r="I215" s="52">
        <v>123.83</v>
      </c>
      <c r="J215" s="9">
        <v>46</v>
      </c>
      <c r="K215" s="10">
        <v>5696.18</v>
      </c>
      <c r="L215" s="11"/>
      <c r="M215" s="10">
        <f t="shared" si="6"/>
        <v>0</v>
      </c>
      <c r="N215" s="3"/>
      <c r="O215" s="10"/>
      <c r="P215" s="10">
        <f t="shared" si="7"/>
        <v>5696.18</v>
      </c>
      <c r="Q215" s="24" t="s">
        <v>73</v>
      </c>
      <c r="R215" s="25"/>
    </row>
    <row r="216" spans="1:18" ht="12.75">
      <c r="A216" s="3">
        <v>43781</v>
      </c>
      <c r="B216" s="4"/>
      <c r="C216" s="4"/>
      <c r="D216" s="5" t="s">
        <v>35</v>
      </c>
      <c r="E216" s="5" t="s">
        <v>36</v>
      </c>
      <c r="F216" s="4" t="s">
        <v>25</v>
      </c>
      <c r="G216" s="6">
        <v>9</v>
      </c>
      <c r="H216" s="36">
        <v>30.817</v>
      </c>
      <c r="I216" s="8">
        <v>277.35</v>
      </c>
      <c r="J216" s="9">
        <v>46</v>
      </c>
      <c r="K216" s="10">
        <v>12758.1</v>
      </c>
      <c r="L216" s="11">
        <v>150</v>
      </c>
      <c r="M216" s="10">
        <f t="shared" si="6"/>
        <v>6300</v>
      </c>
      <c r="N216" s="3"/>
      <c r="O216" s="10"/>
      <c r="P216" s="10">
        <f t="shared" si="7"/>
        <v>6458.1</v>
      </c>
      <c r="Q216" s="24" t="s">
        <v>73</v>
      </c>
      <c r="R216" s="25"/>
    </row>
    <row r="217" spans="1:18" ht="12.75">
      <c r="A217" s="3">
        <v>43781</v>
      </c>
      <c r="B217" s="4"/>
      <c r="C217" s="4"/>
      <c r="D217" s="5" t="s">
        <v>6</v>
      </c>
      <c r="E217" s="5" t="s">
        <v>40</v>
      </c>
      <c r="F217" s="4" t="s">
        <v>25</v>
      </c>
      <c r="G217" s="6">
        <v>9</v>
      </c>
      <c r="H217" s="36">
        <v>27.936</v>
      </c>
      <c r="I217" s="8">
        <v>251.42</v>
      </c>
      <c r="J217" s="9">
        <v>46</v>
      </c>
      <c r="K217" s="10">
        <v>11565.32</v>
      </c>
      <c r="L217" s="11"/>
      <c r="M217" s="10">
        <f t="shared" si="6"/>
        <v>0</v>
      </c>
      <c r="N217" s="3"/>
      <c r="O217" s="10"/>
      <c r="P217" s="10">
        <f t="shared" si="7"/>
        <v>11565.32</v>
      </c>
      <c r="Q217" s="24" t="s">
        <v>73</v>
      </c>
      <c r="R217" s="25"/>
    </row>
    <row r="218" spans="1:18" ht="12.75">
      <c r="A218" s="3">
        <v>43781</v>
      </c>
      <c r="B218" s="4"/>
      <c r="C218" s="4"/>
      <c r="D218" s="5" t="s">
        <v>49</v>
      </c>
      <c r="E218" s="5" t="s">
        <v>50</v>
      </c>
      <c r="F218" s="4" t="s">
        <v>25</v>
      </c>
      <c r="G218" s="6">
        <v>4</v>
      </c>
      <c r="H218" s="36">
        <v>26.11</v>
      </c>
      <c r="I218" s="8">
        <v>104.44</v>
      </c>
      <c r="J218" s="9">
        <v>46</v>
      </c>
      <c r="K218" s="10">
        <v>4804.24</v>
      </c>
      <c r="L218" s="11"/>
      <c r="M218" s="10">
        <f t="shared" si="6"/>
        <v>0</v>
      </c>
      <c r="N218" s="3"/>
      <c r="O218" s="10"/>
      <c r="P218" s="10">
        <f t="shared" si="7"/>
        <v>4804.24</v>
      </c>
      <c r="Q218" s="24" t="s">
        <v>73</v>
      </c>
      <c r="R218" s="25"/>
    </row>
    <row r="219" spans="1:18" ht="12.75">
      <c r="A219" s="3">
        <v>43781</v>
      </c>
      <c r="B219" s="4"/>
      <c r="C219" s="4"/>
      <c r="D219" s="5" t="s">
        <v>29</v>
      </c>
      <c r="E219" s="5" t="s">
        <v>30</v>
      </c>
      <c r="F219" s="4" t="s">
        <v>25</v>
      </c>
      <c r="G219" s="6">
        <v>9</v>
      </c>
      <c r="H219" s="36">
        <v>30.259</v>
      </c>
      <c r="I219" s="8">
        <v>272.33</v>
      </c>
      <c r="J219" s="9">
        <v>46</v>
      </c>
      <c r="K219" s="10">
        <v>12527.179999999998</v>
      </c>
      <c r="L219" s="11"/>
      <c r="M219" s="10">
        <f t="shared" si="6"/>
        <v>0</v>
      </c>
      <c r="N219" s="3"/>
      <c r="O219" s="10"/>
      <c r="P219" s="10">
        <f t="shared" si="7"/>
        <v>12527.179999999998</v>
      </c>
      <c r="Q219" s="24" t="s">
        <v>73</v>
      </c>
      <c r="R219" s="25"/>
    </row>
    <row r="220" spans="1:18" ht="12.75">
      <c r="A220" s="3">
        <v>43781</v>
      </c>
      <c r="B220" s="4"/>
      <c r="C220" s="4"/>
      <c r="D220" s="5" t="s">
        <v>47</v>
      </c>
      <c r="E220" s="5" t="s">
        <v>48</v>
      </c>
      <c r="F220" s="4" t="s">
        <v>25</v>
      </c>
      <c r="G220" s="6">
        <v>10</v>
      </c>
      <c r="H220" s="36">
        <v>26.642</v>
      </c>
      <c r="I220" s="8">
        <v>266.42</v>
      </c>
      <c r="J220" s="9">
        <v>46</v>
      </c>
      <c r="K220" s="10">
        <v>12255.320000000002</v>
      </c>
      <c r="L220" s="11"/>
      <c r="M220" s="10">
        <f t="shared" si="6"/>
        <v>0</v>
      </c>
      <c r="N220" s="3"/>
      <c r="O220" s="10"/>
      <c r="P220" s="10">
        <f t="shared" si="7"/>
        <v>12255.320000000002</v>
      </c>
      <c r="Q220" s="24" t="s">
        <v>73</v>
      </c>
      <c r="R220" s="25"/>
    </row>
    <row r="221" spans="1:18" ht="12.75">
      <c r="A221" s="3">
        <v>43781</v>
      </c>
      <c r="B221" s="4"/>
      <c r="C221" s="4"/>
      <c r="D221" s="5" t="s">
        <v>62</v>
      </c>
      <c r="E221" s="5" t="s">
        <v>63</v>
      </c>
      <c r="F221" s="4" t="s">
        <v>25</v>
      </c>
      <c r="G221" s="6">
        <v>8</v>
      </c>
      <c r="H221" s="36">
        <v>22.284</v>
      </c>
      <c r="I221" s="8">
        <v>178.27</v>
      </c>
      <c r="J221" s="9">
        <v>46</v>
      </c>
      <c r="K221" s="10">
        <v>8200.42</v>
      </c>
      <c r="L221" s="11"/>
      <c r="M221" s="10">
        <f t="shared" si="6"/>
        <v>0</v>
      </c>
      <c r="N221" s="3"/>
      <c r="O221" s="10"/>
      <c r="P221" s="10">
        <f t="shared" si="7"/>
        <v>8200.42</v>
      </c>
      <c r="Q221" s="24" t="s">
        <v>73</v>
      </c>
      <c r="R221" s="25"/>
    </row>
    <row r="222" spans="1:18" ht="12.75">
      <c r="A222" s="3">
        <v>43781</v>
      </c>
      <c r="B222" s="4"/>
      <c r="C222" s="4"/>
      <c r="D222" s="5" t="s">
        <v>58</v>
      </c>
      <c r="E222" s="5" t="s">
        <v>59</v>
      </c>
      <c r="F222" s="4" t="s">
        <v>25</v>
      </c>
      <c r="G222" s="6">
        <v>6</v>
      </c>
      <c r="H222" s="36">
        <v>26.162</v>
      </c>
      <c r="I222" s="8">
        <v>156.97</v>
      </c>
      <c r="J222" s="9">
        <v>46</v>
      </c>
      <c r="K222" s="10">
        <v>7220.62</v>
      </c>
      <c r="L222" s="11"/>
      <c r="M222" s="10">
        <f t="shared" si="6"/>
        <v>0</v>
      </c>
      <c r="N222" s="3"/>
      <c r="O222" s="10"/>
      <c r="P222" s="10">
        <f t="shared" si="7"/>
        <v>7220.62</v>
      </c>
      <c r="Q222" s="24" t="s">
        <v>73</v>
      </c>
      <c r="R222" s="25"/>
    </row>
    <row r="223" spans="1:18" ht="12.75">
      <c r="A223" s="3">
        <v>43781</v>
      </c>
      <c r="B223" s="4"/>
      <c r="C223" s="4"/>
      <c r="D223" s="5" t="s">
        <v>51</v>
      </c>
      <c r="E223" s="5" t="s">
        <v>52</v>
      </c>
      <c r="F223" s="4" t="s">
        <v>25</v>
      </c>
      <c r="G223" s="6">
        <v>5</v>
      </c>
      <c r="H223" s="36">
        <v>24.818</v>
      </c>
      <c r="I223" s="8">
        <v>124.09</v>
      </c>
      <c r="J223" s="9">
        <v>46</v>
      </c>
      <c r="K223" s="10">
        <v>5708.14</v>
      </c>
      <c r="L223" s="11"/>
      <c r="M223" s="10">
        <f t="shared" si="6"/>
        <v>0</v>
      </c>
      <c r="N223" s="3"/>
      <c r="O223" s="10"/>
      <c r="P223" s="10">
        <f t="shared" si="7"/>
        <v>5708.14</v>
      </c>
      <c r="Q223" s="24" t="s">
        <v>73</v>
      </c>
      <c r="R223" s="25"/>
    </row>
    <row r="224" spans="1:18" ht="12.75">
      <c r="A224" s="3">
        <v>43782</v>
      </c>
      <c r="B224" s="4"/>
      <c r="C224" s="4"/>
      <c r="D224" s="5" t="s">
        <v>51</v>
      </c>
      <c r="E224" s="5" t="s">
        <v>52</v>
      </c>
      <c r="F224" s="4" t="s">
        <v>25</v>
      </c>
      <c r="G224" s="6">
        <v>12</v>
      </c>
      <c r="H224" s="36">
        <v>24.823</v>
      </c>
      <c r="I224" s="8">
        <v>297.87</v>
      </c>
      <c r="J224" s="9">
        <v>46</v>
      </c>
      <c r="K224" s="10">
        <v>13702.02</v>
      </c>
      <c r="L224" s="11"/>
      <c r="M224" s="10">
        <f aca="true" t="shared" si="8" ref="M224:M260">L224*42</f>
        <v>0</v>
      </c>
      <c r="N224" s="3"/>
      <c r="O224" s="10"/>
      <c r="P224" s="10">
        <f aca="true" t="shared" si="9" ref="P224:P260">K224-M224-O224</f>
        <v>13702.02</v>
      </c>
      <c r="Q224" s="24" t="s">
        <v>73</v>
      </c>
      <c r="R224" s="25"/>
    </row>
    <row r="225" spans="1:18" ht="12.75">
      <c r="A225" s="3">
        <v>43782</v>
      </c>
      <c r="B225" s="4"/>
      <c r="C225" s="4"/>
      <c r="D225" s="5" t="s">
        <v>35</v>
      </c>
      <c r="E225" s="5" t="s">
        <v>36</v>
      </c>
      <c r="F225" s="4" t="s">
        <v>25</v>
      </c>
      <c r="G225" s="6">
        <v>10</v>
      </c>
      <c r="H225" s="36">
        <v>31.217</v>
      </c>
      <c r="I225" s="8">
        <v>312.17</v>
      </c>
      <c r="J225" s="9">
        <v>46</v>
      </c>
      <c r="K225" s="10">
        <v>14359.820000000002</v>
      </c>
      <c r="L225" s="11"/>
      <c r="M225" s="10">
        <f t="shared" si="8"/>
        <v>0</v>
      </c>
      <c r="N225" s="3"/>
      <c r="O225" s="10"/>
      <c r="P225" s="10">
        <f t="shared" si="9"/>
        <v>14359.820000000002</v>
      </c>
      <c r="Q225" s="24" t="s">
        <v>73</v>
      </c>
      <c r="R225" s="25"/>
    </row>
    <row r="226" spans="1:18" ht="12.75">
      <c r="A226" s="3">
        <v>43782</v>
      </c>
      <c r="B226" s="4"/>
      <c r="C226" s="4"/>
      <c r="D226" s="5" t="s">
        <v>29</v>
      </c>
      <c r="E226" s="5" t="s">
        <v>30</v>
      </c>
      <c r="F226" s="4" t="s">
        <v>25</v>
      </c>
      <c r="G226" s="6">
        <v>10</v>
      </c>
      <c r="H226" s="36">
        <v>31.57</v>
      </c>
      <c r="I226" s="8">
        <v>315.7</v>
      </c>
      <c r="J226" s="9">
        <v>46</v>
      </c>
      <c r="K226" s="10">
        <v>14522.199999999999</v>
      </c>
      <c r="L226" s="11"/>
      <c r="M226" s="10">
        <f t="shared" si="8"/>
        <v>0</v>
      </c>
      <c r="N226" s="3"/>
      <c r="O226" s="10"/>
      <c r="P226" s="10">
        <f t="shared" si="9"/>
        <v>14522.199999999999</v>
      </c>
      <c r="Q226" s="24" t="s">
        <v>73</v>
      </c>
      <c r="R226" s="25"/>
    </row>
    <row r="227" spans="1:18" ht="12.75">
      <c r="A227" s="3">
        <v>43782</v>
      </c>
      <c r="B227" s="4"/>
      <c r="C227" s="4"/>
      <c r="D227" s="5" t="s">
        <v>49</v>
      </c>
      <c r="E227" s="5" t="s">
        <v>50</v>
      </c>
      <c r="F227" s="4" t="s">
        <v>25</v>
      </c>
      <c r="G227" s="6">
        <v>6</v>
      </c>
      <c r="H227" s="36">
        <v>25.81</v>
      </c>
      <c r="I227" s="8">
        <v>154.88</v>
      </c>
      <c r="J227" s="9">
        <v>46</v>
      </c>
      <c r="K227" s="10">
        <v>7124.48</v>
      </c>
      <c r="L227" s="11"/>
      <c r="M227" s="10">
        <f t="shared" si="8"/>
        <v>0</v>
      </c>
      <c r="N227" s="3"/>
      <c r="O227" s="10"/>
      <c r="P227" s="10">
        <f t="shared" si="9"/>
        <v>7124.48</v>
      </c>
      <c r="Q227" s="24" t="s">
        <v>73</v>
      </c>
      <c r="R227" s="25"/>
    </row>
    <row r="228" spans="1:18" ht="12.75">
      <c r="A228" s="3">
        <v>43782</v>
      </c>
      <c r="B228" s="4"/>
      <c r="C228" s="4"/>
      <c r="D228" s="5" t="s">
        <v>5</v>
      </c>
      <c r="E228" s="5" t="s">
        <v>26</v>
      </c>
      <c r="F228" s="4" t="s">
        <v>25</v>
      </c>
      <c r="G228" s="6">
        <v>11</v>
      </c>
      <c r="H228" s="36">
        <v>30.46</v>
      </c>
      <c r="I228" s="8">
        <v>335.1</v>
      </c>
      <c r="J228" s="9">
        <v>46</v>
      </c>
      <c r="K228" s="10">
        <v>15414.6</v>
      </c>
      <c r="L228" s="11"/>
      <c r="M228" s="10">
        <f t="shared" si="8"/>
        <v>0</v>
      </c>
      <c r="N228" s="3"/>
      <c r="O228" s="10"/>
      <c r="P228" s="10">
        <f t="shared" si="9"/>
        <v>15414.6</v>
      </c>
      <c r="Q228" s="24" t="s">
        <v>73</v>
      </c>
      <c r="R228" s="25"/>
    </row>
    <row r="229" spans="1:18" ht="12.75">
      <c r="A229" s="3">
        <v>43782</v>
      </c>
      <c r="B229" s="4"/>
      <c r="C229" s="4"/>
      <c r="D229" s="5" t="s">
        <v>47</v>
      </c>
      <c r="E229" s="5" t="s">
        <v>48</v>
      </c>
      <c r="F229" s="4" t="s">
        <v>25</v>
      </c>
      <c r="G229" s="6">
        <v>11</v>
      </c>
      <c r="H229" s="36">
        <v>27.35</v>
      </c>
      <c r="I229" s="8">
        <v>300.88</v>
      </c>
      <c r="J229" s="9">
        <v>46</v>
      </c>
      <c r="K229" s="10">
        <v>13840.48</v>
      </c>
      <c r="L229" s="11"/>
      <c r="M229" s="10">
        <f t="shared" si="8"/>
        <v>0</v>
      </c>
      <c r="N229" s="3"/>
      <c r="O229" s="10"/>
      <c r="P229" s="10">
        <f t="shared" si="9"/>
        <v>13840.48</v>
      </c>
      <c r="Q229" s="24" t="s">
        <v>73</v>
      </c>
      <c r="R229" s="25"/>
    </row>
    <row r="230" spans="1:18" ht="12.75">
      <c r="A230" s="40">
        <v>43782</v>
      </c>
      <c r="B230" s="41"/>
      <c r="C230" s="41"/>
      <c r="D230" s="42" t="s">
        <v>62</v>
      </c>
      <c r="E230" s="42" t="s">
        <v>63</v>
      </c>
      <c r="F230" s="41" t="s">
        <v>25</v>
      </c>
      <c r="G230" s="43">
        <v>10</v>
      </c>
      <c r="H230" s="50">
        <v>26.27</v>
      </c>
      <c r="I230" s="44">
        <v>262.7</v>
      </c>
      <c r="J230" s="9">
        <v>46</v>
      </c>
      <c r="K230" s="10">
        <v>12084.199999999999</v>
      </c>
      <c r="L230" s="11"/>
      <c r="M230" s="10">
        <f t="shared" si="8"/>
        <v>0</v>
      </c>
      <c r="N230" s="3"/>
      <c r="O230" s="10"/>
      <c r="P230" s="10">
        <f t="shared" si="9"/>
        <v>12084.199999999999</v>
      </c>
      <c r="Q230" s="24" t="s">
        <v>73</v>
      </c>
      <c r="R230" s="25"/>
    </row>
    <row r="231" spans="1:18" ht="12.75">
      <c r="A231" s="3">
        <v>43782</v>
      </c>
      <c r="B231" s="4"/>
      <c r="C231" s="4"/>
      <c r="D231" s="5" t="s">
        <v>9</v>
      </c>
      <c r="E231" s="5" t="s">
        <v>64</v>
      </c>
      <c r="F231" s="4" t="s">
        <v>25</v>
      </c>
      <c r="G231" s="6">
        <v>9</v>
      </c>
      <c r="H231" s="36">
        <v>25.98</v>
      </c>
      <c r="I231" s="8">
        <v>233.79</v>
      </c>
      <c r="J231" s="9">
        <v>46</v>
      </c>
      <c r="K231" s="10">
        <v>10754.34</v>
      </c>
      <c r="L231" s="11"/>
      <c r="M231" s="10">
        <f t="shared" si="8"/>
        <v>0</v>
      </c>
      <c r="N231" s="3"/>
      <c r="O231" s="10"/>
      <c r="P231" s="10">
        <f t="shared" si="9"/>
        <v>10754.34</v>
      </c>
      <c r="Q231" s="24" t="s">
        <v>73</v>
      </c>
      <c r="R231" s="25"/>
    </row>
    <row r="232" spans="1:18" ht="12.75">
      <c r="A232" s="3">
        <v>43782</v>
      </c>
      <c r="B232" s="4"/>
      <c r="C232" s="4"/>
      <c r="D232" s="5" t="s">
        <v>27</v>
      </c>
      <c r="E232" s="5" t="s">
        <v>28</v>
      </c>
      <c r="F232" s="4" t="s">
        <v>25</v>
      </c>
      <c r="G232" s="6">
        <v>10</v>
      </c>
      <c r="H232" s="36">
        <v>28.01</v>
      </c>
      <c r="I232" s="8">
        <v>280.05</v>
      </c>
      <c r="J232" s="9">
        <v>46</v>
      </c>
      <c r="K232" s="10">
        <v>12882.300000000001</v>
      </c>
      <c r="L232" s="11"/>
      <c r="M232" s="10">
        <f t="shared" si="8"/>
        <v>0</v>
      </c>
      <c r="N232" s="3"/>
      <c r="O232" s="10"/>
      <c r="P232" s="10">
        <f t="shared" si="9"/>
        <v>12882.300000000001</v>
      </c>
      <c r="Q232" s="24" t="s">
        <v>73</v>
      </c>
      <c r="R232" s="25"/>
    </row>
    <row r="233" spans="1:18" ht="12.75">
      <c r="A233" s="3">
        <v>43782</v>
      </c>
      <c r="B233" s="4"/>
      <c r="C233" s="4"/>
      <c r="D233" s="5" t="s">
        <v>6</v>
      </c>
      <c r="E233" s="5" t="s">
        <v>40</v>
      </c>
      <c r="F233" s="4" t="s">
        <v>25</v>
      </c>
      <c r="G233" s="6">
        <v>8</v>
      </c>
      <c r="H233" s="36">
        <v>28.51</v>
      </c>
      <c r="I233" s="8">
        <v>228.1</v>
      </c>
      <c r="J233" s="9">
        <v>46</v>
      </c>
      <c r="K233" s="10">
        <v>10492.6</v>
      </c>
      <c r="L233" s="11"/>
      <c r="M233" s="10">
        <f t="shared" si="8"/>
        <v>0</v>
      </c>
      <c r="N233" s="3"/>
      <c r="O233" s="10"/>
      <c r="P233" s="10">
        <f t="shared" si="9"/>
        <v>10492.6</v>
      </c>
      <c r="Q233" s="24" t="s">
        <v>73</v>
      </c>
      <c r="R233" s="25"/>
    </row>
    <row r="234" spans="1:18" ht="12.75">
      <c r="A234" s="3">
        <v>43782</v>
      </c>
      <c r="B234" s="4"/>
      <c r="C234" s="4"/>
      <c r="D234" s="5" t="s">
        <v>76</v>
      </c>
      <c r="E234" s="5" t="s">
        <v>39</v>
      </c>
      <c r="F234" s="4" t="s">
        <v>25</v>
      </c>
      <c r="G234" s="6">
        <v>1</v>
      </c>
      <c r="H234" s="36">
        <v>15.13</v>
      </c>
      <c r="I234" s="8">
        <v>15.13</v>
      </c>
      <c r="J234" s="9">
        <v>46</v>
      </c>
      <c r="K234" s="10">
        <v>695.98</v>
      </c>
      <c r="L234" s="11"/>
      <c r="M234" s="10">
        <f t="shared" si="8"/>
        <v>0</v>
      </c>
      <c r="N234" s="3"/>
      <c r="O234" s="10"/>
      <c r="P234" s="10">
        <f t="shared" si="9"/>
        <v>695.98</v>
      </c>
      <c r="Q234" s="24" t="s">
        <v>73</v>
      </c>
      <c r="R234" s="25"/>
    </row>
    <row r="235" spans="1:18" ht="12.75">
      <c r="A235" s="3">
        <v>43782</v>
      </c>
      <c r="B235" s="4"/>
      <c r="C235" s="4"/>
      <c r="D235" s="5" t="s">
        <v>37</v>
      </c>
      <c r="E235" s="5" t="s">
        <v>36</v>
      </c>
      <c r="F235" s="4" t="s">
        <v>25</v>
      </c>
      <c r="G235" s="6">
        <v>4</v>
      </c>
      <c r="H235" s="36">
        <v>36.35</v>
      </c>
      <c r="I235" s="8">
        <v>145.41</v>
      </c>
      <c r="J235" s="9">
        <v>46</v>
      </c>
      <c r="K235" s="10">
        <v>6688.86</v>
      </c>
      <c r="L235" s="11"/>
      <c r="M235" s="10">
        <f t="shared" si="8"/>
        <v>0</v>
      </c>
      <c r="N235" s="3"/>
      <c r="O235" s="10"/>
      <c r="P235" s="10">
        <f t="shared" si="9"/>
        <v>6688.86</v>
      </c>
      <c r="Q235" s="24" t="s">
        <v>73</v>
      </c>
      <c r="R235" s="25"/>
    </row>
    <row r="236" spans="1:18" ht="12.75">
      <c r="A236" s="3">
        <v>43782</v>
      </c>
      <c r="B236" s="4"/>
      <c r="C236" s="4"/>
      <c r="D236" s="5" t="s">
        <v>58</v>
      </c>
      <c r="E236" s="5" t="s">
        <v>59</v>
      </c>
      <c r="F236" s="4" t="s">
        <v>25</v>
      </c>
      <c r="G236" s="6">
        <v>2</v>
      </c>
      <c r="H236" s="36">
        <v>25.61</v>
      </c>
      <c r="I236" s="8">
        <v>51.22</v>
      </c>
      <c r="J236" s="9">
        <v>46</v>
      </c>
      <c r="K236" s="10">
        <v>2356.12</v>
      </c>
      <c r="L236" s="11"/>
      <c r="M236" s="10">
        <f t="shared" si="8"/>
        <v>0</v>
      </c>
      <c r="N236" s="3"/>
      <c r="O236" s="10"/>
      <c r="P236" s="10">
        <f t="shared" si="9"/>
        <v>2356.12</v>
      </c>
      <c r="Q236" s="24" t="s">
        <v>73</v>
      </c>
      <c r="R236" s="25"/>
    </row>
    <row r="237" spans="1:18" ht="12.75">
      <c r="A237" s="3">
        <v>43783</v>
      </c>
      <c r="B237" s="4"/>
      <c r="C237" s="4"/>
      <c r="D237" s="5" t="s">
        <v>51</v>
      </c>
      <c r="E237" s="5" t="s">
        <v>52</v>
      </c>
      <c r="F237" s="4" t="s">
        <v>25</v>
      </c>
      <c r="G237" s="6">
        <v>11</v>
      </c>
      <c r="H237" s="36">
        <v>27.01</v>
      </c>
      <c r="I237" s="8">
        <v>297.14</v>
      </c>
      <c r="J237" s="9">
        <v>46</v>
      </c>
      <c r="K237" s="10">
        <v>13668.439999999999</v>
      </c>
      <c r="L237" s="11"/>
      <c r="M237" s="10">
        <f t="shared" si="8"/>
        <v>0</v>
      </c>
      <c r="N237" s="3"/>
      <c r="O237" s="10"/>
      <c r="P237" s="10">
        <f t="shared" si="9"/>
        <v>13668.439999999999</v>
      </c>
      <c r="Q237" s="24" t="s">
        <v>73</v>
      </c>
      <c r="R237" s="25"/>
    </row>
    <row r="238" spans="1:18" ht="12.75">
      <c r="A238" s="3">
        <v>43783</v>
      </c>
      <c r="B238" s="4"/>
      <c r="C238" s="4"/>
      <c r="D238" s="5" t="s">
        <v>9</v>
      </c>
      <c r="E238" s="5" t="s">
        <v>64</v>
      </c>
      <c r="F238" s="4" t="s">
        <v>25</v>
      </c>
      <c r="G238" s="6">
        <v>11</v>
      </c>
      <c r="H238" s="36">
        <v>27.15</v>
      </c>
      <c r="I238" s="8">
        <v>298.6</v>
      </c>
      <c r="J238" s="9">
        <v>46</v>
      </c>
      <c r="K238" s="10">
        <v>13735.6</v>
      </c>
      <c r="L238" s="11"/>
      <c r="M238" s="10">
        <f t="shared" si="8"/>
        <v>0</v>
      </c>
      <c r="N238" s="3"/>
      <c r="O238" s="10"/>
      <c r="P238" s="10">
        <f t="shared" si="9"/>
        <v>13735.6</v>
      </c>
      <c r="Q238" s="24" t="s">
        <v>73</v>
      </c>
      <c r="R238" s="25"/>
    </row>
    <row r="239" spans="1:18" ht="12.75">
      <c r="A239" s="3">
        <v>43783</v>
      </c>
      <c r="B239" s="4"/>
      <c r="C239" s="4"/>
      <c r="D239" s="5" t="s">
        <v>6</v>
      </c>
      <c r="E239" s="5" t="s">
        <v>40</v>
      </c>
      <c r="F239" s="4" t="s">
        <v>25</v>
      </c>
      <c r="G239" s="6">
        <v>7</v>
      </c>
      <c r="H239" s="36">
        <v>30.28</v>
      </c>
      <c r="I239" s="8">
        <v>211.95</v>
      </c>
      <c r="J239" s="9">
        <v>46</v>
      </c>
      <c r="K239" s="10">
        <v>9749.699999999999</v>
      </c>
      <c r="L239" s="11"/>
      <c r="M239" s="10">
        <f t="shared" si="8"/>
        <v>0</v>
      </c>
      <c r="N239" s="3"/>
      <c r="O239" s="10"/>
      <c r="P239" s="10">
        <f t="shared" si="9"/>
        <v>9749.699999999999</v>
      </c>
      <c r="Q239" s="24" t="s">
        <v>73</v>
      </c>
      <c r="R239" s="25"/>
    </row>
    <row r="240" spans="1:18" ht="12.75">
      <c r="A240" s="3">
        <v>43783</v>
      </c>
      <c r="B240" s="4"/>
      <c r="C240" s="4"/>
      <c r="D240" s="5" t="s">
        <v>62</v>
      </c>
      <c r="E240" s="5" t="s">
        <v>63</v>
      </c>
      <c r="F240" s="4" t="s">
        <v>25</v>
      </c>
      <c r="G240" s="6">
        <v>10</v>
      </c>
      <c r="H240" s="36">
        <v>24.95</v>
      </c>
      <c r="I240" s="8">
        <v>249.51</v>
      </c>
      <c r="J240" s="9">
        <v>46</v>
      </c>
      <c r="K240" s="10">
        <v>11477.46</v>
      </c>
      <c r="L240" s="11"/>
      <c r="M240" s="10">
        <f t="shared" si="8"/>
        <v>0</v>
      </c>
      <c r="N240" s="3"/>
      <c r="O240" s="10"/>
      <c r="P240" s="10">
        <f t="shared" si="9"/>
        <v>11477.46</v>
      </c>
      <c r="Q240" s="24" t="s">
        <v>73</v>
      </c>
      <c r="R240" s="25"/>
    </row>
    <row r="241" spans="1:18" ht="12.75">
      <c r="A241" s="3">
        <v>43783</v>
      </c>
      <c r="B241" s="4"/>
      <c r="C241" s="4"/>
      <c r="D241" s="5" t="s">
        <v>35</v>
      </c>
      <c r="E241" s="5" t="s">
        <v>36</v>
      </c>
      <c r="F241" s="4" t="s">
        <v>25</v>
      </c>
      <c r="G241" s="6">
        <v>9</v>
      </c>
      <c r="H241" s="36">
        <v>32.94</v>
      </c>
      <c r="I241" s="8">
        <v>296.49</v>
      </c>
      <c r="J241" s="9">
        <v>46</v>
      </c>
      <c r="K241" s="10">
        <v>13638.54</v>
      </c>
      <c r="L241" s="11"/>
      <c r="M241" s="10">
        <f t="shared" si="8"/>
        <v>0</v>
      </c>
      <c r="N241" s="3"/>
      <c r="O241" s="10"/>
      <c r="P241" s="10">
        <f t="shared" si="9"/>
        <v>13638.54</v>
      </c>
      <c r="Q241" s="24" t="s">
        <v>73</v>
      </c>
      <c r="R241" s="25"/>
    </row>
    <row r="242" spans="1:18" ht="12.75">
      <c r="A242" s="3">
        <v>43783</v>
      </c>
      <c r="B242" s="4"/>
      <c r="C242" s="4"/>
      <c r="D242" s="5" t="s">
        <v>27</v>
      </c>
      <c r="E242" s="5" t="s">
        <v>28</v>
      </c>
      <c r="F242" s="4" t="s">
        <v>25</v>
      </c>
      <c r="G242" s="6">
        <v>9</v>
      </c>
      <c r="H242" s="36">
        <v>28.78</v>
      </c>
      <c r="I242" s="8">
        <v>259.06</v>
      </c>
      <c r="J242" s="9">
        <v>46</v>
      </c>
      <c r="K242" s="10">
        <v>11916.76</v>
      </c>
      <c r="L242" s="11"/>
      <c r="M242" s="10">
        <f t="shared" si="8"/>
        <v>0</v>
      </c>
      <c r="N242" s="3"/>
      <c r="O242" s="10"/>
      <c r="P242" s="10">
        <f t="shared" si="9"/>
        <v>11916.76</v>
      </c>
      <c r="Q242" s="24" t="s">
        <v>73</v>
      </c>
      <c r="R242" s="25"/>
    </row>
    <row r="243" spans="1:18" ht="12.75">
      <c r="A243" s="3">
        <v>43783</v>
      </c>
      <c r="B243" s="4"/>
      <c r="C243" s="4"/>
      <c r="D243" s="5" t="s">
        <v>49</v>
      </c>
      <c r="E243" s="5" t="s">
        <v>50</v>
      </c>
      <c r="F243" s="4" t="s">
        <v>25</v>
      </c>
      <c r="G243" s="6">
        <v>8</v>
      </c>
      <c r="H243" s="36">
        <v>25.39</v>
      </c>
      <c r="I243" s="8">
        <v>203.09</v>
      </c>
      <c r="J243" s="9">
        <v>46</v>
      </c>
      <c r="K243" s="10">
        <v>9342.14</v>
      </c>
      <c r="L243" s="11"/>
      <c r="M243" s="10">
        <f t="shared" si="8"/>
        <v>0</v>
      </c>
      <c r="N243" s="3"/>
      <c r="O243" s="10"/>
      <c r="P243" s="10">
        <f t="shared" si="9"/>
        <v>9342.14</v>
      </c>
      <c r="Q243" s="24" t="s">
        <v>73</v>
      </c>
      <c r="R243" s="25"/>
    </row>
    <row r="244" spans="1:18" ht="12.75">
      <c r="A244" s="3">
        <v>43783</v>
      </c>
      <c r="B244" s="4"/>
      <c r="C244" s="4"/>
      <c r="D244" s="5" t="s">
        <v>58</v>
      </c>
      <c r="E244" s="5" t="s">
        <v>59</v>
      </c>
      <c r="F244" s="4" t="s">
        <v>25</v>
      </c>
      <c r="G244" s="6">
        <v>5</v>
      </c>
      <c r="H244" s="36">
        <v>27.39</v>
      </c>
      <c r="I244" s="8">
        <v>136.95</v>
      </c>
      <c r="J244" s="9">
        <v>46</v>
      </c>
      <c r="K244" s="10">
        <v>6299.7</v>
      </c>
      <c r="L244" s="11"/>
      <c r="M244" s="10">
        <f t="shared" si="8"/>
        <v>0</v>
      </c>
      <c r="N244" s="3"/>
      <c r="O244" s="10"/>
      <c r="P244" s="10">
        <f t="shared" si="9"/>
        <v>6299.7</v>
      </c>
      <c r="Q244" s="24" t="s">
        <v>73</v>
      </c>
      <c r="R244" s="25"/>
    </row>
    <row r="245" spans="1:18" ht="12.75">
      <c r="A245" s="3">
        <v>43783</v>
      </c>
      <c r="B245" s="4"/>
      <c r="C245" s="4"/>
      <c r="D245" s="5" t="s">
        <v>37</v>
      </c>
      <c r="E245" s="5" t="s">
        <v>36</v>
      </c>
      <c r="F245" s="4" t="s">
        <v>25</v>
      </c>
      <c r="G245" s="6">
        <v>6</v>
      </c>
      <c r="H245" s="36">
        <v>36.2</v>
      </c>
      <c r="I245" s="8">
        <v>217.17</v>
      </c>
      <c r="J245" s="9">
        <v>46</v>
      </c>
      <c r="K245" s="10">
        <v>9989.82</v>
      </c>
      <c r="L245" s="11"/>
      <c r="M245" s="10">
        <f t="shared" si="8"/>
        <v>0</v>
      </c>
      <c r="N245" s="3"/>
      <c r="O245" s="10"/>
      <c r="P245" s="10">
        <f t="shared" si="9"/>
        <v>9989.82</v>
      </c>
      <c r="Q245" s="24" t="s">
        <v>73</v>
      </c>
      <c r="R245" s="25"/>
    </row>
    <row r="246" spans="1:18" ht="12.75">
      <c r="A246" s="3">
        <v>43783</v>
      </c>
      <c r="B246" s="4"/>
      <c r="C246" s="4"/>
      <c r="D246" s="5" t="s">
        <v>29</v>
      </c>
      <c r="E246" s="5" t="s">
        <v>30</v>
      </c>
      <c r="F246" s="4" t="s">
        <v>25</v>
      </c>
      <c r="G246" s="6">
        <v>10</v>
      </c>
      <c r="H246" s="36">
        <v>32.6</v>
      </c>
      <c r="I246" s="8">
        <v>325.97</v>
      </c>
      <c r="J246" s="9">
        <v>46</v>
      </c>
      <c r="K246" s="10">
        <v>14994.62</v>
      </c>
      <c r="L246" s="11"/>
      <c r="M246" s="10">
        <f t="shared" si="8"/>
        <v>0</v>
      </c>
      <c r="N246" s="3"/>
      <c r="O246" s="10"/>
      <c r="P246" s="10">
        <f t="shared" si="9"/>
        <v>14994.62</v>
      </c>
      <c r="Q246" s="24" t="s">
        <v>73</v>
      </c>
      <c r="R246" s="25"/>
    </row>
    <row r="247" spans="1:18" ht="12.75">
      <c r="A247" s="3">
        <v>43783</v>
      </c>
      <c r="B247" s="4"/>
      <c r="C247" s="4"/>
      <c r="D247" s="5" t="s">
        <v>47</v>
      </c>
      <c r="E247" s="5" t="s">
        <v>48</v>
      </c>
      <c r="F247" s="4" t="s">
        <v>25</v>
      </c>
      <c r="G247" s="6">
        <v>11</v>
      </c>
      <c r="H247" s="36">
        <v>28.9</v>
      </c>
      <c r="I247" s="8">
        <v>317.91</v>
      </c>
      <c r="J247" s="9">
        <v>46</v>
      </c>
      <c r="K247" s="10">
        <v>14623.86</v>
      </c>
      <c r="L247" s="11"/>
      <c r="M247" s="10">
        <f t="shared" si="8"/>
        <v>0</v>
      </c>
      <c r="N247" s="3"/>
      <c r="O247" s="10"/>
      <c r="P247" s="10">
        <f t="shared" si="9"/>
        <v>14623.86</v>
      </c>
      <c r="Q247" s="24" t="s">
        <v>73</v>
      </c>
      <c r="R247" s="25"/>
    </row>
    <row r="248" spans="1:18" ht="12.75">
      <c r="A248" s="3">
        <v>43783</v>
      </c>
      <c r="B248" s="4"/>
      <c r="C248" s="4"/>
      <c r="D248" s="5" t="s">
        <v>5</v>
      </c>
      <c r="E248" s="5" t="s">
        <v>26</v>
      </c>
      <c r="F248" s="4" t="s">
        <v>25</v>
      </c>
      <c r="G248" s="6">
        <v>13</v>
      </c>
      <c r="H248" s="36">
        <v>30.94</v>
      </c>
      <c r="I248" s="8">
        <v>402.18</v>
      </c>
      <c r="J248" s="9">
        <v>46</v>
      </c>
      <c r="K248" s="10">
        <v>18500.28</v>
      </c>
      <c r="L248" s="11"/>
      <c r="M248" s="10">
        <f t="shared" si="8"/>
        <v>0</v>
      </c>
      <c r="N248" s="3"/>
      <c r="O248" s="10"/>
      <c r="P248" s="10">
        <f t="shared" si="9"/>
        <v>18500.28</v>
      </c>
      <c r="Q248" s="24" t="s">
        <v>73</v>
      </c>
      <c r="R248" s="25"/>
    </row>
    <row r="249" spans="1:18" ht="12.75">
      <c r="A249" s="3">
        <v>43784</v>
      </c>
      <c r="B249" s="4"/>
      <c r="C249" s="4"/>
      <c r="D249" s="5" t="s">
        <v>51</v>
      </c>
      <c r="E249" s="5" t="s">
        <v>52</v>
      </c>
      <c r="F249" s="4" t="s">
        <v>25</v>
      </c>
      <c r="G249" s="6">
        <v>12</v>
      </c>
      <c r="H249" s="36">
        <v>26.78</v>
      </c>
      <c r="I249" s="8">
        <v>321.31</v>
      </c>
      <c r="J249" s="9">
        <v>46</v>
      </c>
      <c r="K249" s="10">
        <v>14780.26</v>
      </c>
      <c r="L249" s="11"/>
      <c r="M249" s="10">
        <f t="shared" si="8"/>
        <v>0</v>
      </c>
      <c r="N249" s="3"/>
      <c r="O249" s="10"/>
      <c r="P249" s="10">
        <f t="shared" si="9"/>
        <v>14780.26</v>
      </c>
      <c r="Q249" s="24" t="s">
        <v>73</v>
      </c>
      <c r="R249" s="25"/>
    </row>
    <row r="250" spans="1:18" ht="12.75">
      <c r="A250" s="3">
        <v>43784</v>
      </c>
      <c r="B250" s="4"/>
      <c r="C250" s="4"/>
      <c r="D250" s="5" t="s">
        <v>9</v>
      </c>
      <c r="E250" s="5" t="s">
        <v>64</v>
      </c>
      <c r="F250" s="4" t="s">
        <v>25</v>
      </c>
      <c r="G250" s="6">
        <v>12</v>
      </c>
      <c r="H250" s="36">
        <v>27.82</v>
      </c>
      <c r="I250" s="8">
        <v>333.79</v>
      </c>
      <c r="J250" s="9">
        <v>46</v>
      </c>
      <c r="K250" s="10">
        <v>15354.34</v>
      </c>
      <c r="L250" s="11"/>
      <c r="M250" s="10">
        <f t="shared" si="8"/>
        <v>0</v>
      </c>
      <c r="N250" s="3"/>
      <c r="O250" s="10"/>
      <c r="P250" s="10">
        <f t="shared" si="9"/>
        <v>15354.34</v>
      </c>
      <c r="Q250" s="24" t="s">
        <v>73</v>
      </c>
      <c r="R250" s="25"/>
    </row>
    <row r="251" spans="1:18" ht="12.75">
      <c r="A251" s="3">
        <v>43784</v>
      </c>
      <c r="B251" s="4"/>
      <c r="C251" s="4"/>
      <c r="D251" s="5" t="s">
        <v>49</v>
      </c>
      <c r="E251" s="5" t="s">
        <v>50</v>
      </c>
      <c r="F251" s="4" t="s">
        <v>25</v>
      </c>
      <c r="G251" s="6">
        <v>4</v>
      </c>
      <c r="H251" s="36">
        <v>28.51</v>
      </c>
      <c r="I251" s="8">
        <v>114.04</v>
      </c>
      <c r="J251" s="9">
        <v>46</v>
      </c>
      <c r="K251" s="10">
        <v>5245.84</v>
      </c>
      <c r="L251" s="11"/>
      <c r="M251" s="10">
        <f t="shared" si="8"/>
        <v>0</v>
      </c>
      <c r="N251" s="3"/>
      <c r="O251" s="10"/>
      <c r="P251" s="10">
        <f t="shared" si="9"/>
        <v>5245.84</v>
      </c>
      <c r="Q251" s="24" t="s">
        <v>73</v>
      </c>
      <c r="R251" s="25"/>
    </row>
    <row r="252" spans="1:18" ht="12.75">
      <c r="A252" s="3">
        <v>43784</v>
      </c>
      <c r="B252" s="4"/>
      <c r="C252" s="4"/>
      <c r="D252" s="5" t="s">
        <v>5</v>
      </c>
      <c r="E252" s="5" t="s">
        <v>26</v>
      </c>
      <c r="F252" s="4" t="s">
        <v>25</v>
      </c>
      <c r="G252" s="6">
        <v>14</v>
      </c>
      <c r="H252" s="36">
        <v>31.77</v>
      </c>
      <c r="I252" s="8">
        <v>444.77</v>
      </c>
      <c r="J252" s="9">
        <v>46</v>
      </c>
      <c r="K252" s="10">
        <v>20459.42</v>
      </c>
      <c r="L252" s="11"/>
      <c r="M252" s="10">
        <f t="shared" si="8"/>
        <v>0</v>
      </c>
      <c r="N252" s="3"/>
      <c r="O252" s="10"/>
      <c r="P252" s="10">
        <f t="shared" si="9"/>
        <v>20459.42</v>
      </c>
      <c r="Q252" s="24" t="s">
        <v>73</v>
      </c>
      <c r="R252" s="25"/>
    </row>
    <row r="253" spans="1:18" ht="12.75">
      <c r="A253" s="3">
        <v>43784</v>
      </c>
      <c r="B253" s="4"/>
      <c r="C253" s="4"/>
      <c r="D253" s="5" t="s">
        <v>3</v>
      </c>
      <c r="E253" s="5" t="s">
        <v>24</v>
      </c>
      <c r="F253" s="4" t="s">
        <v>25</v>
      </c>
      <c r="G253" s="6">
        <v>11</v>
      </c>
      <c r="H253" s="36">
        <v>27.85</v>
      </c>
      <c r="I253" s="8">
        <v>306.37</v>
      </c>
      <c r="J253" s="9">
        <v>46</v>
      </c>
      <c r="K253" s="10">
        <v>14093.02</v>
      </c>
      <c r="L253" s="11"/>
      <c r="M253" s="10">
        <f t="shared" si="8"/>
        <v>0</v>
      </c>
      <c r="N253" s="3"/>
      <c r="O253" s="10"/>
      <c r="P253" s="10">
        <f t="shared" si="9"/>
        <v>14093.02</v>
      </c>
      <c r="Q253" s="24" t="s">
        <v>73</v>
      </c>
      <c r="R253" s="25"/>
    </row>
    <row r="254" spans="1:18" ht="12.75">
      <c r="A254" s="3">
        <v>43784</v>
      </c>
      <c r="B254" s="4"/>
      <c r="C254" s="4"/>
      <c r="D254" s="5" t="s">
        <v>29</v>
      </c>
      <c r="E254" s="5" t="s">
        <v>30</v>
      </c>
      <c r="F254" s="4" t="s">
        <v>25</v>
      </c>
      <c r="G254" s="6">
        <v>10</v>
      </c>
      <c r="H254" s="36">
        <v>33.28</v>
      </c>
      <c r="I254" s="8">
        <v>332.82</v>
      </c>
      <c r="J254" s="9">
        <v>46</v>
      </c>
      <c r="K254" s="10">
        <v>15309.72</v>
      </c>
      <c r="L254" s="11"/>
      <c r="M254" s="10">
        <f t="shared" si="8"/>
        <v>0</v>
      </c>
      <c r="N254" s="3"/>
      <c r="O254" s="10"/>
      <c r="P254" s="10">
        <f t="shared" si="9"/>
        <v>15309.72</v>
      </c>
      <c r="Q254" s="24" t="s">
        <v>73</v>
      </c>
      <c r="R254" s="25"/>
    </row>
    <row r="255" spans="1:18" ht="12.75">
      <c r="A255" s="3">
        <v>43784</v>
      </c>
      <c r="B255" s="4"/>
      <c r="C255" s="4"/>
      <c r="D255" s="5" t="s">
        <v>27</v>
      </c>
      <c r="E255" s="5" t="s">
        <v>28</v>
      </c>
      <c r="F255" s="4" t="s">
        <v>25</v>
      </c>
      <c r="G255" s="6">
        <v>9</v>
      </c>
      <c r="H255" s="36">
        <v>29.53</v>
      </c>
      <c r="I255" s="8">
        <v>265.76</v>
      </c>
      <c r="J255" s="9">
        <v>46</v>
      </c>
      <c r="K255" s="10">
        <v>12224.96</v>
      </c>
      <c r="L255" s="11"/>
      <c r="M255" s="10">
        <f t="shared" si="8"/>
        <v>0</v>
      </c>
      <c r="N255" s="3"/>
      <c r="O255" s="10"/>
      <c r="P255" s="10">
        <f t="shared" si="9"/>
        <v>12224.96</v>
      </c>
      <c r="Q255" s="24" t="s">
        <v>73</v>
      </c>
      <c r="R255" s="25"/>
    </row>
    <row r="256" spans="1:18" ht="12.75">
      <c r="A256" s="3">
        <v>43784</v>
      </c>
      <c r="B256" s="4"/>
      <c r="C256" s="4"/>
      <c r="D256" s="5" t="s">
        <v>35</v>
      </c>
      <c r="E256" s="5" t="s">
        <v>36</v>
      </c>
      <c r="F256" s="4" t="s">
        <v>25</v>
      </c>
      <c r="G256" s="6">
        <v>6</v>
      </c>
      <c r="H256" s="36">
        <v>33.88</v>
      </c>
      <c r="I256" s="8">
        <v>203.28</v>
      </c>
      <c r="J256" s="9">
        <v>46</v>
      </c>
      <c r="K256" s="10">
        <v>9350.88</v>
      </c>
      <c r="L256" s="11"/>
      <c r="M256" s="10">
        <f t="shared" si="8"/>
        <v>0</v>
      </c>
      <c r="N256" s="3"/>
      <c r="O256" s="10"/>
      <c r="P256" s="10">
        <f t="shared" si="9"/>
        <v>9350.88</v>
      </c>
      <c r="Q256" s="24" t="s">
        <v>73</v>
      </c>
      <c r="R256" s="25"/>
    </row>
    <row r="257" spans="1:18" ht="12.75">
      <c r="A257" s="3">
        <v>43784</v>
      </c>
      <c r="B257" s="4"/>
      <c r="C257" s="4"/>
      <c r="D257" s="5" t="s">
        <v>37</v>
      </c>
      <c r="E257" s="5" t="s">
        <v>36</v>
      </c>
      <c r="F257" s="4" t="s">
        <v>25</v>
      </c>
      <c r="G257" s="6">
        <v>1</v>
      </c>
      <c r="H257" s="36">
        <v>36.4</v>
      </c>
      <c r="I257" s="8">
        <v>36.4</v>
      </c>
      <c r="J257" s="9">
        <v>46</v>
      </c>
      <c r="K257" s="10">
        <v>1674.3999999999999</v>
      </c>
      <c r="L257" s="11"/>
      <c r="M257" s="10">
        <f t="shared" si="8"/>
        <v>0</v>
      </c>
      <c r="N257" s="3"/>
      <c r="O257" s="10"/>
      <c r="P257" s="10">
        <f t="shared" si="9"/>
        <v>1674.3999999999999</v>
      </c>
      <c r="Q257" s="24" t="s">
        <v>73</v>
      </c>
      <c r="R257" s="25"/>
    </row>
    <row r="258" spans="1:18" ht="12.75">
      <c r="A258" s="3">
        <v>43784</v>
      </c>
      <c r="B258" s="4"/>
      <c r="C258" s="4"/>
      <c r="D258" s="5" t="s">
        <v>47</v>
      </c>
      <c r="E258" s="5" t="s">
        <v>48</v>
      </c>
      <c r="F258" s="4" t="s">
        <v>25</v>
      </c>
      <c r="G258" s="6">
        <v>9</v>
      </c>
      <c r="H258" s="36">
        <v>28.93</v>
      </c>
      <c r="I258" s="8">
        <v>260.37</v>
      </c>
      <c r="J258" s="9">
        <v>46</v>
      </c>
      <c r="K258" s="10">
        <v>11977.02</v>
      </c>
      <c r="L258" s="11"/>
      <c r="M258" s="10">
        <f t="shared" si="8"/>
        <v>0</v>
      </c>
      <c r="N258" s="3"/>
      <c r="O258" s="10"/>
      <c r="P258" s="10">
        <f t="shared" si="9"/>
        <v>11977.02</v>
      </c>
      <c r="Q258" s="24" t="s">
        <v>73</v>
      </c>
      <c r="R258" s="25"/>
    </row>
    <row r="259" spans="1:18" ht="12.75">
      <c r="A259" s="3">
        <v>43784</v>
      </c>
      <c r="B259" s="4"/>
      <c r="C259" s="4"/>
      <c r="D259" s="5" t="s">
        <v>62</v>
      </c>
      <c r="E259" s="5" t="s">
        <v>63</v>
      </c>
      <c r="F259" s="4" t="s">
        <v>25</v>
      </c>
      <c r="G259" s="6">
        <v>2</v>
      </c>
      <c r="H259" s="36">
        <v>26.05</v>
      </c>
      <c r="I259" s="8">
        <v>52.1</v>
      </c>
      <c r="J259" s="9">
        <v>46</v>
      </c>
      <c r="K259" s="10">
        <v>2396.6</v>
      </c>
      <c r="L259" s="11"/>
      <c r="M259" s="10">
        <f t="shared" si="8"/>
        <v>0</v>
      </c>
      <c r="N259" s="3"/>
      <c r="O259" s="10"/>
      <c r="P259" s="10">
        <f t="shared" si="9"/>
        <v>2396.6</v>
      </c>
      <c r="Q259" s="24" t="s">
        <v>73</v>
      </c>
      <c r="R259" s="25"/>
    </row>
    <row r="260" spans="1:18" ht="13.5" thickBot="1">
      <c r="A260" s="3"/>
      <c r="B260" s="4"/>
      <c r="C260" s="4"/>
      <c r="D260" s="5"/>
      <c r="E260" s="5"/>
      <c r="F260" s="4"/>
      <c r="G260" s="6"/>
      <c r="H260" s="7"/>
      <c r="I260" s="8">
        <v>0</v>
      </c>
      <c r="J260" s="9">
        <v>46</v>
      </c>
      <c r="K260" s="10">
        <v>0</v>
      </c>
      <c r="L260" s="11"/>
      <c r="M260" s="10">
        <f t="shared" si="8"/>
        <v>0</v>
      </c>
      <c r="N260" s="3"/>
      <c r="O260" s="11"/>
      <c r="P260" s="10">
        <f t="shared" si="9"/>
        <v>0</v>
      </c>
      <c r="Q260" s="24" t="s">
        <v>73</v>
      </c>
      <c r="R260" s="25"/>
    </row>
    <row r="261" spans="1:17" ht="13.5" thickBot="1">
      <c r="A261" s="15"/>
      <c r="B261" s="16"/>
      <c r="C261" s="16"/>
      <c r="D261" s="17"/>
      <c r="E261" s="17" t="s">
        <v>75</v>
      </c>
      <c r="F261" s="16"/>
      <c r="G261" s="18">
        <f>SUBTOTAL(9,Реестр!G2:G260)</f>
        <v>2130</v>
      </c>
      <c r="H261" s="19"/>
      <c r="I261" s="20">
        <f>SUBTOTAL(9,Реестр!I2:I260)</f>
        <v>56555.325999999994</v>
      </c>
      <c r="J261" s="21"/>
      <c r="K261" s="22">
        <f>SUBTOTAL(9,Реестр!K2:K260)</f>
        <v>2601544.9960000003</v>
      </c>
      <c r="L261" s="23"/>
      <c r="M261" s="22">
        <f>SUBTOTAL(9,Реестр!M2:M260)</f>
        <v>762888</v>
      </c>
      <c r="N261" s="15"/>
      <c r="O261" s="23">
        <f>SUBTOTAL(9,Реестр!O2:O260)</f>
        <v>117000</v>
      </c>
      <c r="P261" s="22">
        <f>SUBTOTAL(9,Реестр!P2:P260)</f>
        <v>1695395.4700000011</v>
      </c>
      <c r="Q261" s="14"/>
    </row>
    <row r="265" spans="3:6" ht="13.5">
      <c r="C265" s="12" t="e">
        <f>VLOOKUP(#REF!,список,4,FALSE)</f>
        <v>#REF!</v>
      </c>
      <c r="D265" s="12"/>
      <c r="F265" s="12" t="e">
        <f>VLOOKUP(#REF!,список,5,FALSE)</f>
        <v>#REF!</v>
      </c>
    </row>
    <row r="266" spans="3:6" ht="13.5">
      <c r="C266" s="12"/>
      <c r="D266" s="12"/>
      <c r="F266" s="12"/>
    </row>
    <row r="267" spans="3:6" ht="13.5">
      <c r="C267" s="12"/>
      <c r="D267" s="12"/>
      <c r="F267" s="12"/>
    </row>
    <row r="268" spans="3:6" ht="13.5">
      <c r="C268" s="12"/>
      <c r="D268" s="12"/>
      <c r="F268" s="12"/>
    </row>
    <row r="269" spans="3:6" ht="13.5">
      <c r="C269" s="12"/>
      <c r="D269" s="12"/>
      <c r="F269" s="12"/>
    </row>
    <row r="270" spans="3:6" ht="13.5">
      <c r="C270" s="12" t="s">
        <v>66</v>
      </c>
      <c r="D270" s="12"/>
      <c r="F270" s="12" t="s">
        <v>67</v>
      </c>
    </row>
  </sheetData>
  <sheetProtection/>
  <autoFilter ref="A1:P260"/>
  <printOptions horizontalCentered="1"/>
  <pageMargins left="0.31496062992125984" right="0.31496062992125984" top="0.7480314960629921" bottom="0.35433070866141736" header="0.31496062992125984" footer="0.31496062992125984"/>
  <pageSetup fitToHeight="1" fitToWidth="1" horizontalDpi="600" verticalDpi="600" orientation="portrait" paperSize="9" scale="2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7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4" sqref="C4:H24"/>
    </sheetView>
  </sheetViews>
  <sheetFormatPr defaultColWidth="9.140625" defaultRowHeight="12.75" outlineLevelCol="1"/>
  <cols>
    <col min="1" max="1" width="5.8515625" style="1" bestFit="1" customWidth="1"/>
    <col min="2" max="2" width="26.421875" style="0" customWidth="1"/>
    <col min="3" max="3" width="12.57421875" style="0" customWidth="1"/>
    <col min="4" max="4" width="15.7109375" style="0" bestFit="1" customWidth="1"/>
    <col min="5" max="5" width="14.421875" style="0" bestFit="1" customWidth="1"/>
    <col min="6" max="6" width="12.57421875" style="0" customWidth="1"/>
    <col min="7" max="7" width="15.7109375" style="0" bestFit="1" customWidth="1"/>
    <col min="8" max="8" width="14.421875" style="0" bestFit="1" customWidth="1"/>
    <col min="9" max="9" width="12.57421875" style="0" hidden="1" customWidth="1" outlineLevel="1"/>
    <col min="10" max="10" width="14.140625" style="0" hidden="1" customWidth="1" outlineLevel="1"/>
    <col min="11" max="11" width="14.28125" style="0" hidden="1" customWidth="1" outlineLevel="1"/>
    <col min="12" max="12" width="12.57421875" style="0" customWidth="1" collapsed="1"/>
    <col min="13" max="13" width="15.7109375" style="0" bestFit="1" customWidth="1"/>
    <col min="14" max="14" width="14.421875" style="0" bestFit="1" customWidth="1"/>
    <col min="15" max="15" width="13.7109375" style="0" customWidth="1"/>
  </cols>
  <sheetData>
    <row r="1" spans="6:9" ht="13.5" thickBot="1">
      <c r="F1" s="24"/>
      <c r="I1" s="24"/>
    </row>
    <row r="2" spans="1:14" ht="15" customHeight="1" thickBot="1">
      <c r="A2" s="59" t="s">
        <v>71</v>
      </c>
      <c r="B2" s="59" t="s">
        <v>68</v>
      </c>
      <c r="C2" s="56" t="s">
        <v>72</v>
      </c>
      <c r="D2" s="57"/>
      <c r="E2" s="58"/>
      <c r="F2" s="56" t="s">
        <v>73</v>
      </c>
      <c r="G2" s="57"/>
      <c r="H2" s="58"/>
      <c r="I2" s="56" t="s">
        <v>74</v>
      </c>
      <c r="J2" s="57"/>
      <c r="K2" s="58"/>
      <c r="L2" s="56" t="s">
        <v>77</v>
      </c>
      <c r="M2" s="57"/>
      <c r="N2" s="58"/>
    </row>
    <row r="3" spans="1:15" ht="15" customHeight="1" thickBot="1">
      <c r="A3" s="60"/>
      <c r="B3" s="60"/>
      <c r="C3" s="35" t="s">
        <v>69</v>
      </c>
      <c r="D3" s="35" t="s">
        <v>18</v>
      </c>
      <c r="E3" s="35" t="s">
        <v>70</v>
      </c>
      <c r="F3" s="35" t="s">
        <v>69</v>
      </c>
      <c r="G3" s="35" t="s">
        <v>18</v>
      </c>
      <c r="H3" s="35" t="s">
        <v>70</v>
      </c>
      <c r="I3" s="35"/>
      <c r="J3" s="35"/>
      <c r="K3" s="35"/>
      <c r="L3" s="35" t="s">
        <v>69</v>
      </c>
      <c r="M3" s="35" t="s">
        <v>18</v>
      </c>
      <c r="N3" s="35" t="s">
        <v>70</v>
      </c>
      <c r="O3" s="13"/>
    </row>
    <row r="4" spans="1:14" ht="15" customHeight="1">
      <c r="A4" s="26">
        <v>1</v>
      </c>
      <c r="B4" s="27" t="s">
        <v>28</v>
      </c>
      <c r="C4" s="28"/>
      <c r="D4" s="37"/>
      <c r="E4" s="37"/>
      <c r="F4" s="28"/>
      <c r="G4" s="37"/>
      <c r="H4" s="37"/>
      <c r="I4" s="28"/>
      <c r="J4" s="28"/>
      <c r="K4" s="28"/>
      <c r="L4" s="28">
        <f>C4+F4+I4</f>
        <v>0</v>
      </c>
      <c r="M4" s="37">
        <f>D4+G4+J4</f>
        <v>0</v>
      </c>
      <c r="N4" s="37">
        <f>E4+H4+K4</f>
        <v>0</v>
      </c>
    </row>
    <row r="5" spans="1:14" ht="15" customHeight="1">
      <c r="A5" s="26">
        <f>A4+1</f>
        <v>2</v>
      </c>
      <c r="B5" s="27" t="s">
        <v>65</v>
      </c>
      <c r="C5" s="28"/>
      <c r="D5" s="37"/>
      <c r="E5" s="37"/>
      <c r="F5" s="28"/>
      <c r="G5" s="37"/>
      <c r="H5" s="37"/>
      <c r="I5" s="28"/>
      <c r="J5" s="28"/>
      <c r="K5" s="28"/>
      <c r="L5" s="28">
        <f aca="true" t="shared" si="0" ref="L5:L24">C5+F5+I5</f>
        <v>0</v>
      </c>
      <c r="M5" s="37">
        <f aca="true" t="shared" si="1" ref="M5:M24">D5+G5+J5</f>
        <v>0</v>
      </c>
      <c r="N5" s="37">
        <f aca="true" t="shared" si="2" ref="N5:N24">E5+H5+K5</f>
        <v>0</v>
      </c>
    </row>
    <row r="6" spans="1:14" ht="15" customHeight="1">
      <c r="A6" s="26">
        <f aca="true" t="shared" si="3" ref="A6:A24">A5+1</f>
        <v>3</v>
      </c>
      <c r="B6" s="27" t="s">
        <v>63</v>
      </c>
      <c r="C6" s="28"/>
      <c r="D6" s="37"/>
      <c r="E6" s="37"/>
      <c r="F6" s="28"/>
      <c r="G6" s="37"/>
      <c r="H6" s="37"/>
      <c r="I6" s="28"/>
      <c r="J6" s="28"/>
      <c r="K6" s="28"/>
      <c r="L6" s="28">
        <f t="shared" si="0"/>
        <v>0</v>
      </c>
      <c r="M6" s="37">
        <f t="shared" si="1"/>
        <v>0</v>
      </c>
      <c r="N6" s="37">
        <f t="shared" si="2"/>
        <v>0</v>
      </c>
    </row>
    <row r="7" spans="1:14" ht="15" customHeight="1">
      <c r="A7" s="26">
        <f t="shared" si="3"/>
        <v>4</v>
      </c>
      <c r="B7" s="27" t="s">
        <v>55</v>
      </c>
      <c r="C7" s="28"/>
      <c r="D7" s="37"/>
      <c r="E7" s="37"/>
      <c r="F7" s="28"/>
      <c r="G7" s="37"/>
      <c r="H7" s="37"/>
      <c r="I7" s="28"/>
      <c r="J7" s="28"/>
      <c r="K7" s="28"/>
      <c r="L7" s="28">
        <f t="shared" si="0"/>
        <v>0</v>
      </c>
      <c r="M7" s="37">
        <f t="shared" si="1"/>
        <v>0</v>
      </c>
      <c r="N7" s="37">
        <f t="shared" si="2"/>
        <v>0</v>
      </c>
    </row>
    <row r="8" spans="1:14" ht="15" customHeight="1">
      <c r="A8" s="26">
        <f t="shared" si="3"/>
        <v>5</v>
      </c>
      <c r="B8" s="27" t="s">
        <v>2</v>
      </c>
      <c r="C8" s="28"/>
      <c r="D8" s="37"/>
      <c r="E8" s="37"/>
      <c r="F8" s="28"/>
      <c r="G8" s="37"/>
      <c r="H8" s="37"/>
      <c r="I8" s="28"/>
      <c r="J8" s="28"/>
      <c r="K8" s="28"/>
      <c r="L8" s="28">
        <f t="shared" si="0"/>
        <v>0</v>
      </c>
      <c r="M8" s="37">
        <f t="shared" si="1"/>
        <v>0</v>
      </c>
      <c r="N8" s="37">
        <f t="shared" si="2"/>
        <v>0</v>
      </c>
    </row>
    <row r="9" spans="1:14" ht="15" customHeight="1">
      <c r="A9" s="26">
        <f t="shared" si="3"/>
        <v>6</v>
      </c>
      <c r="B9" s="27" t="s">
        <v>59</v>
      </c>
      <c r="C9" s="28"/>
      <c r="D9" s="37"/>
      <c r="E9" s="37"/>
      <c r="F9" s="28"/>
      <c r="G9" s="37"/>
      <c r="H9" s="37"/>
      <c r="I9" s="28"/>
      <c r="J9" s="28"/>
      <c r="K9" s="28"/>
      <c r="L9" s="28">
        <f t="shared" si="0"/>
        <v>0</v>
      </c>
      <c r="M9" s="37">
        <f t="shared" si="1"/>
        <v>0</v>
      </c>
      <c r="N9" s="37">
        <f t="shared" si="2"/>
        <v>0</v>
      </c>
    </row>
    <row r="10" spans="1:14" ht="15" customHeight="1">
      <c r="A10" s="26">
        <f t="shared" si="3"/>
        <v>7</v>
      </c>
      <c r="B10" s="27" t="s">
        <v>40</v>
      </c>
      <c r="C10" s="28"/>
      <c r="D10" s="37"/>
      <c r="E10" s="37"/>
      <c r="F10" s="28"/>
      <c r="G10" s="37"/>
      <c r="H10" s="37"/>
      <c r="I10" s="28"/>
      <c r="J10" s="28"/>
      <c r="K10" s="28"/>
      <c r="L10" s="28">
        <f t="shared" si="0"/>
        <v>0</v>
      </c>
      <c r="M10" s="37">
        <f t="shared" si="1"/>
        <v>0</v>
      </c>
      <c r="N10" s="37">
        <f t="shared" si="2"/>
        <v>0</v>
      </c>
    </row>
    <row r="11" spans="1:14" ht="15" customHeight="1">
      <c r="A11" s="26">
        <f t="shared" si="3"/>
        <v>8</v>
      </c>
      <c r="B11" s="27" t="s">
        <v>61</v>
      </c>
      <c r="C11" s="28"/>
      <c r="D11" s="37"/>
      <c r="E11" s="37"/>
      <c r="F11" s="28"/>
      <c r="G11" s="37"/>
      <c r="H11" s="37"/>
      <c r="I11" s="28"/>
      <c r="J11" s="28"/>
      <c r="K11" s="28"/>
      <c r="L11" s="28">
        <f t="shared" si="0"/>
        <v>0</v>
      </c>
      <c r="M11" s="37">
        <f t="shared" si="1"/>
        <v>0</v>
      </c>
      <c r="N11" s="37">
        <f t="shared" si="2"/>
        <v>0</v>
      </c>
    </row>
    <row r="12" spans="1:14" ht="15" customHeight="1">
      <c r="A12" s="26">
        <f t="shared" si="3"/>
        <v>9</v>
      </c>
      <c r="B12" s="27" t="s">
        <v>24</v>
      </c>
      <c r="C12" s="28"/>
      <c r="D12" s="37"/>
      <c r="E12" s="37"/>
      <c r="F12" s="28"/>
      <c r="G12" s="37"/>
      <c r="H12" s="37"/>
      <c r="I12" s="28"/>
      <c r="J12" s="28"/>
      <c r="K12" s="28"/>
      <c r="L12" s="28">
        <f t="shared" si="0"/>
        <v>0</v>
      </c>
      <c r="M12" s="37">
        <f t="shared" si="1"/>
        <v>0</v>
      </c>
      <c r="N12" s="37">
        <f t="shared" si="2"/>
        <v>0</v>
      </c>
    </row>
    <row r="13" spans="1:14" ht="15" customHeight="1">
      <c r="A13" s="26">
        <f t="shared" si="3"/>
        <v>10</v>
      </c>
      <c r="B13" s="27" t="s">
        <v>54</v>
      </c>
      <c r="C13" s="28"/>
      <c r="D13" s="37"/>
      <c r="E13" s="37"/>
      <c r="F13" s="28"/>
      <c r="G13" s="37"/>
      <c r="H13" s="37"/>
      <c r="I13" s="28"/>
      <c r="J13" s="28"/>
      <c r="K13" s="28"/>
      <c r="L13" s="28">
        <f t="shared" si="0"/>
        <v>0</v>
      </c>
      <c r="M13" s="37">
        <f t="shared" si="1"/>
        <v>0</v>
      </c>
      <c r="N13" s="37">
        <f t="shared" si="2"/>
        <v>0</v>
      </c>
    </row>
    <row r="14" spans="1:14" ht="15" customHeight="1">
      <c r="A14" s="26">
        <f t="shared" si="3"/>
        <v>11</v>
      </c>
      <c r="B14" s="27" t="s">
        <v>33</v>
      </c>
      <c r="C14" s="28"/>
      <c r="D14" s="37"/>
      <c r="E14" s="37"/>
      <c r="F14" s="28"/>
      <c r="G14" s="37"/>
      <c r="H14" s="37"/>
      <c r="I14" s="28"/>
      <c r="J14" s="28"/>
      <c r="K14" s="28"/>
      <c r="L14" s="28">
        <f t="shared" si="0"/>
        <v>0</v>
      </c>
      <c r="M14" s="37">
        <f t="shared" si="1"/>
        <v>0</v>
      </c>
      <c r="N14" s="37">
        <f t="shared" si="2"/>
        <v>0</v>
      </c>
    </row>
    <row r="15" spans="1:14" ht="15" customHeight="1">
      <c r="A15" s="26">
        <f t="shared" si="3"/>
        <v>12</v>
      </c>
      <c r="B15" s="27" t="s">
        <v>36</v>
      </c>
      <c r="C15" s="28"/>
      <c r="D15" s="37"/>
      <c r="E15" s="37"/>
      <c r="F15" s="28"/>
      <c r="G15" s="37"/>
      <c r="H15" s="37"/>
      <c r="I15" s="28"/>
      <c r="J15" s="28"/>
      <c r="K15" s="28"/>
      <c r="L15" s="28">
        <f t="shared" si="0"/>
        <v>0</v>
      </c>
      <c r="M15" s="37">
        <f t="shared" si="1"/>
        <v>0</v>
      </c>
      <c r="N15" s="37">
        <f t="shared" si="2"/>
        <v>0</v>
      </c>
    </row>
    <row r="16" spans="1:14" ht="15" customHeight="1">
      <c r="A16" s="26">
        <f t="shared" si="3"/>
        <v>13</v>
      </c>
      <c r="B16" s="27" t="s">
        <v>30</v>
      </c>
      <c r="C16" s="28"/>
      <c r="D16" s="37"/>
      <c r="E16" s="37"/>
      <c r="F16" s="28"/>
      <c r="G16" s="37"/>
      <c r="H16" s="37"/>
      <c r="I16" s="28"/>
      <c r="J16" s="28"/>
      <c r="K16" s="28"/>
      <c r="L16" s="28">
        <f t="shared" si="0"/>
        <v>0</v>
      </c>
      <c r="M16" s="37">
        <f t="shared" si="1"/>
        <v>0</v>
      </c>
      <c r="N16" s="37">
        <f t="shared" si="2"/>
        <v>0</v>
      </c>
    </row>
    <row r="17" spans="1:14" ht="15" customHeight="1">
      <c r="A17" s="26">
        <f t="shared" si="3"/>
        <v>14</v>
      </c>
      <c r="B17" s="27" t="s">
        <v>48</v>
      </c>
      <c r="C17" s="28"/>
      <c r="D17" s="37"/>
      <c r="E17" s="37"/>
      <c r="F17" s="28"/>
      <c r="G17" s="37"/>
      <c r="H17" s="37"/>
      <c r="I17" s="28"/>
      <c r="J17" s="28"/>
      <c r="K17" s="28"/>
      <c r="L17" s="28">
        <f t="shared" si="0"/>
        <v>0</v>
      </c>
      <c r="M17" s="37">
        <f t="shared" si="1"/>
        <v>0</v>
      </c>
      <c r="N17" s="37">
        <f t="shared" si="2"/>
        <v>0</v>
      </c>
    </row>
    <row r="18" spans="1:14" ht="15" customHeight="1">
      <c r="A18" s="26">
        <f t="shared" si="3"/>
        <v>15</v>
      </c>
      <c r="B18" s="27" t="s">
        <v>64</v>
      </c>
      <c r="C18" s="28"/>
      <c r="D18" s="37"/>
      <c r="E18" s="37"/>
      <c r="F18" s="28"/>
      <c r="G18" s="37"/>
      <c r="H18" s="37"/>
      <c r="I18" s="28"/>
      <c r="J18" s="28"/>
      <c r="K18" s="28"/>
      <c r="L18" s="28">
        <f t="shared" si="0"/>
        <v>0</v>
      </c>
      <c r="M18" s="37">
        <f t="shared" si="1"/>
        <v>0</v>
      </c>
      <c r="N18" s="37">
        <f t="shared" si="2"/>
        <v>0</v>
      </c>
    </row>
    <row r="19" spans="1:14" ht="15" customHeight="1">
      <c r="A19" s="26">
        <f t="shared" si="3"/>
        <v>16</v>
      </c>
      <c r="B19" s="27" t="s">
        <v>52</v>
      </c>
      <c r="C19" s="28"/>
      <c r="D19" s="37"/>
      <c r="E19" s="37"/>
      <c r="F19" s="28"/>
      <c r="G19" s="37"/>
      <c r="H19" s="37"/>
      <c r="I19" s="28"/>
      <c r="J19" s="28"/>
      <c r="K19" s="28"/>
      <c r="L19" s="28">
        <f t="shared" si="0"/>
        <v>0</v>
      </c>
      <c r="M19" s="37">
        <f t="shared" si="1"/>
        <v>0</v>
      </c>
      <c r="N19" s="37">
        <f t="shared" si="2"/>
        <v>0</v>
      </c>
    </row>
    <row r="20" spans="1:14" ht="15" customHeight="1">
      <c r="A20" s="26">
        <f t="shared" si="3"/>
        <v>17</v>
      </c>
      <c r="B20" s="27" t="s">
        <v>31</v>
      </c>
      <c r="C20" s="28"/>
      <c r="D20" s="37"/>
      <c r="E20" s="37"/>
      <c r="F20" s="28"/>
      <c r="G20" s="37"/>
      <c r="H20" s="37"/>
      <c r="I20" s="28"/>
      <c r="J20" s="28"/>
      <c r="K20" s="28"/>
      <c r="L20" s="28">
        <f t="shared" si="0"/>
        <v>0</v>
      </c>
      <c r="M20" s="37">
        <f t="shared" si="1"/>
        <v>0</v>
      </c>
      <c r="N20" s="37">
        <f t="shared" si="2"/>
        <v>0</v>
      </c>
    </row>
    <row r="21" spans="1:14" ht="15" customHeight="1">
      <c r="A21" s="26">
        <f t="shared" si="3"/>
        <v>18</v>
      </c>
      <c r="B21" s="27" t="s">
        <v>39</v>
      </c>
      <c r="C21" s="28"/>
      <c r="D21" s="37"/>
      <c r="E21" s="37"/>
      <c r="F21" s="28"/>
      <c r="G21" s="37"/>
      <c r="H21" s="37"/>
      <c r="I21" s="28"/>
      <c r="J21" s="28"/>
      <c r="K21" s="28"/>
      <c r="L21" s="28">
        <f t="shared" si="0"/>
        <v>0</v>
      </c>
      <c r="M21" s="37">
        <f t="shared" si="1"/>
        <v>0</v>
      </c>
      <c r="N21" s="37">
        <f t="shared" si="2"/>
        <v>0</v>
      </c>
    </row>
    <row r="22" spans="1:14" ht="15" customHeight="1">
      <c r="A22" s="26">
        <f t="shared" si="3"/>
        <v>19</v>
      </c>
      <c r="B22" s="27" t="s">
        <v>26</v>
      </c>
      <c r="C22" s="28"/>
      <c r="D22" s="37"/>
      <c r="E22" s="37"/>
      <c r="F22" s="28"/>
      <c r="G22" s="37"/>
      <c r="H22" s="37"/>
      <c r="I22" s="28"/>
      <c r="J22" s="28"/>
      <c r="K22" s="28"/>
      <c r="L22" s="28">
        <f t="shared" si="0"/>
        <v>0</v>
      </c>
      <c r="M22" s="37">
        <f t="shared" si="1"/>
        <v>0</v>
      </c>
      <c r="N22" s="37">
        <f t="shared" si="2"/>
        <v>0</v>
      </c>
    </row>
    <row r="23" spans="1:14" ht="15" customHeight="1">
      <c r="A23" s="26">
        <f t="shared" si="3"/>
        <v>20</v>
      </c>
      <c r="B23" s="27" t="s">
        <v>50</v>
      </c>
      <c r="C23" s="28"/>
      <c r="D23" s="37"/>
      <c r="E23" s="37"/>
      <c r="F23" s="28"/>
      <c r="G23" s="37"/>
      <c r="H23" s="37"/>
      <c r="I23" s="28"/>
      <c r="J23" s="28"/>
      <c r="K23" s="28"/>
      <c r="L23" s="28">
        <f t="shared" si="0"/>
        <v>0</v>
      </c>
      <c r="M23" s="37">
        <f t="shared" si="1"/>
        <v>0</v>
      </c>
      <c r="N23" s="37">
        <f t="shared" si="2"/>
        <v>0</v>
      </c>
    </row>
    <row r="24" spans="1:14" ht="15" customHeight="1" thickBot="1">
      <c r="A24" s="29">
        <f t="shared" si="3"/>
        <v>21</v>
      </c>
      <c r="B24" s="30" t="s">
        <v>1</v>
      </c>
      <c r="C24" s="31"/>
      <c r="D24" s="38"/>
      <c r="E24" s="38"/>
      <c r="F24" s="31"/>
      <c r="G24" s="38"/>
      <c r="H24" s="38"/>
      <c r="I24" s="31"/>
      <c r="J24" s="31"/>
      <c r="K24" s="31"/>
      <c r="L24" s="31">
        <f t="shared" si="0"/>
        <v>0</v>
      </c>
      <c r="M24" s="38">
        <f t="shared" si="1"/>
        <v>0</v>
      </c>
      <c r="N24" s="38">
        <f t="shared" si="2"/>
        <v>0</v>
      </c>
    </row>
    <row r="25" spans="1:14" ht="15" customHeight="1" thickBot="1">
      <c r="A25" s="32"/>
      <c r="B25" s="33" t="s">
        <v>75</v>
      </c>
      <c r="C25" s="34">
        <f>SUBTOTAL(9,C4:C23)</f>
        <v>0</v>
      </c>
      <c r="D25" s="39">
        <f>SUBTOTAL(9,D4:D23)</f>
        <v>0</v>
      </c>
      <c r="E25" s="39">
        <f>SUBTOTAL(9,E4:E24)</f>
        <v>0</v>
      </c>
      <c r="F25" s="34">
        <f>SUBTOTAL(9,F4:F23)</f>
        <v>0</v>
      </c>
      <c r="G25" s="39">
        <f>SUBTOTAL(9,G4:G23)</f>
        <v>0</v>
      </c>
      <c r="H25" s="39">
        <f>SUBTOTAL(9,H4:H24)</f>
        <v>0</v>
      </c>
      <c r="I25" s="34"/>
      <c r="J25" s="34"/>
      <c r="K25" s="34"/>
      <c r="L25" s="34">
        <f>SUBTOTAL(9,L4:L23)</f>
        <v>0</v>
      </c>
      <c r="M25" s="39">
        <f>SUBTOTAL(9,M4:M23)</f>
        <v>0</v>
      </c>
      <c r="N25" s="39">
        <f>SUBTOTAL(9,N4:N24)</f>
        <v>0</v>
      </c>
    </row>
    <row r="26" ht="12.75">
      <c r="M26" s="45"/>
    </row>
    <row r="27" ht="12.75">
      <c r="M27" s="45"/>
    </row>
  </sheetData>
  <sheetProtection/>
  <autoFilter ref="A3:O24">
    <sortState ref="A4:O27">
      <sortCondition sortBy="value" ref="B4:B27"/>
    </sortState>
  </autoFilter>
  <mergeCells count="6">
    <mergeCell ref="C2:E2"/>
    <mergeCell ref="F2:H2"/>
    <mergeCell ref="L2:N2"/>
    <mergeCell ref="B2:B3"/>
    <mergeCell ref="A2:A3"/>
    <mergeCell ref="I2:K2"/>
  </mergeCells>
  <printOptions/>
  <pageMargins left="0.7" right="0.7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Маркович</cp:lastModifiedBy>
  <cp:lastPrinted>2019-11-19T17:33:54Z</cp:lastPrinted>
  <dcterms:created xsi:type="dcterms:W3CDTF">1996-10-08T23:32:33Z</dcterms:created>
  <dcterms:modified xsi:type="dcterms:W3CDTF">2020-03-21T08:22:40Z</dcterms:modified>
  <cp:category/>
  <cp:version/>
  <cp:contentType/>
  <cp:contentStatus/>
</cp:coreProperties>
</file>