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esktop\Новая папка (2)\"/>
    </mc:Choice>
  </mc:AlternateContent>
  <xr:revisionPtr revIDLastSave="0" documentId="13_ncr:1_{AA553E30-D0A5-45AE-A715-441E471AED8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0" i="1"/>
  <c r="D11" i="1"/>
  <c r="D8" i="1"/>
  <c r="D9" i="1"/>
  <c r="D3" i="1"/>
  <c r="D4" i="1" l="1"/>
  <c r="D5" i="1"/>
  <c r="D6" i="1"/>
  <c r="D7" i="1"/>
  <c r="D2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днями, по этому новые сутки начинаются не с 00 ч. 00 мин. (как правило), а с окончания рабочего времени 2 смены.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<sst xmlns="http://schemas.openxmlformats.org/spreadsheetml/2006/main" count="30" uniqueCount="23">
  <si>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</si>
  <si>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</si>
  <si>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</si>
  <si>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</si>
  <si>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</si>
  <si>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</si>
  <si>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</si>
  <si>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</si>
  <si>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</si>
  <si>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</si>
  <si>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Сокращенные  дни</t>
  </si>
  <si>
    <t>3878 час. 00 мин.</t>
  </si>
  <si>
    <t>2 час. 00 мин.</t>
  </si>
  <si>
    <t>3 час. 00 мин.</t>
  </si>
  <si>
    <t>1 час. 00 мин.</t>
  </si>
  <si>
    <t>6 час. 00 мин.</t>
  </si>
  <si>
    <t>7 час. 00 мин.</t>
  </si>
  <si>
    <t>8 час. 00 мин.</t>
  </si>
  <si>
    <t>11 час. 00 мин.</t>
  </si>
  <si>
    <t>13 час. 30 мин.</t>
  </si>
  <si>
    <t>14 час. 00 мин.</t>
  </si>
  <si>
    <t>Должно получиться</t>
  </si>
  <si>
    <t>В сокращенный раб. день формула сразу отнимает 2 часа, т.е. с 8:00 до 10:00 время не учитывается. Можно ли поправить формулу так, что бы 2 часа отнимались не сначала первой смены, а с конца второй смены?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</si>
</sst>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d"/>
    <numFmt numFmtId="166" formatCode="[hh]\ &quot;час.&quot;\ mm\ &quot;мин.&quot;"/>
    <numFmt numFmtId="167" formatCode="dd/mm/yyyy\ d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1" xfId="0" applyBorder="1"/>
    <xf numFmtId="166" fontId="0" fillId="2" borderId="5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2" fontId="0" fillId="2" borderId="7" xfId="0" applyNumberFormat="1" applyFill="1" applyBorder="1" applyAlignment="1">
      <alignment horizontal="center" vertical="center"/>
    </xf>
    <xf numFmtId="22" fontId="0" fillId="2" borderId="4" xfId="0" applyNumberFormat="1" applyFill="1" applyBorder="1" applyAlignment="1">
      <alignment horizontal="center" vertical="center"/>
    </xf>
    <xf numFmtId="22" fontId="0" fillId="2" borderId="6" xfId="0" applyNumberFormat="1" applyFill="1" applyBorder="1" applyAlignment="1">
      <alignment horizontal="center" vertical="center"/>
    </xf>
    <xf numFmtId="22" fontId="0" fillId="2" borderId="5" xfId="0" applyNumberForma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67" fontId="2" fillId="3" borderId="11" xfId="0" applyNumberFormat="1" applyFont="1" applyFill="1" applyBorder="1" applyAlignment="1">
      <alignment horizontal="center" vertical="center"/>
    </xf>
    <xf numFmtId="167" fontId="2" fillId="3" borderId="9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0" fillId="9" borderId="9" xfId="0" applyNumberFormat="1" applyFill="1" applyBorder="1" applyAlignment="1">
      <alignment horizontal="center" vertical="center"/>
    </xf>
    <xf numFmtId="167" fontId="0" fillId="9" borderId="10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4"/>
  <sheetViews>
    <sheetView tabSelected="1" workbookViewId="0">
      <selection activeCell="F3" sqref="F3:J14"/>
    </sheetView>
  </sheetViews>
  <sheetFormatPr defaultRowHeight="15" x14ac:dyDescent="0.25"/>
  <cols>
    <col min="1" max="2" width="20.7109375" customWidth="1"/>
    <col min="4" max="4" width="22.28515625" customWidth="1"/>
    <col min="5" max="5" width="16.5703125" customWidth="1"/>
  </cols>
  <sheetData>
    <row r="1" spans="1:10" ht="45.75" thickBot="1" x14ac:dyDescent="0.3">
      <c r="A1" s="5" t="s">
        <v>9</v>
      </c>
      <c r="B1" s="6" t="s">
        <v>0</v>
      </c>
      <c r="C1" s="3"/>
      <c r="D1" s="5" t="s">
        <v>1</v>
      </c>
      <c r="E1" s="27" t="s">
        <v>21</v>
      </c>
    </row>
    <row r="2" spans="1:10" ht="15.75" thickBot="1" x14ac:dyDescent="0.3">
      <c r="A2" s="9">
        <v>43831.0625</v>
      </c>
      <c r="B2" s="7">
        <v>44197.0625</v>
      </c>
      <c r="D2" s="4">
        <f>SUMPRODUCT((WEEKDAY(A2+ROW($1:$1999),2)&lt;6)*(TRUNC(A2)+ROW($1:$1999)&lt;--TRUNC(B2))*ISERROR(MATCH(TRUNC(A2)+ROW($1:$1999),Праздничные,0)))*"16:00"+(MIN(--"16:00",1-MOD(A2,1))-MIN('Не раб. дни'!$K$2,MAX(,'Не раб. дни'!$J$2-MOD(A2,1)))-MIN('Не раб. дни'!$K$3,MAX(,'Не раб. дни'!$J$3-MOD(A2,1)))+MIN('Не раб. дни'!$F$3,MOD(B2,1)))*(WEEKDAY(A2,2)&lt;6)*ISERROR(MATCH(TRUNC(A2),Праздничные,0))+MAX(,'Не раб. дни'!$F$3-MOD(A2,1))*(WEEKDAY(A2-1,2)&lt;6)*ISERROR(MATCH(TRUNC(A2-1),Праздничные,0))+(MAX(,MOD(B2,1)-'Не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161.58333333333334</v>
      </c>
      <c r="E2" s="28" t="s">
        <v>11</v>
      </c>
    </row>
    <row r="3" spans="1:10" ht="15.75" thickBot="1" x14ac:dyDescent="0.3">
      <c r="A3" s="10">
        <v>43951.333333333336</v>
      </c>
      <c r="B3" s="8">
        <v>43951.375</v>
      </c>
      <c r="D3" s="4">
        <f>SUMPRODUCT((WEEKDAY(A3+ROW($1:$1999),2)&lt;6)*(TRUNC(A3)+ROW($1:$1999)&lt;--TRUNC(B3))*ISERROR(MATCH(TRUNC(A3)+ROW($1:$1999),Праздничные,0)))*"16:00"+(MIN(--"16:00",1-MOD(A3,1))-MIN('Не раб. дни'!$K$2,MAX(,'Не раб. дни'!$J$2-MOD(A3,1)))-MIN('Не раб. дни'!$K$3,MAX(,'Не раб. дни'!$J$3-MOD(A3,1)))+MIN('Не раб. дни'!$F$3,MOD(B3,1)))*(WEEKDAY(A3,2)&lt;6)*ISERROR(MATCH(TRUNC(A3),Праздничные,0))+MAX(,'Не раб. дни'!$F$3-MOD(A3,1))*(WEEKDAY(A3-1,2)&lt;6)*ISERROR(MATCH(TRUNC(A3-1),Праздничные,0))+(MAX(,MOD(B3,1)-'Не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-4.166666666909187E-2</v>
      </c>
      <c r="E3" s="28" t="s">
        <v>14</v>
      </c>
      <c r="F3" s="29" t="s">
        <v>22</v>
      </c>
      <c r="G3" s="30"/>
      <c r="H3" s="30"/>
      <c r="I3" s="30"/>
      <c r="J3" s="31"/>
    </row>
    <row r="4" spans="1:10" ht="15.75" thickBot="1" x14ac:dyDescent="0.3">
      <c r="A4" s="10">
        <v>43951.333333333336</v>
      </c>
      <c r="B4" s="8">
        <v>43951.416666666664</v>
      </c>
      <c r="D4" s="4">
        <f>SUMPRODUCT((WEEKDAY(A4+ROW($1:$1999),2)&lt;6)*(TRUNC(A4)+ROW($1:$1999)&lt;--TRUNC(B4))*ISERROR(MATCH(TRUNC(A4)+ROW($1:$1999),Праздничные,0)))*"16:00"+(MIN(--"16:00",1-MOD(A4,1))-MIN('Не раб. дни'!$K$2,MAX(,'Не раб. дни'!$J$2-MOD(A4,1)))-MIN('Не раб. дни'!$K$3,MAX(,'Не раб. дни'!$J$3-MOD(A4,1)))+MIN('Не раб. дни'!$F$3,MOD(B4,1)))*(WEEKDAY(A4,2)&lt;6)*ISERROR(MATCH(TRUNC(A4),Праздничные,0))+MAX(,'Не раб. дни'!$F$3-MOD(A4,1))*(WEEKDAY(A4-1,2)&lt;6)*ISERROR(MATCH(TRUNC(A4-1),Праздничные,0))+(MAX(,MOD(B4,1)-'Не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-4.8505227612238855E-12</v>
      </c>
      <c r="E4" s="28" t="s">
        <v>12</v>
      </c>
      <c r="F4" s="32"/>
      <c r="G4" s="33"/>
      <c r="H4" s="33"/>
      <c r="I4" s="33"/>
      <c r="J4" s="34"/>
    </row>
    <row r="5" spans="1:10" ht="15.75" thickBot="1" x14ac:dyDescent="0.3">
      <c r="A5" s="10">
        <v>43951.333333333336</v>
      </c>
      <c r="B5" s="8">
        <v>43951.458333333336</v>
      </c>
      <c r="D5" s="4">
        <f>SUMPRODUCT((WEEKDAY(A5+ROW($1:$1999),2)&lt;6)*(TRUNC(A5)+ROW($1:$1999)&lt;--TRUNC(B5))*ISERROR(MATCH(TRUNC(A5)+ROW($1:$1999),Праздничные,0)))*"16:00"+(MIN(--"16:00",1-MOD(A5,1))-MIN('Не раб. дни'!$K$2,MAX(,'Не раб. дни'!$J$2-MOD(A5,1)))-MIN('Не раб. дни'!$K$3,MAX(,'Не раб. дни'!$J$3-MOD(A5,1)))+MIN('Не раб. дни'!$F$3,MOD(B5,1)))*(WEEKDAY(A5,2)&lt;6)*ISERROR(MATCH(TRUNC(A5),Праздничные,0))+MAX(,'Не раб. дни'!$F$3-MOD(A5,1))*(WEEKDAY(A5-1,2)&lt;6)*ISERROR(MATCH(TRUNC(A5-1),Праздничные,0))+(MAX(,MOD(B5,1)-'Не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4.1666666666666782E-2</v>
      </c>
      <c r="E5" s="28" t="s">
        <v>13</v>
      </c>
      <c r="F5" s="32"/>
      <c r="G5" s="33"/>
      <c r="H5" s="33"/>
      <c r="I5" s="33"/>
      <c r="J5" s="34"/>
    </row>
    <row r="6" spans="1:10" ht="15.75" thickBot="1" x14ac:dyDescent="0.3">
      <c r="A6" s="10">
        <v>43951.333333333336</v>
      </c>
      <c r="B6" s="8">
        <v>43951.625</v>
      </c>
      <c r="D6" s="4">
        <f>SUMPRODUCT((WEEKDAY(A6+ROW($1:$1999),2)&lt;6)*(TRUNC(A6)+ROW($1:$1999)&lt;--TRUNC(B6))*ISERROR(MATCH(TRUNC(A6)+ROW($1:$1999),Праздничные,0)))*"16:00"+(MIN(--"16:00",1-MOD(A6,1))-MIN('Не раб. дни'!$K$2,MAX(,'Не раб. дни'!$J$2-MOD(A6,1)))-MIN('Не раб. дни'!$K$3,MAX(,'Не раб. дни'!$J$3-MOD(A6,1)))+MIN('Не раб. дни'!$F$3,MOD(B6,1)))*(WEEKDAY(A6,2)&lt;6)*ISERROR(MATCH(TRUNC(A6),Праздничные,0))+MAX(,'Не раб. дни'!$F$3-MOD(A6,1))*(WEEKDAY(A6-1,2)&lt;6)*ISERROR(MATCH(TRUNC(A6-1),Праздничные,0))+(MAX(,MOD(B6,1)-'Не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дни'!$H$3)))*(WEEKDAY(B6,2)&lt;6)*ISERROR(MATCH(TRUNC(B6),Праздничные,0))-(TRUNC(A6)=TRUNC(B6))*"16:00"-COUNTIFS(Сокращенные,"&gt;="&amp;TRUNC(A6),Сокращенные,"&lt;="&amp;TRUNC(B6))*"2:00"</f>
        <v>0.16666666666424163</v>
      </c>
      <c r="E6" s="28" t="s">
        <v>15</v>
      </c>
      <c r="F6" s="32"/>
      <c r="G6" s="33"/>
      <c r="H6" s="33"/>
      <c r="I6" s="33"/>
      <c r="J6" s="34"/>
    </row>
    <row r="7" spans="1:10" ht="15.75" thickBot="1" x14ac:dyDescent="0.3">
      <c r="A7" s="10">
        <v>43951.333333333336</v>
      </c>
      <c r="B7" s="8">
        <v>43951.666666666664</v>
      </c>
      <c r="D7" s="4">
        <f>SUMPRODUCT((WEEKDAY(A7+ROW($1:$1999),2)&lt;6)*(TRUNC(A7)+ROW($1:$1999)&lt;--TRUNC(B7))*ISERROR(MATCH(TRUNC(A7)+ROW($1:$1999),Праздничные,0)))*"16:00"+(MIN(--"16:00",1-MOD(A7,1))-MIN('Не раб. дни'!$K$2,MAX(,'Не раб. дни'!$J$2-MOD(A7,1)))-MIN('Не раб. дни'!$K$3,MAX(,'Не раб. дни'!$J$3-MOD(A7,1)))+MIN('Не раб. дни'!$F$3,MOD(B7,1)))*(WEEKDAY(A7,2)&lt;6)*ISERROR(MATCH(TRUNC(A7),Праздничные,0))+MAX(,'Не раб. дни'!$F$3-MOD(A7,1))*(WEEKDAY(A7-1,2)&lt;6)*ISERROR(MATCH(TRUNC(A7-1),Праздничные,0))+(MAX(,MOD(B7,1)-'Не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дни'!$H$3)))*(WEEKDAY(B7,2)&lt;6)*ISERROR(MATCH(TRUNC(B7),Праздничные,0))-(TRUNC(A7)=TRUNC(B7))*"16:00"-COUNTIFS(Сокращенные,"&gt;="&amp;TRUNC(A7),Сокращенные,"&lt;="&amp;TRUNC(B7))*"2:00"</f>
        <v>0.20833333332848297</v>
      </c>
      <c r="E7" s="28" t="s">
        <v>16</v>
      </c>
      <c r="F7" s="32"/>
      <c r="G7" s="33"/>
      <c r="H7" s="33"/>
      <c r="I7" s="33"/>
      <c r="J7" s="34"/>
    </row>
    <row r="8" spans="1:10" ht="15.75" thickBot="1" x14ac:dyDescent="0.3">
      <c r="A8" s="10">
        <v>43951.333333333336</v>
      </c>
      <c r="B8" s="8">
        <v>43951.708333333336</v>
      </c>
      <c r="D8" s="4">
        <f>SUMPRODUCT((WEEKDAY(A8+ROW($1:$1999),2)&lt;6)*(TRUNC(A8)+ROW($1:$1999)&lt;--TRUNC(B8))*ISERROR(MATCH(TRUNC(A8)+ROW($1:$1999),Праздничные,0)))*"16:00"+(MIN(--"16:00",1-MOD(A8,1))-MIN('Не раб. дни'!$K$2,MAX(,'Не раб. дни'!$J$2-MOD(A8,1)))-MIN('Не раб. дни'!$K$3,MAX(,'Не раб. дни'!$J$3-MOD(A8,1)))+MIN('Не раб. дни'!$F$3,MOD(B8,1)))*(WEEKDAY(A8,2)&lt;6)*ISERROR(MATCH(TRUNC(A8),Праздничные,0))+MAX(,'Не раб. дни'!$F$3-MOD(A8,1))*(WEEKDAY(A8-1,2)&lt;6)*ISERROR(MATCH(TRUNC(A8-1),Праздничные,0))+(MAX(,MOD(B8,1)-'Не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дни'!$H$3)))*(WEEKDAY(B8,2)&lt;6)*ISERROR(MATCH(TRUNC(B8),Праздничные,0))-(TRUNC(A8)=TRUNC(B8))*"16:00"-COUNTIFS(Сокращенные,"&gt;="&amp;TRUNC(A8),Сокращенные,"&lt;="&amp;TRUNC(B8))*"2:00"</f>
        <v>0.25000000000000028</v>
      </c>
      <c r="E8" s="28" t="s">
        <v>17</v>
      </c>
      <c r="F8" s="32"/>
      <c r="G8" s="33"/>
      <c r="H8" s="33"/>
      <c r="I8" s="33"/>
      <c r="J8" s="34"/>
    </row>
    <row r="9" spans="1:10" ht="15.75" thickBot="1" x14ac:dyDescent="0.3">
      <c r="A9" s="10">
        <v>43951.333333333336</v>
      </c>
      <c r="B9" s="8">
        <v>43951.833333333336</v>
      </c>
      <c r="D9" s="4">
        <f>SUMPRODUCT((WEEKDAY(A9+ROW($1:$1999),2)&lt;6)*(TRUNC(A9)+ROW($1:$1999)&lt;--TRUNC(B9))*ISERROR(MATCH(TRUNC(A9)+ROW($1:$1999),Праздничные,0)))*"16:00"+(MIN(--"16:00",1-MOD(A9,1))-MIN('Не раб. дни'!$K$2,MAX(,'Не раб. дни'!$J$2-MOD(A9,1)))-MIN('Не раб. дни'!$K$3,MAX(,'Не раб. дни'!$J$3-MOD(A9,1)))+MIN('Не раб. дни'!$F$3,MOD(B9,1)))*(WEEKDAY(A9,2)&lt;6)*ISERROR(MATCH(TRUNC(A9),Праздничные,0))+MAX(,'Не раб. дни'!$F$3-MOD(A9,1))*(WEEKDAY(A9-1,2)&lt;6)*ISERROR(MATCH(TRUNC(A9-1),Праздничные,0))+(MAX(,MOD(B9,1)-'Не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дни'!$H$3)))*(WEEKDAY(B9,2)&lt;6)*ISERROR(MATCH(TRUNC(B9),Праздничные,0))-(TRUNC(A9)=TRUNC(B9))*"16:00"-COUNTIFS(Сокращенные,"&gt;="&amp;TRUNC(A9),Сокращенные,"&lt;="&amp;TRUNC(B9))*"2:00"</f>
        <v>0.37499999999757488</v>
      </c>
      <c r="E9" s="28" t="s">
        <v>18</v>
      </c>
      <c r="F9" s="32"/>
      <c r="G9" s="33"/>
      <c r="H9" s="33"/>
      <c r="I9" s="33"/>
      <c r="J9" s="34"/>
    </row>
    <row r="10" spans="1:10" ht="15.75" thickBot="1" x14ac:dyDescent="0.3">
      <c r="A10" s="10">
        <v>43951.333333333336</v>
      </c>
      <c r="B10" s="8">
        <v>43951.958333333336</v>
      </c>
      <c r="D10" s="4">
        <f>SUMPRODUCT((WEEKDAY(A10+ROW($1:$1999),2)&lt;6)*(TRUNC(A10)+ROW($1:$1999)&lt;--TRUNC(B10))*ISERROR(MATCH(TRUNC(A10)+ROW($1:$1999),Праздничные,0)))*"16:00"+(MIN(--"16:00",1-MOD(A10,1))-MIN('Не раб. дни'!$K$2,MAX(,'Не раб. дни'!$J$2-MOD(A10,1)))-MIN('Не раб. дни'!$K$3,MAX(,'Не раб. дни'!$J$3-MOD(A10,1)))+MIN('Не раб. дни'!$F$3,MOD(B10,1)))*(WEEKDAY(A10,2)&lt;6)*ISERROR(MATCH(TRUNC(A10),Праздничные,0))+MAX(,'Не раб. дни'!$F$3-MOD(A10,1))*(WEEKDAY(A10-1,2)&lt;6)*ISERROR(MATCH(TRUNC(A10-1),Праздничные,0))+(MAX(,MOD(B10,1)-'Не раб. дни'!$D$2)-MIN('Не раб. дни'!$K$2,MAX(,MOD(B10,1)-'Не раб. дни'!$H$2))-MIN('Не раб. дни'!$K$3,MAX(,MOD(B10,1)-'Не раб. дни'!$H$3)))*(WEEKDAY(B10,2)&lt;6)*ISERROR(MATCH(TRUNC(B10),Праздничные,0))-(TRUNC(A10)=TRUNC(B10))*"16:00"-COUNTIFS(Сокращенные,"&gt;="&amp;TRUNC(A10),Сокращенные,"&lt;="&amp;TRUNC(B10))*"2:00"</f>
        <v>0.47916666666666702</v>
      </c>
      <c r="E10" s="28" t="s">
        <v>19</v>
      </c>
      <c r="F10" s="32"/>
      <c r="G10" s="33"/>
      <c r="H10" s="33"/>
      <c r="I10" s="33"/>
      <c r="J10" s="34"/>
    </row>
    <row r="11" spans="1:10" ht="15.75" thickBot="1" x14ac:dyDescent="0.3">
      <c r="A11" s="10">
        <v>43951.333333333336</v>
      </c>
      <c r="B11" s="8">
        <v>43951.979166666664</v>
      </c>
      <c r="D11" s="4">
        <f>SUMPRODUCT((WEEKDAY(A11+ROW($1:$1999),2)&lt;6)*(TRUNC(A11)+ROW($1:$1999)&lt;--TRUNC(B11))*ISERROR(MATCH(TRUNC(A11)+ROW($1:$1999),Праздничные,0)))*"16:00"+(MIN(--"16:00",1-MOD(A11,1))-MIN('Не раб. дни'!$K$2,MAX(,'Не раб. дни'!$J$2-MOD(A11,1)))-MIN('Не раб. дни'!$K$3,MAX(,'Не раб. дни'!$J$3-MOD(A11,1)))+MIN('Не раб. дни'!$F$3,MOD(B11,1)))*(WEEKDAY(A11,2)&lt;6)*ISERROR(MATCH(TRUNC(A11),Праздничные,0))+MAX(,'Не раб. дни'!$F$3-MOD(A11,1))*(WEEKDAY(A11-1,2)&lt;6)*ISERROR(MATCH(TRUNC(A11-1),Праздничные,0))+(MAX(,MOD(B11,1)-'Не раб. дни'!$D$2)-MIN('Не раб. дни'!$K$2,MAX(,MOD(B11,1)-'Не раб. дни'!$H$2))-MIN('Не раб. дни'!$K$3,MAX(,MOD(B11,1)-'Не раб. дни'!$H$3)))*(WEEKDAY(B11,2)&lt;6)*ISERROR(MATCH(TRUNC(B11),Праздничные,0))-(TRUNC(A11)=TRUNC(B11))*"16:00"-COUNTIFS(Сокращенные,"&gt;="&amp;TRUNC(A11),Сокращенные,"&lt;="&amp;TRUNC(B11))*"2:00"</f>
        <v>0.49999999999514971</v>
      </c>
      <c r="E11" s="28" t="s">
        <v>20</v>
      </c>
      <c r="F11" s="32"/>
      <c r="G11" s="33"/>
      <c r="H11" s="33"/>
      <c r="I11" s="33"/>
      <c r="J11" s="34"/>
    </row>
    <row r="12" spans="1:10" ht="15.75" thickBot="1" x14ac:dyDescent="0.3">
      <c r="A12" s="10">
        <v>43951.333333333336</v>
      </c>
      <c r="B12" s="8">
        <v>43952.041666666664</v>
      </c>
      <c r="D12" s="4">
        <f>SUMPRODUCT((WEEKDAY(A12+ROW($1:$1999),2)&lt;6)*(TRUNC(A12)+ROW($1:$1999)&lt;--TRUNC(B12))*ISERROR(MATCH(TRUNC(A12)+ROW($1:$1999),Праздничные,0)))*"16:00"+(MIN(--"16:00",1-MOD(A12,1))-MIN('Не раб. дни'!$K$2,MAX(,'Не раб. дни'!$J$2-MOD(A12,1)))-MIN('Не раб. дни'!$K$3,MAX(,'Не раб. дни'!$J$3-MOD(A12,1)))+MIN('Не раб. дни'!$F$3,MOD(B12,1)))*(WEEKDAY(A12,2)&lt;6)*ISERROR(MATCH(TRUNC(A12),Праздничные,0))+MAX(,'Не раб. дни'!$F$3-MOD(A12,1))*(WEEKDAY(A12-1,2)&lt;6)*ISERROR(MATCH(TRUNC(A12-1),Праздничные,0))+(MAX(,MOD(B12,1)-'Не раб. дни'!$D$2)-MIN('Не раб. дни'!$K$2,MAX(,MOD(B12,1)-'Не раб. дни'!$H$2))-MIN('Не раб. дни'!$K$3,MAX(,MOD(B12,1)-'Не раб. дни'!$H$3)))*(WEEKDAY(B12,2)&lt;6)*ISERROR(MATCH(TRUNC(B12),Праздничные,0))-(TRUNC(A12)=TRUNC(B12))*"16:00"-COUNTIFS(Сокращенные,"&gt;="&amp;TRUNC(A12),Сокращенные,"&lt;="&amp;TRUNC(B12))*"2:00"</f>
        <v>0.56249999999514944</v>
      </c>
      <c r="E12" s="28" t="s">
        <v>20</v>
      </c>
      <c r="F12" s="32"/>
      <c r="G12" s="33"/>
      <c r="H12" s="33"/>
      <c r="I12" s="33"/>
      <c r="J12" s="34"/>
    </row>
    <row r="13" spans="1:10" ht="15.75" thickBot="1" x14ac:dyDescent="0.3">
      <c r="A13" s="10">
        <v>43951.333333333336</v>
      </c>
      <c r="B13" s="8">
        <v>43952.0625</v>
      </c>
      <c r="D13" s="4">
        <f>SUMPRODUCT((WEEKDAY(A13+ROW($1:$1999),2)&lt;6)*(TRUNC(A13)+ROW($1:$1999)&lt;--TRUNC(B13))*ISERROR(MATCH(TRUNC(A13)+ROW($1:$1999),Праздничные,0)))*"16:00"+(MIN(--"16:00",1-MOD(A13,1))-MIN('Не раб. дни'!$K$2,MAX(,'Не раб. дни'!$J$2-MOD(A13,1)))-MIN('Не раб. дни'!$K$3,MAX(,'Не раб. дни'!$J$3-MOD(A13,1)))+MIN('Не раб. дни'!$F$3,MOD(B13,1)))*(WEEKDAY(A13,2)&lt;6)*ISERROR(MATCH(TRUNC(A13),Праздничные,0))+MAX(,'Не раб. дни'!$F$3-MOD(A13,1))*(WEEKDAY(A13-1,2)&lt;6)*ISERROR(MATCH(TRUNC(A13-1),Праздничные,0))+(MAX(,MOD(B13,1)-'Не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дни'!$H$3)))*(WEEKDAY(B13,2)&lt;6)*ISERROR(MATCH(TRUNC(B13),Праздничные,0))-(TRUNC(A13)=TRUNC(B13))*"16:00"-COUNTIFS(Сокращенные,"&gt;="&amp;TRUNC(A13),Сокращенные,"&lt;="&amp;TRUNC(B13))*"2:00"</f>
        <v>0.58333333333090809</v>
      </c>
      <c r="E13" s="28" t="s">
        <v>20</v>
      </c>
      <c r="F13" s="32"/>
      <c r="G13" s="33"/>
      <c r="H13" s="33"/>
      <c r="I13" s="33"/>
      <c r="J13" s="34"/>
    </row>
    <row r="14" spans="1:10" ht="15.75" thickBot="1" x14ac:dyDescent="0.3">
      <c r="A14" s="10">
        <v>43951.333333333336</v>
      </c>
      <c r="B14" s="8">
        <v>43952.208333333336</v>
      </c>
      <c r="D14" s="4">
        <f>SUMPRODUCT((WEEKDAY(A14+ROW($1:$1999),2)&lt;6)*(TRUNC(A14)+ROW($1:$1999)&lt;--TRUNC(B14))*ISERROR(MATCH(TRUNC(A14)+ROW($1:$1999),Праздничные,0)))*"16:00"+(MIN(--"16:00",1-MOD(A14,1))-MIN('Не раб. дни'!$K$2,MAX(,'Не раб. дни'!$J$2-MOD(A14,1)))-MIN('Не раб. дни'!$K$3,MAX(,'Не раб. дни'!$J$3-MOD(A14,1)))+MIN('Не раб. дни'!$F$3,MOD(B14,1)))*(WEEKDAY(A14,2)&lt;6)*ISERROR(MATCH(TRUNC(A14),Праздничные,0))+MAX(,'Не раб. дни'!$F$3-MOD(A14,1))*(WEEKDAY(A14-1,2)&lt;6)*ISERROR(MATCH(TRUNC(A14-1),Праздничные,0))+(MAX(,MOD(B14,1)-'Не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дни'!$H$3)))*(WEEKDAY(B14,2)&lt;6)*ISERROR(MATCH(TRUNC(B14),Праздничные,0))-(TRUNC(A14)=TRUNC(B14))*"16:00"-COUNTIFS(Сокращенные,"&gt;="&amp;TRUNC(A14),Сокращенные,"&lt;="&amp;TRUNC(B14))*"2:00"</f>
        <v>0.58333333333090809</v>
      </c>
      <c r="E14" s="28" t="s">
        <v>20</v>
      </c>
      <c r="F14" s="35"/>
      <c r="G14" s="36"/>
      <c r="H14" s="36"/>
      <c r="I14" s="36"/>
      <c r="J14" s="37"/>
    </row>
  </sheetData>
  <mergeCells count="1">
    <mergeCell ref="F3:J14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ht="15.75" thickBot="1" x14ac:dyDescent="0.3">
      <c r="A1" s="11" t="s">
        <v>2</v>
      </c>
      <c r="C1" s="38" t="s">
        <v>3</v>
      </c>
      <c r="D1" s="39"/>
      <c r="E1" s="39"/>
      <c r="F1" s="39"/>
      <c r="G1" s="39"/>
      <c r="H1" s="39"/>
      <c r="I1" s="39"/>
      <c r="J1" s="39"/>
      <c r="K1" s="40"/>
      <c r="M1" s="20" t="s">
        <v>10</v>
      </c>
    </row>
    <row r="2" spans="1:13" x14ac:dyDescent="0.25">
      <c r="A2" s="22">
        <v>43831</v>
      </c>
      <c r="B2" s="2"/>
      <c r="C2" s="12" t="s">
        <v>4</v>
      </c>
      <c r="D2" s="13">
        <v>0.33333333333333331</v>
      </c>
      <c r="E2" s="14" t="s">
        <v>5</v>
      </c>
      <c r="F2" s="13">
        <v>0.70833333333333337</v>
      </c>
      <c r="G2" s="14" t="s">
        <v>6</v>
      </c>
      <c r="H2" s="13">
        <v>0.5</v>
      </c>
      <c r="I2" s="14" t="s">
        <v>5</v>
      </c>
      <c r="J2" s="13">
        <v>0.54166666666666663</v>
      </c>
      <c r="K2" s="15">
        <f>J2-H2</f>
        <v>4.166666666666663E-2</v>
      </c>
      <c r="M2" s="25">
        <v>43951</v>
      </c>
    </row>
    <row r="3" spans="1:13" ht="15.75" thickBot="1" x14ac:dyDescent="0.3">
      <c r="A3" s="23">
        <v>43832</v>
      </c>
      <c r="B3" s="2"/>
      <c r="C3" s="16" t="s">
        <v>7</v>
      </c>
      <c r="D3" s="17">
        <v>0.70833333333333337</v>
      </c>
      <c r="E3" s="18" t="s">
        <v>5</v>
      </c>
      <c r="F3" s="17">
        <v>6.25E-2</v>
      </c>
      <c r="G3" s="18" t="s">
        <v>6</v>
      </c>
      <c r="H3" s="17">
        <v>0.83333333333333337</v>
      </c>
      <c r="I3" s="18" t="s">
        <v>5</v>
      </c>
      <c r="J3" s="17">
        <v>0.85416666666666663</v>
      </c>
      <c r="K3" s="19">
        <f>J3-H3</f>
        <v>2.0833333333333259E-2</v>
      </c>
      <c r="M3" s="25">
        <v>43959</v>
      </c>
    </row>
    <row r="4" spans="1:13" x14ac:dyDescent="0.25">
      <c r="A4" s="23">
        <v>43833</v>
      </c>
      <c r="B4" s="2"/>
      <c r="M4" s="25">
        <v>43993</v>
      </c>
    </row>
    <row r="5" spans="1:13" x14ac:dyDescent="0.25">
      <c r="A5" s="23">
        <v>43836</v>
      </c>
      <c r="B5" s="2"/>
      <c r="M5" s="25">
        <v>44138</v>
      </c>
    </row>
    <row r="6" spans="1:13" x14ac:dyDescent="0.25">
      <c r="A6" s="23">
        <v>43837</v>
      </c>
      <c r="B6" s="2"/>
      <c r="M6" s="25">
        <v>44196</v>
      </c>
    </row>
    <row r="7" spans="1:13" x14ac:dyDescent="0.25">
      <c r="A7" s="23">
        <v>43838</v>
      </c>
      <c r="B7" s="2"/>
      <c r="M7" s="25"/>
    </row>
    <row r="8" spans="1:13" x14ac:dyDescent="0.25">
      <c r="A8" s="23">
        <v>43885</v>
      </c>
      <c r="B8" s="2"/>
      <c r="M8" s="25"/>
    </row>
    <row r="9" spans="1:13" x14ac:dyDescent="0.25">
      <c r="A9" s="23">
        <v>43899</v>
      </c>
      <c r="B9" s="2"/>
      <c r="M9" s="25"/>
    </row>
    <row r="10" spans="1:13" x14ac:dyDescent="0.25">
      <c r="A10" s="23">
        <v>43920</v>
      </c>
      <c r="B10" s="2"/>
      <c r="M10" s="25"/>
    </row>
    <row r="11" spans="1:13" x14ac:dyDescent="0.25">
      <c r="A11" s="23">
        <v>43921</v>
      </c>
      <c r="B11" s="2"/>
      <c r="M11" s="25"/>
    </row>
    <row r="12" spans="1:13" x14ac:dyDescent="0.25">
      <c r="A12" s="23">
        <v>43922</v>
      </c>
      <c r="B12" s="2"/>
      <c r="M12" s="25"/>
    </row>
    <row r="13" spans="1:13" x14ac:dyDescent="0.25">
      <c r="A13" s="23">
        <v>43923</v>
      </c>
      <c r="B13" s="2"/>
      <c r="M13" s="25"/>
    </row>
    <row r="14" spans="1:13" x14ac:dyDescent="0.25">
      <c r="A14" s="23">
        <v>43924</v>
      </c>
      <c r="B14" s="2"/>
      <c r="M14" s="25"/>
    </row>
    <row r="15" spans="1:13" x14ac:dyDescent="0.25">
      <c r="A15" s="23">
        <v>43952</v>
      </c>
      <c r="B15" s="2"/>
      <c r="M15" s="25"/>
    </row>
    <row r="16" spans="1:13" x14ac:dyDescent="0.25">
      <c r="A16" s="23">
        <v>43955</v>
      </c>
      <c r="B16" s="2"/>
      <c r="M16" s="25"/>
    </row>
    <row r="17" spans="1:13" x14ac:dyDescent="0.25">
      <c r="A17" s="23">
        <v>43956</v>
      </c>
      <c r="B17" s="2"/>
      <c r="M17" s="25"/>
    </row>
    <row r="18" spans="1:13" x14ac:dyDescent="0.25">
      <c r="A18" s="23">
        <v>43962</v>
      </c>
      <c r="B18" s="2"/>
      <c r="M18" s="25"/>
    </row>
    <row r="19" spans="1:13" x14ac:dyDescent="0.25">
      <c r="A19" s="23">
        <v>43994</v>
      </c>
      <c r="B19" s="2"/>
      <c r="M19" s="25"/>
    </row>
    <row r="20" spans="1:13" x14ac:dyDescent="0.25">
      <c r="A20" s="23">
        <v>44139</v>
      </c>
      <c r="B20" s="2"/>
      <c r="M20" s="25"/>
    </row>
    <row r="21" spans="1:13" x14ac:dyDescent="0.25">
      <c r="A21" s="23"/>
      <c r="B21" s="2"/>
      <c r="M21" s="25"/>
    </row>
    <row r="22" spans="1:13" x14ac:dyDescent="0.25">
      <c r="A22" s="23"/>
      <c r="B22" s="2"/>
      <c r="M22" s="25"/>
    </row>
    <row r="23" spans="1:13" x14ac:dyDescent="0.25">
      <c r="A23" s="23"/>
      <c r="B23" s="2"/>
      <c r="M23" s="25"/>
    </row>
    <row r="24" spans="1:13" x14ac:dyDescent="0.25">
      <c r="A24" s="23"/>
      <c r="B24" s="2"/>
      <c r="M24" s="25"/>
    </row>
    <row r="25" spans="1:13" ht="15.75" thickBot="1" x14ac:dyDescent="0.3">
      <c r="A25" s="24"/>
      <c r="B25" s="2"/>
      <c r="M25" s="26"/>
    </row>
    <row r="26" spans="1:13" ht="15.75" thickBot="1" x14ac:dyDescent="0.3"/>
    <row r="27" spans="1:13" ht="15.75" thickBot="1" x14ac:dyDescent="0.3">
      <c r="A27" s="21" t="s">
        <v>8</v>
      </c>
      <c r="B27" s="1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2020-03-31T14:00:37Z</dcterms:modified>
</cp:coreProperties>
</file>