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 tabRatio="522"/>
  </bookViews>
  <sheets>
    <sheet name="Сводная" sheetId="8" r:id="rId1"/>
    <sheet name="Алешин А.В." sheetId="9" r:id="rId2"/>
    <sheet name="Альфимов Н.Н." sheetId="3" r:id="rId3"/>
  </sheets>
  <definedNames>
    <definedName name="_xlnm.Print_Area" localSheetId="1">'Алешин А.В.'!$A$1:$F$24</definedName>
    <definedName name="_xlnm.Print_Area" localSheetId="2">'Альфимов Н.Н.'!$A$1:$F$24</definedName>
  </definedNames>
  <calcPr calcId="152511"/>
</workbook>
</file>

<file path=xl/calcChain.xml><?xml version="1.0" encoding="utf-8"?>
<calcChain xmlns="http://schemas.openxmlformats.org/spreadsheetml/2006/main">
  <c r="E21" i="9" l="1"/>
  <c r="E20" i="9"/>
  <c r="E19" i="9"/>
  <c r="E18" i="9"/>
  <c r="E17" i="9"/>
  <c r="E16" i="9"/>
  <c r="E15" i="9"/>
  <c r="E14" i="9"/>
  <c r="E3" i="9"/>
  <c r="B5" i="8" l="1"/>
  <c r="E3" i="3" l="1"/>
  <c r="M2" i="8" l="1"/>
  <c r="E1" i="9" s="1"/>
  <c r="E15" i="3"/>
  <c r="E16" i="3"/>
  <c r="E17" i="3"/>
  <c r="E18" i="3"/>
  <c r="E19" i="3"/>
  <c r="E20" i="3"/>
  <c r="E21" i="3"/>
  <c r="E14" i="3"/>
  <c r="F15" i="9" l="1"/>
  <c r="F16" i="9"/>
  <c r="F14" i="9"/>
  <c r="F20" i="9"/>
  <c r="F18" i="9"/>
  <c r="F17" i="9"/>
  <c r="F19" i="9"/>
  <c r="F21" i="9"/>
  <c r="E1" i="3"/>
  <c r="F17" i="3" s="1"/>
  <c r="G5" i="8" s="1"/>
  <c r="F15" i="3" l="1"/>
  <c r="E5" i="8" s="1"/>
  <c r="F19" i="3"/>
  <c r="I5" i="8" s="1"/>
  <c r="F14" i="3"/>
  <c r="D5" i="8" s="1"/>
  <c r="F21" i="3"/>
  <c r="K5" i="8" s="1"/>
  <c r="F20" i="3"/>
  <c r="J5" i="8" s="1"/>
  <c r="F16" i="3"/>
  <c r="F18" i="3"/>
  <c r="H5" i="8" s="1"/>
  <c r="C5" i="8" l="1"/>
  <c r="F5" i="8"/>
</calcChain>
</file>

<file path=xl/sharedStrings.xml><?xml version="1.0" encoding="utf-8"?>
<sst xmlns="http://schemas.openxmlformats.org/spreadsheetml/2006/main" count="64" uniqueCount="38">
  <si>
    <t>Наименование СИЗ</t>
  </si>
  <si>
    <t>Закупка</t>
  </si>
  <si>
    <t>№ п\п</t>
  </si>
  <si>
    <t>Костюм хб</t>
  </si>
  <si>
    <t>Ботинки кожанные(сапоги) утепленные</t>
  </si>
  <si>
    <t>Ботинки кожанные(или сапоги)</t>
  </si>
  <si>
    <t>Жилет сигнальный</t>
  </si>
  <si>
    <t>Сапоги резиновые</t>
  </si>
  <si>
    <t>Костюм утепленный</t>
  </si>
  <si>
    <t>Головной убор утепленный</t>
  </si>
  <si>
    <t>Плащ непромокаемый сигнальный</t>
  </si>
  <si>
    <t>Альфимов Николай Николаевич</t>
  </si>
  <si>
    <t>170-176/4</t>
  </si>
  <si>
    <t>Рост</t>
  </si>
  <si>
    <t>Одежда лето</t>
  </si>
  <si>
    <t>Одежда Зима</t>
  </si>
  <si>
    <t>Обувь лето</t>
  </si>
  <si>
    <t>Обувь зима</t>
  </si>
  <si>
    <t>52-54</t>
  </si>
  <si>
    <t>Дата выдачи</t>
  </si>
  <si>
    <t>Срок носки, мес</t>
  </si>
  <si>
    <t>Дата списания</t>
  </si>
  <si>
    <t>ФИО</t>
  </si>
  <si>
    <t>Размер</t>
  </si>
  <si>
    <t>Обувь</t>
  </si>
  <si>
    <t>Костюм ЛЕТО</t>
  </si>
  <si>
    <t>Костюм ЗИМА</t>
  </si>
  <si>
    <t>Жилет</t>
  </si>
  <si>
    <t>Сапоги  резиновые</t>
  </si>
  <si>
    <t>№п/п</t>
  </si>
  <si>
    <t>ДАТА</t>
  </si>
  <si>
    <t>Гол-й Убор</t>
  </si>
  <si>
    <t>Плащ</t>
  </si>
  <si>
    <t>Размер2</t>
  </si>
  <si>
    <t>Обувь3</t>
  </si>
  <si>
    <t>Должность</t>
  </si>
  <si>
    <t>Водитель</t>
  </si>
  <si>
    <t>Алешин Андрей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</si>
</sst>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0" xfId="0" applyFont="1" applyFill="1"/>
    <xf numFmtId="14" fontId="5" fillId="3" borderId="0" xfId="0" applyNumberFormat="1" applyFont="1" applyFill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NumberFormat="1" applyFont="1" applyBorder="1" applyAlignment="1" applyProtection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5" fillId="4" borderId="20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vertical="center" wrapText="1"/>
    </xf>
    <xf numFmtId="14" fontId="10" fillId="0" borderId="1" xfId="0" applyNumberFormat="1" applyFont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2" borderId="0" xfId="0" applyFont="1" applyFill="1" applyProtection="1"/>
    <xf numFmtId="14" fontId="8" fillId="2" borderId="0" xfId="0" applyNumberFormat="1" applyFont="1" applyFill="1" applyProtection="1"/>
    <xf numFmtId="0" fontId="9" fillId="0" borderId="0" xfId="0" applyFont="1" applyProtection="1"/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Protection="1"/>
    <xf numFmtId="0" fontId="9" fillId="0" borderId="0" xfId="0" applyFont="1" applyBorder="1" applyAlignment="1" applyProtection="1"/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10" fillId="4" borderId="1" xfId="0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14" fontId="10" fillId="0" borderId="1" xfId="0" applyNumberFormat="1" applyFont="1" applyBorder="1" applyProtection="1">
      <protection locked="0"/>
    </xf>
    <xf numFmtId="0" fontId="10" fillId="4" borderId="1" xfId="0" applyFont="1" applyFill="1" applyBorder="1" applyProtection="1"/>
    <xf numFmtId="14" fontId="10" fillId="4" borderId="1" xfId="0" applyNumberFormat="1" applyFont="1" applyFill="1" applyBorder="1" applyProtection="1"/>
  </cellXfs>
  <cellStyles count="1">
    <cellStyle name="Обычный" xfId="0" builtinId="0"/>
  </cellStyles>
  <dxfs count="1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A4:K13" totalsRowShown="0" headerRowDxfId="16" tableBorderDxfId="15">
  <autoFilter ref="A4:K13"/>
  <tableColumns count="11">
    <tableColumn id="1" name="№п/п" dataDxfId="14"/>
    <tableColumn id="2" name="ФИО" dataDxfId="13">
      <calculatedColumnFormula>'Альфимов Н.Н.'!A2:C2</calculatedColumnFormula>
    </tableColumn>
    <tableColumn id="3" name="Размер" dataDxfId="12"/>
    <tableColumn id="4" name="Рост" dataDxfId="11"/>
    <tableColumn id="5" name="Обувь" dataDxfId="10"/>
    <tableColumn id="6" name="Размер2" dataDxfId="9"/>
    <tableColumn id="7" name="Обувь3" dataDxfId="8"/>
    <tableColumn id="8" name="Жилет" dataDxfId="7"/>
    <tableColumn id="9" name="Сапоги  резиновые" dataDxfId="6"/>
    <tableColumn id="10" name="Гол-й Убор" dataDxfId="5"/>
    <tableColumn id="11" name="Плащ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workbookViewId="0">
      <selection activeCell="B6" sqref="B6"/>
    </sheetView>
  </sheetViews>
  <sheetFormatPr defaultRowHeight="18.75" x14ac:dyDescent="0.3"/>
  <cols>
    <col min="1" max="1" width="9.28515625" style="1" customWidth="1"/>
    <col min="2" max="2" width="39.28515625" style="1" customWidth="1"/>
    <col min="3" max="7" width="14.7109375" style="1" customWidth="1"/>
    <col min="8" max="8" width="14.28515625" style="1" bestFit="1" customWidth="1"/>
    <col min="9" max="9" width="29.7109375" style="1" customWidth="1"/>
    <col min="10" max="10" width="20.140625" style="1" bestFit="1" customWidth="1"/>
    <col min="11" max="11" width="13" style="1" bestFit="1" customWidth="1"/>
    <col min="12" max="12" width="9.140625" style="1"/>
    <col min="13" max="13" width="15.42578125" style="1" bestFit="1" customWidth="1"/>
    <col min="14" max="16384" width="9.140625" style="1"/>
  </cols>
  <sheetData>
    <row r="2" spans="1:13" ht="21" thickBot="1" x14ac:dyDescent="0.35">
      <c r="L2" s="4" t="s">
        <v>30</v>
      </c>
      <c r="M2" s="5">
        <f ca="1">TODAY()</f>
        <v>43911</v>
      </c>
    </row>
    <row r="3" spans="1:13" x14ac:dyDescent="0.3">
      <c r="C3" s="35" t="s">
        <v>25</v>
      </c>
      <c r="D3" s="36"/>
      <c r="E3" s="37"/>
      <c r="F3" s="35" t="s">
        <v>26</v>
      </c>
      <c r="G3" s="37"/>
    </row>
    <row r="4" spans="1:13" ht="18.75" customHeight="1" thickBot="1" x14ac:dyDescent="0.35">
      <c r="A4" s="26" t="s">
        <v>29</v>
      </c>
      <c r="B4" s="27" t="s">
        <v>22</v>
      </c>
      <c r="C4" s="28" t="s">
        <v>23</v>
      </c>
      <c r="D4" s="29" t="s">
        <v>13</v>
      </c>
      <c r="E4" s="30" t="s">
        <v>24</v>
      </c>
      <c r="F4" s="28" t="s">
        <v>33</v>
      </c>
      <c r="G4" s="30" t="s">
        <v>34</v>
      </c>
      <c r="H4" s="31" t="s">
        <v>27</v>
      </c>
      <c r="I4" s="27" t="s">
        <v>28</v>
      </c>
      <c r="J4" s="27" t="s">
        <v>31</v>
      </c>
      <c r="K4" s="32" t="s">
        <v>32</v>
      </c>
    </row>
    <row r="5" spans="1:13" s="2" customFormat="1" x14ac:dyDescent="0.3">
      <c r="A5" s="17">
        <v>1</v>
      </c>
      <c r="B5" s="10" t="str">
        <f>'Альфимов Н.Н.'!A2</f>
        <v>Альфимов Николай Николаевич</v>
      </c>
      <c r="C5" s="11" t="str">
        <f ca="1">IF('Альфимов Н.Н.'!F14=1,'Альфимов Н.Н.'!C6,"")</f>
        <v/>
      </c>
      <c r="D5" s="12" t="str">
        <f ca="1">IF('Альфимов Н.Н.'!F14=1,'Альфимов Н.Н.'!C5,"")</f>
        <v/>
      </c>
      <c r="E5" s="13">
        <f ca="1">IF('Альфимов Н.Н.'!F15=1,'Альфимов Н.Н.'!C8,"")</f>
        <v>56</v>
      </c>
      <c r="F5" s="11" t="str">
        <f ca="1">IF('Альфимов Н.Н.'!F16=1,'Альфимов Н.Н.'!C7,"")</f>
        <v>52-54</v>
      </c>
      <c r="G5" s="13">
        <f ca="1">IF('Альфимов Н.Н.'!F17=1,'Альфимов Н.Н.'!C9,"")</f>
        <v>65</v>
      </c>
      <c r="H5" s="9" t="str">
        <f ca="1">IF('Альфимов Н.Н.'!F18=1,"ДА","")</f>
        <v>ДА</v>
      </c>
      <c r="I5" s="14">
        <f ca="1">IF('Альфимов Н.Н.'!F19=1,'Альфимов Н.Н.'!C10,"")</f>
        <v>55</v>
      </c>
      <c r="J5" s="16" t="str">
        <f ca="1">IF('Альфимов Н.Н.'!F20=1,"ДА","")</f>
        <v>ДА</v>
      </c>
      <c r="K5" s="19" t="str">
        <f ca="1">IF('Альфимов Н.Н.'!F21=1,"ДА","")</f>
        <v>ДА</v>
      </c>
    </row>
    <row r="6" spans="1:13" s="2" customFormat="1" x14ac:dyDescent="0.3">
      <c r="A6" s="18">
        <v>2</v>
      </c>
      <c r="B6" s="8"/>
      <c r="C6" s="6"/>
      <c r="D6" s="3"/>
      <c r="E6" s="7"/>
      <c r="F6" s="6"/>
      <c r="G6" s="7"/>
      <c r="H6" s="8"/>
      <c r="I6" s="15"/>
      <c r="J6" s="8"/>
      <c r="K6" s="15"/>
    </row>
    <row r="7" spans="1:13" s="2" customFormat="1" x14ac:dyDescent="0.3">
      <c r="A7" s="18">
        <v>3</v>
      </c>
      <c r="B7" s="8"/>
      <c r="C7" s="6"/>
      <c r="D7" s="3"/>
      <c r="E7" s="7"/>
      <c r="F7" s="6"/>
      <c r="G7" s="7"/>
      <c r="H7" s="8"/>
      <c r="I7" s="15"/>
      <c r="J7" s="8"/>
      <c r="K7" s="15"/>
    </row>
    <row r="8" spans="1:13" s="2" customFormat="1" x14ac:dyDescent="0.3">
      <c r="A8" s="18">
        <v>4</v>
      </c>
      <c r="B8" s="8"/>
      <c r="C8" s="6"/>
      <c r="D8" s="3"/>
      <c r="E8" s="7"/>
      <c r="F8" s="6"/>
      <c r="G8" s="7"/>
      <c r="H8" s="8"/>
      <c r="I8" s="15"/>
      <c r="J8" s="8"/>
      <c r="K8" s="15"/>
    </row>
    <row r="9" spans="1:13" s="2" customFormat="1" x14ac:dyDescent="0.3">
      <c r="A9" s="18">
        <v>5</v>
      </c>
      <c r="B9" s="8"/>
      <c r="C9" s="6"/>
      <c r="D9" s="3"/>
      <c r="E9" s="7"/>
      <c r="F9" s="6"/>
      <c r="G9" s="7"/>
      <c r="H9" s="8"/>
      <c r="I9" s="15"/>
      <c r="J9" s="8"/>
      <c r="K9" s="15"/>
    </row>
    <row r="10" spans="1:13" s="2" customFormat="1" x14ac:dyDescent="0.3">
      <c r="A10" s="18">
        <v>6</v>
      </c>
      <c r="B10" s="8"/>
      <c r="C10" s="6"/>
      <c r="D10" s="3"/>
      <c r="E10" s="7"/>
      <c r="F10" s="6"/>
      <c r="G10" s="7"/>
      <c r="H10" s="8"/>
      <c r="I10" s="15"/>
      <c r="J10" s="8"/>
      <c r="K10" s="15"/>
    </row>
    <row r="11" spans="1:13" s="2" customFormat="1" x14ac:dyDescent="0.3">
      <c r="A11" s="18">
        <v>7</v>
      </c>
      <c r="B11" s="8"/>
      <c r="C11" s="6"/>
      <c r="D11" s="3"/>
      <c r="E11" s="7"/>
      <c r="F11" s="6"/>
      <c r="G11" s="7"/>
      <c r="H11" s="8"/>
      <c r="I11" s="15"/>
      <c r="J11" s="8"/>
      <c r="K11" s="15"/>
    </row>
    <row r="12" spans="1:13" s="2" customFormat="1" x14ac:dyDescent="0.3">
      <c r="A12" s="18"/>
      <c r="B12" s="8"/>
      <c r="C12" s="6"/>
      <c r="D12" s="3"/>
      <c r="E12" s="7"/>
      <c r="F12" s="6"/>
      <c r="G12" s="7"/>
      <c r="H12" s="8"/>
      <c r="I12" s="15"/>
      <c r="J12" s="8"/>
      <c r="K12" s="15"/>
    </row>
    <row r="13" spans="1:13" s="2" customFormat="1" x14ac:dyDescent="0.3">
      <c r="A13" s="20"/>
      <c r="B13" s="21"/>
      <c r="C13" s="22"/>
      <c r="D13" s="23"/>
      <c r="E13" s="24"/>
      <c r="F13" s="22"/>
      <c r="G13" s="24"/>
      <c r="H13" s="21"/>
      <c r="I13" s="25"/>
      <c r="J13" s="21"/>
      <c r="K13" s="25"/>
    </row>
    <row r="14" spans="1:13" s="2" customFormat="1" x14ac:dyDescent="0.3"/>
    <row r="15" spans="1:13" s="2" customFormat="1" x14ac:dyDescent="0.3"/>
    <row r="16" spans="1:13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</sheetData>
  <mergeCells count="2">
    <mergeCell ref="C3:E3"/>
    <mergeCell ref="F3:G3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0"/>
  <sheetViews>
    <sheetView zoomScale="85" zoomScaleNormal="85" zoomScaleSheetLayoutView="100" workbookViewId="0">
      <selection activeCell="E7" sqref="E7"/>
    </sheetView>
  </sheetViews>
  <sheetFormatPr defaultColWidth="0" defaultRowHeight="15" customHeight="1" zeroHeight="1" x14ac:dyDescent="0.25"/>
  <cols>
    <col min="1" max="1" width="9.140625" style="40" customWidth="1"/>
    <col min="2" max="2" width="53" style="40" bestFit="1" customWidth="1"/>
    <col min="3" max="3" width="21.140625" style="40" customWidth="1"/>
    <col min="4" max="4" width="15.28515625" style="40" customWidth="1"/>
    <col min="5" max="5" width="16" style="40" customWidth="1"/>
    <col min="6" max="6" width="11.5703125" style="40" customWidth="1"/>
    <col min="7" max="7" width="8.85546875" style="40" hidden="1" customWidth="1"/>
    <col min="8" max="49" width="0" style="40" hidden="1" customWidth="1"/>
    <col min="50" max="16384" width="14" style="40" hidden="1"/>
  </cols>
  <sheetData>
    <row r="1" spans="1:49" ht="25.5" customHeight="1" x14ac:dyDescent="0.3">
      <c r="A1" s="38"/>
      <c r="B1" s="38"/>
      <c r="C1" s="38"/>
      <c r="D1" s="38"/>
      <c r="E1" s="39">
        <f ca="1">Сводная!M2</f>
        <v>43911</v>
      </c>
      <c r="F1" s="38"/>
      <c r="G1" s="39"/>
      <c r="H1" s="38"/>
      <c r="I1" s="38"/>
      <c r="J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22.5" x14ac:dyDescent="0.25">
      <c r="A2" s="41" t="s">
        <v>37</v>
      </c>
      <c r="B2" s="41"/>
      <c r="C2" s="41"/>
      <c r="D2" s="42"/>
      <c r="E2" s="42"/>
      <c r="F2" s="43"/>
      <c r="G2" s="38"/>
      <c r="H2" s="38"/>
      <c r="I2" s="38"/>
      <c r="J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25.5" customHeight="1" x14ac:dyDescent="0.3">
      <c r="A3" s="38"/>
      <c r="B3" s="38"/>
      <c r="C3" s="38"/>
      <c r="D3" s="38"/>
      <c r="E3" s="39">
        <f>Сводная!M4</f>
        <v>0</v>
      </c>
      <c r="F3" s="38"/>
      <c r="G3" s="39"/>
      <c r="H3" s="38"/>
      <c r="I3" s="38"/>
      <c r="J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ht="23.25" customHeight="1" x14ac:dyDescent="0.25">
      <c r="A4" s="44" t="s">
        <v>35</v>
      </c>
      <c r="B4" s="44"/>
      <c r="C4" s="45" t="s">
        <v>36</v>
      </c>
      <c r="D4" s="46"/>
      <c r="E4" s="47"/>
      <c r="F4" s="48"/>
      <c r="G4" s="49"/>
      <c r="H4" s="38"/>
      <c r="I4" s="38"/>
      <c r="J4" s="38"/>
      <c r="K4" s="50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</row>
    <row r="5" spans="1:49" ht="23.25" customHeight="1" x14ac:dyDescent="0.25">
      <c r="A5" s="44" t="s">
        <v>13</v>
      </c>
      <c r="B5" s="44"/>
      <c r="C5" s="45" t="s">
        <v>12</v>
      </c>
      <c r="D5" s="46"/>
      <c r="E5" s="47"/>
      <c r="F5" s="48"/>
      <c r="G5" s="49"/>
      <c r="H5" s="38"/>
      <c r="I5" s="38"/>
      <c r="J5" s="38"/>
      <c r="K5" s="50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1:49" ht="18.75" x14ac:dyDescent="0.25">
      <c r="A6" s="44" t="s">
        <v>14</v>
      </c>
      <c r="B6" s="44"/>
      <c r="C6" s="45">
        <v>52</v>
      </c>
      <c r="D6" s="38"/>
      <c r="E6" s="49"/>
      <c r="F6" s="49"/>
      <c r="G6" s="49"/>
      <c r="H6" s="38"/>
      <c r="I6" s="38"/>
      <c r="J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1:49" ht="18.75" x14ac:dyDescent="0.25">
      <c r="A7" s="44" t="s">
        <v>15</v>
      </c>
      <c r="B7" s="44"/>
      <c r="C7" s="45" t="s">
        <v>18</v>
      </c>
      <c r="D7" s="38"/>
      <c r="E7" s="49"/>
      <c r="F7" s="49"/>
      <c r="G7" s="49"/>
      <c r="H7" s="38"/>
      <c r="I7" s="38"/>
      <c r="J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</row>
    <row r="8" spans="1:49" ht="18.75" x14ac:dyDescent="0.25">
      <c r="A8" s="44" t="s">
        <v>16</v>
      </c>
      <c r="B8" s="44"/>
      <c r="C8" s="45">
        <v>56</v>
      </c>
      <c r="D8" s="38"/>
      <c r="E8" s="49"/>
      <c r="F8" s="49"/>
      <c r="G8" s="49"/>
      <c r="H8" s="38"/>
      <c r="I8" s="38"/>
      <c r="J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ht="18.75" x14ac:dyDescent="0.25">
      <c r="A9" s="44" t="s">
        <v>17</v>
      </c>
      <c r="B9" s="44"/>
      <c r="C9" s="45">
        <v>65</v>
      </c>
      <c r="D9" s="38"/>
      <c r="E9" s="49"/>
      <c r="F9" s="49"/>
      <c r="G9" s="49"/>
      <c r="H9" s="38"/>
      <c r="I9" s="38"/>
      <c r="J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49" ht="18.75" x14ac:dyDescent="0.25">
      <c r="A10" s="44" t="s">
        <v>7</v>
      </c>
      <c r="B10" s="44"/>
      <c r="C10" s="45">
        <v>55</v>
      </c>
      <c r="D10" s="51"/>
      <c r="E10" s="49"/>
      <c r="F10" s="49"/>
      <c r="G10" s="49"/>
      <c r="H10" s="38"/>
      <c r="I10" s="38"/>
      <c r="J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</row>
    <row r="11" spans="1:49" x14ac:dyDescent="0.25">
      <c r="A11" s="52"/>
      <c r="B11" s="52"/>
      <c r="C11" s="52"/>
      <c r="D11" s="38"/>
      <c r="E11" s="49"/>
      <c r="F11" s="49"/>
      <c r="G11" s="49"/>
      <c r="H11" s="38"/>
      <c r="I11" s="38"/>
      <c r="J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49" x14ac:dyDescent="0.25">
      <c r="A12" s="53"/>
      <c r="B12" s="53"/>
      <c r="C12" s="54"/>
      <c r="D12" s="54"/>
      <c r="E12" s="55"/>
      <c r="F12" s="55"/>
      <c r="G12" s="49"/>
      <c r="H12" s="38"/>
      <c r="I12" s="38"/>
      <c r="J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ht="41.25" customHeight="1" x14ac:dyDescent="0.25">
      <c r="A13" s="56" t="s">
        <v>2</v>
      </c>
      <c r="B13" s="56" t="s">
        <v>0</v>
      </c>
      <c r="C13" s="56" t="s">
        <v>19</v>
      </c>
      <c r="D13" s="56" t="s">
        <v>20</v>
      </c>
      <c r="E13" s="56" t="s">
        <v>21</v>
      </c>
      <c r="F13" s="56" t="s">
        <v>1</v>
      </c>
      <c r="G13" s="53"/>
      <c r="H13" s="53"/>
      <c r="I13" s="57"/>
      <c r="J13" s="57"/>
      <c r="K13" s="50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49" ht="21.95" customHeight="1" x14ac:dyDescent="0.3">
      <c r="A14" s="58">
        <v>1</v>
      </c>
      <c r="B14" s="59" t="s">
        <v>3</v>
      </c>
      <c r="C14" s="60">
        <v>43871</v>
      </c>
      <c r="D14" s="58">
        <v>12</v>
      </c>
      <c r="E14" s="33">
        <f>DATE(YEAR(C14),MONTH(C14)+(D14),DAY(C14))</f>
        <v>44237</v>
      </c>
      <c r="F14" s="34">
        <f ca="1">IF(E14&lt;$E$1,IF(C14="",0,1),0)</f>
        <v>0</v>
      </c>
      <c r="G14" s="38"/>
      <c r="H14" s="38"/>
      <c r="I14" s="38"/>
      <c r="J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49" ht="21.95" customHeight="1" x14ac:dyDescent="0.3">
      <c r="A15" s="58">
        <v>2</v>
      </c>
      <c r="B15" s="59" t="s">
        <v>5</v>
      </c>
      <c r="C15" s="60">
        <v>42504</v>
      </c>
      <c r="D15" s="58">
        <v>18</v>
      </c>
      <c r="E15" s="33">
        <f t="shared" ref="E15:E21" si="0">DATE(YEAR(C15),MONTH(C15)+(D15),DAY(C15))</f>
        <v>43053</v>
      </c>
      <c r="F15" s="34">
        <f t="shared" ref="F15:F19" ca="1" si="1">IF(E15&lt;$E$1,IF(C15="",0,1),0)</f>
        <v>1</v>
      </c>
      <c r="G15" s="38"/>
      <c r="H15" s="38"/>
      <c r="I15" s="38"/>
      <c r="J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</row>
    <row r="16" spans="1:49" ht="21.95" customHeight="1" x14ac:dyDescent="0.3">
      <c r="A16" s="58">
        <v>3</v>
      </c>
      <c r="B16" s="59" t="s">
        <v>8</v>
      </c>
      <c r="C16" s="60">
        <v>42505</v>
      </c>
      <c r="D16" s="58">
        <v>24</v>
      </c>
      <c r="E16" s="33">
        <f t="shared" si="0"/>
        <v>43235</v>
      </c>
      <c r="F16" s="34">
        <f t="shared" ca="1" si="1"/>
        <v>1</v>
      </c>
      <c r="G16" s="38"/>
      <c r="H16" s="38"/>
      <c r="I16" s="38"/>
      <c r="J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</row>
    <row r="17" spans="1:49" ht="21.95" customHeight="1" x14ac:dyDescent="0.3">
      <c r="A17" s="58">
        <v>4</v>
      </c>
      <c r="B17" s="59" t="s">
        <v>4</v>
      </c>
      <c r="C17" s="60">
        <v>42506</v>
      </c>
      <c r="D17" s="58">
        <v>18</v>
      </c>
      <c r="E17" s="33">
        <f t="shared" si="0"/>
        <v>43055</v>
      </c>
      <c r="F17" s="34">
        <f ca="1">IF(E17&lt;$E$1,IF(C17="",0,1),0)</f>
        <v>1</v>
      </c>
      <c r="G17" s="38"/>
      <c r="H17" s="38"/>
      <c r="I17" s="38"/>
      <c r="J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</row>
    <row r="18" spans="1:49" ht="21.95" customHeight="1" x14ac:dyDescent="0.3">
      <c r="A18" s="58">
        <v>5</v>
      </c>
      <c r="B18" s="61" t="s">
        <v>6</v>
      </c>
      <c r="C18" s="60">
        <v>42507</v>
      </c>
      <c r="D18" s="58">
        <v>24</v>
      </c>
      <c r="E18" s="33">
        <f t="shared" si="0"/>
        <v>43237</v>
      </c>
      <c r="F18" s="34">
        <f ca="1">IF(E18&lt;$E$1,IF(C18="",0,1),0)</f>
        <v>1</v>
      </c>
      <c r="G18" s="38"/>
      <c r="H18" s="38"/>
      <c r="I18" s="38"/>
      <c r="J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</row>
    <row r="19" spans="1:49" ht="21.95" customHeight="1" x14ac:dyDescent="0.3">
      <c r="A19" s="58">
        <v>6</v>
      </c>
      <c r="B19" s="61" t="s">
        <v>7</v>
      </c>
      <c r="C19" s="60">
        <v>42508</v>
      </c>
      <c r="D19" s="58">
        <v>12</v>
      </c>
      <c r="E19" s="33">
        <f t="shared" si="0"/>
        <v>42873</v>
      </c>
      <c r="F19" s="34">
        <f t="shared" ca="1" si="1"/>
        <v>1</v>
      </c>
      <c r="G19" s="38"/>
      <c r="H19" s="38"/>
      <c r="I19" s="38"/>
      <c r="J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</row>
    <row r="20" spans="1:49" ht="21.95" customHeight="1" x14ac:dyDescent="0.3">
      <c r="A20" s="58">
        <v>7</v>
      </c>
      <c r="B20" s="61" t="s">
        <v>9</v>
      </c>
      <c r="C20" s="60">
        <v>42509</v>
      </c>
      <c r="D20" s="58">
        <v>24</v>
      </c>
      <c r="E20" s="33">
        <f t="shared" si="0"/>
        <v>43239</v>
      </c>
      <c r="F20" s="34">
        <f ca="1">IF(E20&lt;$E$1,IF(C20="",0,1),0)</f>
        <v>1</v>
      </c>
      <c r="G20" s="38"/>
      <c r="H20" s="38"/>
      <c r="I20" s="38"/>
      <c r="J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ht="21.95" customHeight="1" x14ac:dyDescent="0.3">
      <c r="A21" s="58">
        <v>8</v>
      </c>
      <c r="B21" s="61" t="s">
        <v>10</v>
      </c>
      <c r="C21" s="60">
        <v>42510</v>
      </c>
      <c r="D21" s="58">
        <v>24</v>
      </c>
      <c r="E21" s="33">
        <f t="shared" si="0"/>
        <v>43240</v>
      </c>
      <c r="F21" s="34">
        <f ca="1">IF(E21&lt;$E$1,IF(C21="",0,1),0)</f>
        <v>1</v>
      </c>
      <c r="G21" s="38"/>
      <c r="H21" s="38"/>
      <c r="I21" s="38"/>
      <c r="J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ht="21.95" customHeight="1" x14ac:dyDescent="0.3">
      <c r="A22" s="58"/>
      <c r="B22" s="61"/>
      <c r="C22" s="62"/>
      <c r="D22" s="58"/>
      <c r="E22" s="62"/>
      <c r="F22" s="61"/>
      <c r="G22" s="38"/>
      <c r="H22" s="38"/>
      <c r="I22" s="38"/>
      <c r="J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21.95" customHeight="1" x14ac:dyDescent="0.3">
      <c r="A23" s="58"/>
      <c r="B23" s="61"/>
      <c r="C23" s="62"/>
      <c r="D23" s="61"/>
      <c r="E23" s="62"/>
      <c r="F23" s="61"/>
      <c r="G23" s="38"/>
      <c r="H23" s="38"/>
      <c r="I23" s="38"/>
      <c r="J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1:49" ht="21.95" customHeight="1" x14ac:dyDescent="0.3">
      <c r="A24" s="58"/>
      <c r="B24" s="61"/>
      <c r="C24" s="61"/>
      <c r="D24" s="61"/>
      <c r="E24" s="62"/>
      <c r="F24" s="61"/>
      <c r="G24" s="38"/>
      <c r="H24" s="38"/>
      <c r="I24" s="38"/>
      <c r="J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</row>
    <row r="25" spans="1:49" hidden="1" x14ac:dyDescent="0.25"/>
    <row r="26" spans="1:49" hidden="1" x14ac:dyDescent="0.25"/>
    <row r="27" spans="1:49" hidden="1" x14ac:dyDescent="0.25"/>
    <row r="28" spans="1:49" hidden="1" x14ac:dyDescent="0.25"/>
    <row r="29" spans="1:49" hidden="1" x14ac:dyDescent="0.25"/>
    <row r="30" spans="1:49" hidden="1" x14ac:dyDescent="0.25"/>
    <row r="31" spans="1:49" hidden="1" x14ac:dyDescent="0.25"/>
    <row r="32" spans="1:4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</sheetData>
  <mergeCells count="8">
    <mergeCell ref="A9:B9"/>
    <mergeCell ref="A10:B10"/>
    <mergeCell ref="A2:C2"/>
    <mergeCell ref="A4:B4"/>
    <mergeCell ref="A5:B5"/>
    <mergeCell ref="A6:B6"/>
    <mergeCell ref="A7:B7"/>
    <mergeCell ref="A8:B8"/>
  </mergeCells>
  <conditionalFormatting sqref="E14:E24">
    <cfRule type="expression" dxfId="1" priority="2" stopIfTrue="1">
      <formula>(TODAY()&gt;=EDATE(C14,D14)-15)*C14*D14*E14</formula>
    </cfRule>
  </conditionalFormatting>
  <conditionalFormatting sqref="E14:E23">
    <cfRule type="expression" dxfId="0" priority="1" stopIfTrue="1">
      <formula>(TODAY()&lt;=EDATE(C14,D14)-15)*C14*D14*E14</formula>
    </cfRule>
  </conditionalFormatting>
  <pageMargins left="0.7" right="0.7" top="0.75" bottom="0.75" header="0.3" footer="0.3"/>
  <pageSetup paperSize="9" scale="7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W210"/>
  <sheetViews>
    <sheetView zoomScale="85" zoomScaleNormal="85" zoomScaleSheetLayoutView="100" workbookViewId="0">
      <selection activeCell="F6" sqref="F6"/>
    </sheetView>
  </sheetViews>
  <sheetFormatPr defaultColWidth="0" defaultRowHeight="15" zeroHeight="1" x14ac:dyDescent="0.25"/>
  <cols>
    <col min="1" max="1" width="9.140625" style="40" customWidth="1"/>
    <col min="2" max="2" width="53" style="40" bestFit="1" customWidth="1"/>
    <col min="3" max="3" width="21.140625" style="40" customWidth="1"/>
    <col min="4" max="4" width="15.28515625" style="40" customWidth="1"/>
    <col min="5" max="5" width="16" style="40" customWidth="1"/>
    <col min="6" max="6" width="11.5703125" style="40" customWidth="1"/>
    <col min="7" max="7" width="8.85546875" style="40" hidden="1" customWidth="1"/>
    <col min="8" max="49" width="0" style="40" hidden="1" customWidth="1"/>
    <col min="50" max="16384" width="14" style="40" hidden="1"/>
  </cols>
  <sheetData>
    <row r="1" spans="1:49" ht="25.5" customHeight="1" x14ac:dyDescent="0.3">
      <c r="A1" s="38"/>
      <c r="B1" s="38"/>
      <c r="C1" s="38"/>
      <c r="D1" s="38"/>
      <c r="E1" s="39">
        <f ca="1">Сводная!M2</f>
        <v>43911</v>
      </c>
      <c r="F1" s="38"/>
      <c r="G1" s="39"/>
      <c r="H1" s="38"/>
      <c r="I1" s="38"/>
      <c r="J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22.5" x14ac:dyDescent="0.25">
      <c r="A2" s="41" t="s">
        <v>11</v>
      </c>
      <c r="B2" s="41"/>
      <c r="C2" s="41"/>
      <c r="D2" s="42"/>
      <c r="E2" s="42"/>
      <c r="F2" s="43"/>
      <c r="G2" s="38"/>
      <c r="H2" s="38"/>
      <c r="I2" s="38"/>
      <c r="J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25.5" customHeight="1" x14ac:dyDescent="0.3">
      <c r="A3" s="38"/>
      <c r="B3" s="38"/>
      <c r="C3" s="38"/>
      <c r="D3" s="38"/>
      <c r="E3" s="39">
        <f>Сводная!M4</f>
        <v>0</v>
      </c>
      <c r="F3" s="38"/>
      <c r="G3" s="39"/>
      <c r="H3" s="38"/>
      <c r="I3" s="38"/>
      <c r="J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ht="23.25" customHeight="1" x14ac:dyDescent="0.25">
      <c r="A4" s="44" t="s">
        <v>35</v>
      </c>
      <c r="B4" s="44"/>
      <c r="C4" s="45" t="s">
        <v>36</v>
      </c>
      <c r="D4" s="46"/>
      <c r="E4" s="47"/>
      <c r="F4" s="48"/>
      <c r="G4" s="49"/>
      <c r="H4" s="38"/>
      <c r="I4" s="38"/>
      <c r="J4" s="38"/>
      <c r="K4" s="50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</row>
    <row r="5" spans="1:49" ht="23.25" customHeight="1" x14ac:dyDescent="0.25">
      <c r="A5" s="44" t="s">
        <v>13</v>
      </c>
      <c r="B5" s="44"/>
      <c r="C5" s="45" t="s">
        <v>12</v>
      </c>
      <c r="D5" s="46"/>
      <c r="E5" s="47"/>
      <c r="F5" s="48"/>
      <c r="G5" s="49"/>
      <c r="H5" s="38"/>
      <c r="I5" s="38"/>
      <c r="J5" s="38"/>
      <c r="K5" s="50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1:49" ht="18.75" x14ac:dyDescent="0.25">
      <c r="A6" s="44" t="s">
        <v>14</v>
      </c>
      <c r="B6" s="44"/>
      <c r="C6" s="45">
        <v>52</v>
      </c>
      <c r="D6" s="38"/>
      <c r="E6" s="49"/>
      <c r="F6" s="49"/>
      <c r="G6" s="49"/>
      <c r="H6" s="38"/>
      <c r="I6" s="38"/>
      <c r="J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1:49" ht="18.75" x14ac:dyDescent="0.25">
      <c r="A7" s="44" t="s">
        <v>15</v>
      </c>
      <c r="B7" s="44"/>
      <c r="C7" s="45" t="s">
        <v>18</v>
      </c>
      <c r="D7" s="38"/>
      <c r="E7" s="49"/>
      <c r="F7" s="49"/>
      <c r="G7" s="49"/>
      <c r="H7" s="38"/>
      <c r="I7" s="38"/>
      <c r="J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</row>
    <row r="8" spans="1:49" ht="18.75" x14ac:dyDescent="0.25">
      <c r="A8" s="44" t="s">
        <v>16</v>
      </c>
      <c r="B8" s="44"/>
      <c r="C8" s="45">
        <v>56</v>
      </c>
      <c r="D8" s="38"/>
      <c r="E8" s="49"/>
      <c r="F8" s="49"/>
      <c r="G8" s="49"/>
      <c r="H8" s="38"/>
      <c r="I8" s="38"/>
      <c r="J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ht="18.75" x14ac:dyDescent="0.25">
      <c r="A9" s="44" t="s">
        <v>17</v>
      </c>
      <c r="B9" s="44"/>
      <c r="C9" s="45">
        <v>65</v>
      </c>
      <c r="D9" s="38"/>
      <c r="E9" s="49"/>
      <c r="F9" s="49"/>
      <c r="G9" s="49"/>
      <c r="H9" s="38"/>
      <c r="I9" s="38"/>
      <c r="J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49" ht="18.75" x14ac:dyDescent="0.25">
      <c r="A10" s="44" t="s">
        <v>7</v>
      </c>
      <c r="B10" s="44"/>
      <c r="C10" s="45">
        <v>55</v>
      </c>
      <c r="D10" s="51"/>
      <c r="E10" s="49"/>
      <c r="F10" s="49"/>
      <c r="G10" s="49"/>
      <c r="H10" s="38"/>
      <c r="I10" s="38"/>
      <c r="J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</row>
    <row r="11" spans="1:49" x14ac:dyDescent="0.25">
      <c r="A11" s="52"/>
      <c r="B11" s="52"/>
      <c r="C11" s="52"/>
      <c r="D11" s="38"/>
      <c r="E11" s="49"/>
      <c r="F11" s="49"/>
      <c r="G11" s="49"/>
      <c r="H11" s="38"/>
      <c r="I11" s="38"/>
      <c r="J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49" x14ac:dyDescent="0.25">
      <c r="A12" s="53"/>
      <c r="B12" s="53"/>
      <c r="C12" s="54"/>
      <c r="D12" s="54"/>
      <c r="E12" s="55"/>
      <c r="F12" s="55"/>
      <c r="G12" s="49"/>
      <c r="H12" s="38"/>
      <c r="I12" s="38"/>
      <c r="J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ht="41.25" customHeight="1" x14ac:dyDescent="0.25">
      <c r="A13" s="56" t="s">
        <v>2</v>
      </c>
      <c r="B13" s="56" t="s">
        <v>0</v>
      </c>
      <c r="C13" s="56" t="s">
        <v>19</v>
      </c>
      <c r="D13" s="56" t="s">
        <v>20</v>
      </c>
      <c r="E13" s="56" t="s">
        <v>21</v>
      </c>
      <c r="F13" s="56" t="s">
        <v>1</v>
      </c>
      <c r="G13" s="53"/>
      <c r="H13" s="53"/>
      <c r="I13" s="57"/>
      <c r="J13" s="57"/>
      <c r="K13" s="50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49" ht="21.95" customHeight="1" x14ac:dyDescent="0.3">
      <c r="A14" s="58">
        <v>1</v>
      </c>
      <c r="B14" s="59" t="s">
        <v>3</v>
      </c>
      <c r="C14" s="60">
        <v>43871</v>
      </c>
      <c r="D14" s="58">
        <v>12</v>
      </c>
      <c r="E14" s="33">
        <f>DATE(YEAR(C14),MONTH(C14)+(D14),DAY(C14))</f>
        <v>44237</v>
      </c>
      <c r="F14" s="34">
        <f ca="1">IF(E14&lt;$E$1,IF(C14="",0,1),0)</f>
        <v>0</v>
      </c>
      <c r="G14" s="38"/>
      <c r="H14" s="38"/>
      <c r="I14" s="38"/>
      <c r="J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49" ht="21.95" customHeight="1" x14ac:dyDescent="0.3">
      <c r="A15" s="58">
        <v>2</v>
      </c>
      <c r="B15" s="59" t="s">
        <v>5</v>
      </c>
      <c r="C15" s="60">
        <v>42504</v>
      </c>
      <c r="D15" s="58">
        <v>18</v>
      </c>
      <c r="E15" s="33">
        <f t="shared" ref="E15:E21" si="0">DATE(YEAR(C15),MONTH(C15)+(D15),DAY(C15))</f>
        <v>43053</v>
      </c>
      <c r="F15" s="34">
        <f t="shared" ref="F15:F19" ca="1" si="1">IF(E15&lt;$E$1,IF(C15="",0,1),0)</f>
        <v>1</v>
      </c>
      <c r="G15" s="38"/>
      <c r="H15" s="38"/>
      <c r="I15" s="38"/>
      <c r="J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</row>
    <row r="16" spans="1:49" ht="21.95" customHeight="1" x14ac:dyDescent="0.3">
      <c r="A16" s="58">
        <v>3</v>
      </c>
      <c r="B16" s="59" t="s">
        <v>8</v>
      </c>
      <c r="C16" s="60">
        <v>42505</v>
      </c>
      <c r="D16" s="58">
        <v>24</v>
      </c>
      <c r="E16" s="33">
        <f t="shared" si="0"/>
        <v>43235</v>
      </c>
      <c r="F16" s="34">
        <f t="shared" ca="1" si="1"/>
        <v>1</v>
      </c>
      <c r="G16" s="38"/>
      <c r="H16" s="38"/>
      <c r="I16" s="38"/>
      <c r="J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</row>
    <row r="17" spans="1:49" ht="21.95" customHeight="1" x14ac:dyDescent="0.3">
      <c r="A17" s="58">
        <v>4</v>
      </c>
      <c r="B17" s="59" t="s">
        <v>4</v>
      </c>
      <c r="C17" s="60">
        <v>42506</v>
      </c>
      <c r="D17" s="58">
        <v>18</v>
      </c>
      <c r="E17" s="33">
        <f t="shared" si="0"/>
        <v>43055</v>
      </c>
      <c r="F17" s="34">
        <f ca="1">IF(E17&lt;$E$1,IF(C17="",0,1),0)</f>
        <v>1</v>
      </c>
      <c r="G17" s="38"/>
      <c r="H17" s="38"/>
      <c r="I17" s="38"/>
      <c r="J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</row>
    <row r="18" spans="1:49" ht="21.95" customHeight="1" x14ac:dyDescent="0.3">
      <c r="A18" s="58">
        <v>5</v>
      </c>
      <c r="B18" s="61" t="s">
        <v>6</v>
      </c>
      <c r="C18" s="60">
        <v>42507</v>
      </c>
      <c r="D18" s="58">
        <v>24</v>
      </c>
      <c r="E18" s="33">
        <f t="shared" si="0"/>
        <v>43237</v>
      </c>
      <c r="F18" s="34">
        <f ca="1">IF(E18&lt;$E$1,IF(C18="",0,1),0)</f>
        <v>1</v>
      </c>
      <c r="G18" s="38"/>
      <c r="H18" s="38"/>
      <c r="I18" s="38"/>
      <c r="J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</row>
    <row r="19" spans="1:49" ht="21.95" customHeight="1" x14ac:dyDescent="0.3">
      <c r="A19" s="58">
        <v>6</v>
      </c>
      <c r="B19" s="61" t="s">
        <v>7</v>
      </c>
      <c r="C19" s="60">
        <v>42508</v>
      </c>
      <c r="D19" s="58">
        <v>12</v>
      </c>
      <c r="E19" s="33">
        <f t="shared" si="0"/>
        <v>42873</v>
      </c>
      <c r="F19" s="34">
        <f t="shared" ca="1" si="1"/>
        <v>1</v>
      </c>
      <c r="G19" s="38"/>
      <c r="H19" s="38"/>
      <c r="I19" s="38"/>
      <c r="J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</row>
    <row r="20" spans="1:49" ht="21.95" customHeight="1" x14ac:dyDescent="0.3">
      <c r="A20" s="58">
        <v>7</v>
      </c>
      <c r="B20" s="61" t="s">
        <v>9</v>
      </c>
      <c r="C20" s="60">
        <v>42509</v>
      </c>
      <c r="D20" s="58">
        <v>24</v>
      </c>
      <c r="E20" s="33">
        <f t="shared" si="0"/>
        <v>43239</v>
      </c>
      <c r="F20" s="34">
        <f ca="1">IF(E20&lt;$E$1,IF(C20="",0,1),0)</f>
        <v>1</v>
      </c>
      <c r="G20" s="38"/>
      <c r="H20" s="38"/>
      <c r="I20" s="38"/>
      <c r="J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ht="21.95" customHeight="1" x14ac:dyDescent="0.3">
      <c r="A21" s="58">
        <v>8</v>
      </c>
      <c r="B21" s="61" t="s">
        <v>10</v>
      </c>
      <c r="C21" s="60">
        <v>42510</v>
      </c>
      <c r="D21" s="58">
        <v>24</v>
      </c>
      <c r="E21" s="33">
        <f t="shared" si="0"/>
        <v>43240</v>
      </c>
      <c r="F21" s="34">
        <f ca="1">IF(E21&lt;$E$1,IF(C21="",0,1),0)</f>
        <v>1</v>
      </c>
      <c r="G21" s="38"/>
      <c r="H21" s="38"/>
      <c r="I21" s="38"/>
      <c r="J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ht="21.95" customHeight="1" x14ac:dyDescent="0.3">
      <c r="A22" s="58"/>
      <c r="B22" s="61"/>
      <c r="C22" s="62"/>
      <c r="D22" s="58"/>
      <c r="E22" s="62"/>
      <c r="F22" s="61"/>
      <c r="G22" s="38"/>
      <c r="H22" s="38"/>
      <c r="I22" s="38"/>
      <c r="J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21.95" customHeight="1" x14ac:dyDescent="0.3">
      <c r="A23" s="58"/>
      <c r="B23" s="61"/>
      <c r="C23" s="62"/>
      <c r="D23" s="61"/>
      <c r="E23" s="62"/>
      <c r="F23" s="61"/>
      <c r="G23" s="38"/>
      <c r="H23" s="38"/>
      <c r="I23" s="38"/>
      <c r="J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1:49" ht="21.95" customHeight="1" x14ac:dyDescent="0.3">
      <c r="A24" s="58"/>
      <c r="B24" s="61"/>
      <c r="C24" s="61"/>
      <c r="D24" s="61"/>
      <c r="E24" s="62"/>
      <c r="F24" s="61"/>
      <c r="G24" s="38"/>
      <c r="H24" s="38"/>
      <c r="I24" s="38"/>
      <c r="J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</row>
    <row r="25" spans="1:49" hidden="1" x14ac:dyDescent="0.25"/>
    <row r="26" spans="1:49" hidden="1" x14ac:dyDescent="0.25"/>
    <row r="27" spans="1:49" hidden="1" x14ac:dyDescent="0.25"/>
    <row r="28" spans="1:49" hidden="1" x14ac:dyDescent="0.25"/>
    <row r="29" spans="1:49" hidden="1" x14ac:dyDescent="0.25"/>
    <row r="30" spans="1:49" hidden="1" x14ac:dyDescent="0.25"/>
    <row r="31" spans="1:49" hidden="1" x14ac:dyDescent="0.25"/>
    <row r="32" spans="1:4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</sheetData>
  <mergeCells count="8">
    <mergeCell ref="A2:C2"/>
    <mergeCell ref="A9:B9"/>
    <mergeCell ref="A10:B10"/>
    <mergeCell ref="A5:B5"/>
    <mergeCell ref="A6:B6"/>
    <mergeCell ref="A7:B7"/>
    <mergeCell ref="A8:B8"/>
    <mergeCell ref="A4:B4"/>
  </mergeCells>
  <conditionalFormatting sqref="E14:E24">
    <cfRule type="expression" dxfId="3" priority="3" stopIfTrue="1">
      <formula>(TODAY()&gt;=EDATE(C14,D14)-15)*C14*D14*E14</formula>
    </cfRule>
  </conditionalFormatting>
  <conditionalFormatting sqref="E14:E23">
    <cfRule type="expression" dxfId="2" priority="2" stopIfTrue="1">
      <formula>(TODAY()&lt;=EDATE(C14,D14)-15)*C14*D14*E14</formula>
    </cfRule>
  </conditionalFormatting>
  <pageMargins left="0.7" right="0.7" top="0.75" bottom="0.75" header="0.3" footer="0.3"/>
  <pageSetup paperSize="9" scale="7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Сводная</vt:lpstr>
      <vt:lpstr>Алешин А.В.</vt:lpstr>
      <vt:lpstr>Альфимов Н.Н.</vt:lpstr>
      <vt:lpstr>'Алешин А.В.'!Область_печати</vt:lpstr>
      <vt:lpstr>'Альфимов Н.Н.'!Область_печати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2020-03-21T16:07:25Z</dcterms:modified>
</cp:coreProperties>
</file>