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A9E01BAC-A95F-4420-9068-40B3EB6C8FFF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Время ремонта" sheetId="1" r:id="rId1"/>
    <sheet name="Не раб. дни" sheetId="2" r:id="rId2"/>
  </sheets>
  <definedNames>
    <definedName name="праздники">'Не раб. дни'!$A$2:$A$25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2" i="1"/>
  <c r="D12" i="1"/>
  <c r="D13" i="1"/>
  <c r="D14" i="1"/>
  <c r="D15" i="1"/>
  <c r="D16" i="1"/>
  <c r="D17" i="1"/>
  <c r="D18" i="1"/>
  <c r="D19" i="1"/>
  <c r="D11" i="1"/>
  <c r="K3" i="2" l="1"/>
  <c r="K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Виктор</author>
  </authors>
  <commentList>
    <comment ref="B1" authorId="0" shapeId="0" xr:uid="{B5B8502E-095F-4AB1-94EE-1B674372B802}">
      <text>
        <r>
          <rPr>
            <sz val="10"/>
            <color indexed="81"/>
            <rFont val="Tahoma"/>
            <family val="2"/>
            <charset val="204"/>
          </rPr>
          <t>Обратите внимание, что рабочее время переходит на другие сутки которые могут являться выходными или праздничными днями.</t>
        </r>
      </text>
    </comment>
    <comment ref="D1" authorId="0" shapeId="0" xr:uid="{8F9B8E97-DEAE-457F-BEC5-980235ED7190}">
      <text>
        <r>
          <rPr>
            <sz val="10"/>
            <color indexed="81"/>
            <rFont val="Tahoma"/>
            <family val="2"/>
            <charset val="204"/>
          </rPr>
          <t>С учетом праздничных и выходный дней.</t>
        </r>
      </text>
    </comment>
  </commentList>
</comments>
</file>

<file path=xl/sharedStrings.xml><?xml version="1.0" encoding="utf-8"?>
<sst xmlns="http://schemas.openxmlformats.org/spreadsheetml/2006/main" count="34" uniqueCount="29">
  <si>
    <t>Дата и время выхода из ремонта</t>
  </si>
  <si>
    <t>Время простоя  на ремонте в днях и часах</t>
  </si>
  <si>
    <t>Праздничные дни</t>
  </si>
  <si>
    <t>Рабочее время</t>
  </si>
  <si>
    <t>1 смена с</t>
  </si>
  <si>
    <t>до</t>
  </si>
  <si>
    <t>обед с</t>
  </si>
  <si>
    <t>2 смена с</t>
  </si>
  <si>
    <t>32 час. 00 мин. Или 2 раб. дн. 00:00</t>
  </si>
  <si>
    <t>80 час. 00 мин. Или 5 раб. дн. 00:00</t>
  </si>
  <si>
    <t>02 час. 30 мин. Или 0 раб. дн. 02:30</t>
  </si>
  <si>
    <t>02 час. 55 мин. Или 0 раб. дн. 02:55</t>
  </si>
  <si>
    <t>53 час. 05 мин. Или 3 раб. дн. 05:05</t>
  </si>
  <si>
    <t>36 час. 00 мин. Или 2 раб. дн. 04:00</t>
  </si>
  <si>
    <t>00 час. 50 мин. Или 0 раб. дн. 00:50</t>
  </si>
  <si>
    <t>Выходные дни СБ, ВС</t>
  </si>
  <si>
    <t>Дата и время постановки на ремонт</t>
  </si>
  <si>
    <t>2 час. 20 мин. Или 0 раб. дн. 02:20</t>
  </si>
  <si>
    <t>0 час. 05 мин.</t>
  </si>
  <si>
    <t>0 час. 20 мин.</t>
  </si>
  <si>
    <t>4 час. 00 мин.</t>
  </si>
  <si>
    <t>5 час. 00 мин.</t>
  </si>
  <si>
    <t>11 час. 00 мин.</t>
  </si>
  <si>
    <t>14 час. 00 мин.</t>
  </si>
  <si>
    <t>11 час. 30 мин.</t>
  </si>
  <si>
    <t>16 час. 00 мин.</t>
  </si>
  <si>
    <t>Должно получиться</t>
  </si>
  <si>
    <t>Когда рабочее время переходит на другие сутки, формула считает как нужно.</t>
  </si>
  <si>
    <t>Когда рабочее время НЕ переходит на другие сутки, формула прибавляет 16 раб. часов к отработанному времени…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</si>
</sst>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ddd"/>
    <numFmt numFmtId="167" formatCode="[h]\ &quot;час.&quot;\ mm\ &quot;мин.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22" fontId="0" fillId="2" borderId="1" xfId="0" applyNumberFormat="1" applyFill="1" applyBorder="1" applyAlignment="1">
      <alignment horizontal="center" vertical="center"/>
    </xf>
    <xf numFmtId="0" fontId="0" fillId="0" borderId="0" xfId="0" applyFill="1"/>
    <xf numFmtId="0" fontId="1" fillId="7" borderId="1" xfId="0" applyFont="1" applyFill="1" applyBorder="1" applyAlignment="1">
      <alignment horizontal="center" vertical="center"/>
    </xf>
    <xf numFmtId="165" fontId="0" fillId="0" borderId="0" xfId="0" applyNumberFormat="1"/>
    <xf numFmtId="167" fontId="0" fillId="2" borderId="1" xfId="0" applyNumberFormat="1" applyFill="1" applyBorder="1" applyAlignment="1">
      <alignment horizontal="center" vertical="center"/>
    </xf>
    <xf numFmtId="22" fontId="0" fillId="2" borderId="2" xfId="0" applyNumberFormat="1" applyFill="1" applyBorder="1" applyAlignment="1">
      <alignment horizontal="center" vertical="center"/>
    </xf>
    <xf numFmtId="22" fontId="0" fillId="2" borderId="3" xfId="0" applyNumberFormat="1" applyFill="1" applyBorder="1" applyAlignment="1">
      <alignment horizontal="center" vertical="center"/>
    </xf>
    <xf numFmtId="0" fontId="0" fillId="0" borderId="4" xfId="0" applyBorder="1"/>
    <xf numFmtId="167" fontId="0" fillId="2" borderId="3" xfId="0" applyNumberFormat="1" applyFill="1" applyBorder="1" applyAlignment="1">
      <alignment horizontal="center" vertical="center"/>
    </xf>
    <xf numFmtId="0" fontId="0" fillId="3" borderId="5" xfId="0" applyNumberFormat="1" applyFill="1" applyBorder="1" applyAlignment="1">
      <alignment horizontal="center" vertical="center"/>
    </xf>
    <xf numFmtId="22" fontId="0" fillId="2" borderId="6" xfId="0" applyNumberFormat="1" applyFill="1" applyBorder="1" applyAlignment="1">
      <alignment horizontal="center" vertical="center"/>
    </xf>
    <xf numFmtId="0" fontId="0" fillId="0" borderId="0" xfId="0" applyBorder="1"/>
    <xf numFmtId="22" fontId="0" fillId="2" borderId="7" xfId="0" applyNumberFormat="1" applyFill="1" applyBorder="1" applyAlignment="1">
      <alignment horizontal="center" vertical="center"/>
    </xf>
    <xf numFmtId="22" fontId="0" fillId="2" borderId="8" xfId="0" applyNumberFormat="1" applyFill="1" applyBorder="1" applyAlignment="1">
      <alignment horizontal="center" vertical="center"/>
    </xf>
    <xf numFmtId="0" fontId="0" fillId="0" borderId="9" xfId="0" applyBorder="1"/>
    <xf numFmtId="167" fontId="0" fillId="2" borderId="8" xfId="0" applyNumberFormat="1" applyFill="1" applyBorder="1" applyAlignment="1">
      <alignment horizontal="center" vertical="center"/>
    </xf>
    <xf numFmtId="0" fontId="0" fillId="3" borderId="1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/>
    </xf>
    <xf numFmtId="0" fontId="0" fillId="3" borderId="8" xfId="0" applyNumberForma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/>
    </xf>
    <xf numFmtId="22" fontId="0" fillId="2" borderId="14" xfId="0" applyNumberFormat="1" applyFill="1" applyBorder="1" applyAlignment="1">
      <alignment horizontal="center" vertical="center"/>
    </xf>
    <xf numFmtId="22" fontId="0" fillId="2" borderId="15" xfId="0" applyNumberFormat="1" applyFill="1" applyBorder="1" applyAlignment="1">
      <alignment horizontal="center" vertical="center"/>
    </xf>
    <xf numFmtId="0" fontId="0" fillId="3" borderId="15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0" borderId="16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577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F19"/>
  <sheetViews>
    <sheetView tabSelected="1" workbookViewId="0">
      <selection activeCell="D2" sqref="D2"/>
    </sheetView>
  </sheetViews>
  <sheetFormatPr defaultRowHeight="15" x14ac:dyDescent="0.25"/>
  <cols>
    <col min="1" max="2" width="20.7109375" customWidth="1"/>
    <col min="4" max="4" width="22.28515625" customWidth="1"/>
    <col min="5" max="5" width="35.5703125" customWidth="1"/>
    <col min="6" max="6" width="16.7109375" customWidth="1"/>
    <col min="9" max="9" width="10.140625" bestFit="1" customWidth="1"/>
    <col min="15" max="15" width="10.140625" bestFit="1" customWidth="1"/>
  </cols>
  <sheetData>
    <row r="1" spans="1:6" ht="45.75" thickBot="1" x14ac:dyDescent="0.3">
      <c r="A1" s="22" t="s">
        <v>16</v>
      </c>
      <c r="B1" s="23" t="s">
        <v>0</v>
      </c>
      <c r="C1" s="12"/>
      <c r="D1" s="23" t="s">
        <v>1</v>
      </c>
      <c r="E1" s="24" t="s">
        <v>26</v>
      </c>
    </row>
    <row r="2" spans="1:6" x14ac:dyDescent="0.25">
      <c r="A2" s="15">
        <v>43831.333333333336</v>
      </c>
      <c r="B2" s="5">
        <v>43841.0625</v>
      </c>
      <c r="C2" s="16"/>
      <c r="D2" s="9">
        <f>SUMPRODUCT((WEEKDAY(A2+ROW($1:$21),2)&lt;6)*(TRUNC(A2)+ROW($1:$21)&lt;--TRUNC(B2))*ISERROR(MATCH(TRUNC(A2)+ROW($1:$21),праздники,0)))*"16:00"+(1-MOD(A2,1)-MIN('Не раб. дни'!$K$2,MAX(,'Не раб. дни'!$J$2-MOD(A2,1)))-MIN('Не раб. дни'!$K$3,MAX(,'Не раб. дни'!$J$3-MOD(A2,1)))+MIN('Не раб. дни'!$F$3,MOD(B2,1)))*(WEEKDAY(A2,2)&lt;6)*ISERROR(MATCH(TRUNC(A2),праздники,0))+(MAX(,MOD(B2,1)-'Не раб. дни'!$D$2)-MIN('Не раб. дни'!$K$2,MAX(,MOD(B2,1)-'Не раб. дни'!$H$2))-MIN('Не раб. дни'!$K$3,MAX(,MOD(B2,1)-'Не раб. дни'!$H$3)))*(WEEKDAY(B2,2)&lt;6)*ISERROR(MATCH(TRUNC(B2),праздники,0))-(TRUNC(A2)=TRUNC(B2))*"16:00"</f>
        <v>1.3333333333333333</v>
      </c>
      <c r="E2" s="25" t="s">
        <v>8</v>
      </c>
      <c r="F2" s="31" t="s">
        <v>27</v>
      </c>
    </row>
    <row r="3" spans="1:6" x14ac:dyDescent="0.25">
      <c r="A3" s="15">
        <v>43843.333333333336</v>
      </c>
      <c r="B3" s="5">
        <v>43848.0625</v>
      </c>
      <c r="C3" s="16"/>
      <c r="D3" s="9">
        <f>SUMPRODUCT((WEEKDAY(A3+ROW($1:$21),2)&lt;6)*(TRUNC(A3)+ROW($1:$21)&lt;--TRUNC(B3))*ISERROR(MATCH(TRUNC(A3)+ROW($1:$21),праздники,0)))*"16:00"+(1-MOD(A3,1)-MIN('Не раб. дни'!$K$2,MAX(,'Не раб. дни'!$J$2-MOD(A3,1)))-MIN('Не раб. дни'!$K$3,MAX(,'Не раб. дни'!$J$3-MOD(A3,1)))+MIN('Не раб. дни'!$F$3,MOD(B3,1)))*(WEEKDAY(A3,2)&lt;6)*ISERROR(MATCH(TRUNC(A3),праздники,0))+(MAX(,MOD(B3,1)-'Не раб. дни'!$D$2)-MIN('Не раб. дни'!$K$2,MAX(,MOD(B3,1)-'Не раб. дни'!$H$2))-MIN('Не раб. дни'!$K$3,MAX(,MOD(B3,1)-'Не раб. дни'!$H$3)))*(WEEKDAY(B3,2)&lt;6)*ISERROR(MATCH(TRUNC(B3),праздники,0))-(TRUNC(A3)=TRUNC(B3))*"16:00"</f>
        <v>3.3333333333309079</v>
      </c>
      <c r="E3" s="25" t="s">
        <v>9</v>
      </c>
      <c r="F3" s="32"/>
    </row>
    <row r="4" spans="1:6" x14ac:dyDescent="0.25">
      <c r="A4" s="15">
        <v>43855.916666666664</v>
      </c>
      <c r="B4" s="5">
        <v>43857.4375</v>
      </c>
      <c r="C4" s="16"/>
      <c r="D4" s="9">
        <f>SUMPRODUCT((WEEKDAY(A4+ROW($1:$21),2)&lt;6)*(TRUNC(A4)+ROW($1:$21)&lt;--TRUNC(B4))*ISERROR(MATCH(TRUNC(A4)+ROW($1:$21),праздники,0)))*"16:00"+(1-MOD(A4,1)-MIN('Не раб. дни'!$K$2,MAX(,'Не раб. дни'!$J$2-MOD(A4,1)))-MIN('Не раб. дни'!$K$3,MAX(,'Не раб. дни'!$J$3-MOD(A4,1)))+MIN('Не раб. дни'!$F$3,MOD(B4,1)))*(WEEKDAY(A4,2)&lt;6)*ISERROR(MATCH(TRUNC(A4),праздники,0))+(MAX(,MOD(B4,1)-'Не раб. дни'!$D$2)-MIN('Не раб. дни'!$K$2,MAX(,MOD(B4,1)-'Не раб. дни'!$H$2))-MIN('Не раб. дни'!$K$3,MAX(,MOD(B4,1)-'Не раб. дни'!$H$3)))*(WEEKDAY(B4,2)&lt;6)*ISERROR(MATCH(TRUNC(B4),праздники,0))-(TRUNC(A4)=TRUNC(B4))*"16:00"</f>
        <v>0.10416666666666669</v>
      </c>
      <c r="E4" s="25" t="s">
        <v>10</v>
      </c>
      <c r="F4" s="32"/>
    </row>
    <row r="5" spans="1:6" x14ac:dyDescent="0.25">
      <c r="A5" s="15">
        <v>43857.958333333336</v>
      </c>
      <c r="B5" s="5">
        <v>43858.350694444445</v>
      </c>
      <c r="C5" s="16"/>
      <c r="D5" s="9">
        <f>SUMPRODUCT((WEEKDAY(A5+ROW($1:$21),2)&lt;6)*(TRUNC(A5)+ROW($1:$21)&lt;--TRUNC(B5))*ISERROR(MATCH(TRUNC(A5)+ROW($1:$21),праздники,0)))*"16:00"+(1-MOD(A5,1)-MIN('Не раб. дни'!$K$2,MAX(,'Не раб. дни'!$J$2-MOD(A5,1)))-MIN('Не раб. дни'!$K$3,MAX(,'Не раб. дни'!$J$3-MOD(A5,1)))+MIN('Не раб. дни'!$F$3,MOD(B5,1)))*(WEEKDAY(A5,2)&lt;6)*ISERROR(MATCH(TRUNC(A5),праздники,0))+(MAX(,MOD(B5,1)-'Не раб. дни'!$D$2)-MIN('Не раб. дни'!$K$2,MAX(,MOD(B5,1)-'Не раб. дни'!$H$2))-MIN('Не раб. дни'!$K$3,MAX(,MOD(B5,1)-'Не раб. дни'!$H$3)))*(WEEKDAY(B5,2)&lt;6)*ISERROR(MATCH(TRUNC(B5),праздники,0))-(TRUNC(A5)=TRUNC(B5))*"16:00"</f>
        <v>0.12152777777616092</v>
      </c>
      <c r="E5" s="25" t="s">
        <v>11</v>
      </c>
      <c r="F5" s="32"/>
    </row>
    <row r="6" spans="1:6" x14ac:dyDescent="0.25">
      <c r="A6" s="15">
        <v>43910.5</v>
      </c>
      <c r="B6" s="5">
        <v>43914.708333333336</v>
      </c>
      <c r="C6" s="16"/>
      <c r="D6" s="9">
        <f>SUMPRODUCT((WEEKDAY(A6+ROW($1:$21),2)&lt;6)*(TRUNC(A6)+ROW($1:$21)&lt;--TRUNC(B6))*ISERROR(MATCH(TRUNC(A6)+ROW($1:$21),праздники,0)))*"16:00"+(1-MOD(A6,1)-MIN('Не раб. дни'!$K$2,MAX(,'Не раб. дни'!$J$2-MOD(A6,1)))-MIN('Не раб. дни'!$K$3,MAX(,'Не раб. дни'!$J$3-MOD(A6,1)))+MIN('Не раб. дни'!$F$3,MOD(B6,1)))*(WEEKDAY(A6,2)&lt;6)*ISERROR(MATCH(TRUNC(A6),праздники,0))+(MAX(,MOD(B6,1)-'Не раб. дни'!$D$2)-MIN('Не раб. дни'!$K$2,MAX(,MOD(B6,1)-'Не раб. дни'!$H$2))-MIN('Не раб. дни'!$K$3,MAX(,MOD(B6,1)-'Не раб. дни'!$H$3)))*(WEEKDAY(B6,2)&lt;6)*ISERROR(MATCH(TRUNC(B6),праздники,0))-(TRUNC(A6)=TRUNC(B6))*"16:00"</f>
        <v>1.5000000000024254</v>
      </c>
      <c r="E6" s="25" t="s">
        <v>13</v>
      </c>
      <c r="F6" s="32"/>
    </row>
    <row r="7" spans="1:6" x14ac:dyDescent="0.25">
      <c r="A7" s="15">
        <v>43914.715277777781</v>
      </c>
      <c r="B7" s="5">
        <v>43917.947916666664</v>
      </c>
      <c r="C7" s="16"/>
      <c r="D7" s="9">
        <f>SUMPRODUCT((WEEKDAY(A7+ROW($1:$21),2)&lt;6)*(TRUNC(A7)+ROW($1:$21)&lt;--TRUNC(B7))*ISERROR(MATCH(TRUNC(A7)+ROW($1:$21),праздники,0)))*"16:00"+(1-MOD(A7,1)-MIN('Не раб. дни'!$K$2,MAX(,'Не раб. дни'!$J$2-MOD(A7,1)))-MIN('Не раб. дни'!$K$3,MAX(,'Не раб. дни'!$J$3-MOD(A7,1)))+MIN('Не раб. дни'!$F$3,MOD(B7,1)))*(WEEKDAY(A7,2)&lt;6)*ISERROR(MATCH(TRUNC(A7),праздники,0))+(MAX(,MOD(B7,1)-'Не раб. дни'!$D$2)-MIN('Не раб. дни'!$K$2,MAX(,MOD(B7,1)-'Не раб. дни'!$H$2))-MIN('Не раб. дни'!$K$3,MAX(,MOD(B7,1)-'Не раб. дни'!$H$3)))*(WEEKDAY(B7,2)&lt;6)*ISERROR(MATCH(TRUNC(B7),праздники,0))-(TRUNC(A7)=TRUNC(B7))*"16:00"</f>
        <v>2.2118055555498968</v>
      </c>
      <c r="E7" s="25" t="s">
        <v>12</v>
      </c>
      <c r="F7" s="32"/>
    </row>
    <row r="8" spans="1:6" x14ac:dyDescent="0.25">
      <c r="A8" s="15">
        <v>43914.996527777781</v>
      </c>
      <c r="B8" s="5">
        <v>43915.03125</v>
      </c>
      <c r="C8" s="16"/>
      <c r="D8" s="9">
        <f>SUMPRODUCT((WEEKDAY(A8+ROW($1:$21),2)&lt;6)*(TRUNC(A8)+ROW($1:$21)&lt;--TRUNC(B8))*ISERROR(MATCH(TRUNC(A8)+ROW($1:$21),праздники,0)))*"16:00"+(1-MOD(A8,1)-MIN('Не раб. дни'!$K$2,MAX(,'Не раб. дни'!$J$2-MOD(A8,1)))-MIN('Не раб. дни'!$K$3,MAX(,'Не раб. дни'!$J$3-MOD(A8,1)))+MIN('Не раб. дни'!$F$3,MOD(B8,1)))*(WEEKDAY(A8,2)&lt;6)*ISERROR(MATCH(TRUNC(A8),праздники,0))+(MAX(,MOD(B8,1)-'Не раб. дни'!$D$2)-MIN('Не раб. дни'!$K$2,MAX(,MOD(B8,1)-'Не раб. дни'!$H$2))-MIN('Не раб. дни'!$K$3,MAX(,MOD(B8,1)-'Не раб. дни'!$H$3)))*(WEEKDAY(B8,2)&lt;6)*ISERROR(MATCH(TRUNC(B8),праздники,0))-(TRUNC(A8)=TRUNC(B8))*"16:00"</f>
        <v>3.4722222218988463E-2</v>
      </c>
      <c r="E8" s="25" t="s">
        <v>14</v>
      </c>
      <c r="F8" s="32"/>
    </row>
    <row r="9" spans="1:6" ht="15.75" thickBot="1" x14ac:dyDescent="0.3">
      <c r="A9" s="17">
        <v>43914.996527777781</v>
      </c>
      <c r="B9" s="18">
        <v>43915.364583333336</v>
      </c>
      <c r="C9" s="19"/>
      <c r="D9" s="20">
        <f>SUMPRODUCT((WEEKDAY(A9+ROW($1:$21),2)&lt;6)*(TRUNC(A9)+ROW($1:$21)&lt;--TRUNC(B9))*ISERROR(MATCH(TRUNC(A9)+ROW($1:$21),праздники,0)))*"16:00"+(1-MOD(A9,1)-MIN('Не раб. дни'!$K$2,MAX(,'Не раб. дни'!$J$2-MOD(A9,1)))-MIN('Не раб. дни'!$K$3,MAX(,'Не раб. дни'!$J$3-MOD(A9,1)))+MIN('Не раб. дни'!$F$3,MOD(B9,1)))*(WEEKDAY(A9,2)&lt;6)*ISERROR(MATCH(TRUNC(A9),праздники,0))+(MAX(,MOD(B9,1)-'Не раб. дни'!$D$2)-MIN('Не раб. дни'!$K$2,MAX(,MOD(B9,1)-'Не раб. дни'!$H$2))-MIN('Не раб. дни'!$K$3,MAX(,MOD(B9,1)-'Не раб. дни'!$H$3)))*(WEEKDAY(B9,2)&lt;6)*ISERROR(MATCH(TRUNC(B9),праздники,0))-(TRUNC(A9)=TRUNC(B9))*"16:00"</f>
        <v>9.7222222221413801E-2</v>
      </c>
      <c r="E9" s="26" t="s">
        <v>17</v>
      </c>
      <c r="F9" s="33"/>
    </row>
    <row r="10" spans="1:6" ht="15.75" thickBot="1" x14ac:dyDescent="0.3">
      <c r="D10" s="35"/>
    </row>
    <row r="11" spans="1:6" x14ac:dyDescent="0.25">
      <c r="A11" s="10">
        <v>43913.333333333336</v>
      </c>
      <c r="B11" s="11">
        <v>43913.336805555555</v>
      </c>
      <c r="C11" s="12"/>
      <c r="D11" s="9">
        <f>SUMPRODUCT((WEEKDAY(A11+ROW($1:$21),2)&lt;6)*(TRUNC(A11)+ROW($1:$21)&lt;--TRUNC(B11))*ISERROR(MATCH(TRUNC(A11)+ROW($1:$21),праздники,0)))*"16:00"+(1-MOD(A11,1)-MIN('Не раб. дни'!$K$2,MAX(,'Не раб. дни'!$J$2-MOD(A11,1)))-MIN('Не раб. дни'!$K$3,MAX(,'Не раб. дни'!$J$3-MOD(A11,1)))+MIN('Не раб. дни'!$F$3,MOD(B11,1)))*(WEEKDAY(A11,2)&lt;6)*ISERROR(MATCH(TRUNC(A11),праздники,0))+(MAX(,MOD(B11,1)-'Не раб. дни'!$D$2)-MIN('Не раб. дни'!$K$2,MAX(,MOD(B11,1)-'Не раб. дни'!$H$2))-MIN('Не раб. дни'!$K$3,MAX(,MOD(B11,1)-'Не раб. дни'!$H$3)))*(WEEKDAY(B11,2)&lt;6)*ISERROR(MATCH(TRUNC(B11),праздники,0))-(TRUNC(A11)=TRUNC(B11))*"16:00"</f>
        <v>3.4722222189885743E-3</v>
      </c>
      <c r="E11" s="27" t="s">
        <v>18</v>
      </c>
      <c r="F11" s="31" t="s">
        <v>28</v>
      </c>
    </row>
    <row r="12" spans="1:6" x14ac:dyDescent="0.25">
      <c r="A12" s="15">
        <v>43913.333333333336</v>
      </c>
      <c r="B12" s="5">
        <v>43913.347222222219</v>
      </c>
      <c r="C12" s="16"/>
      <c r="D12" s="9">
        <f>SUMPRODUCT((WEEKDAY(A12+ROW($1:$21),2)&lt;6)*(TRUNC(A12)+ROW($1:$21)&lt;--TRUNC(B12))*ISERROR(MATCH(TRUNC(A12)+ROW($1:$21),праздники,0)))*"16:00"+(1-MOD(A12,1)-MIN('Не раб. дни'!$K$2,MAX(,'Не раб. дни'!$J$2-MOD(A12,1)))-MIN('Не раб. дни'!$K$3,MAX(,'Не раб. дни'!$J$3-MOD(A12,1)))+MIN('Не раб. дни'!$F$3,MOD(B12,1)))*(WEEKDAY(A12,2)&lt;6)*ISERROR(MATCH(TRUNC(A12),праздники,0))+(MAX(,MOD(B12,1)-'Не раб. дни'!$D$2)-MIN('Не раб. дни'!$K$2,MAX(,MOD(B12,1)-'Не раб. дни'!$H$2))-MIN('Не раб. дни'!$K$3,MAX(,MOD(B12,1)-'Не раб. дни'!$H$3)))*(WEEKDAY(B12,2)&lt;6)*ISERROR(MATCH(TRUNC(B12),праздники,0))-(TRUNC(A12)=TRUNC(B12))*"16:00"</f>
        <v>1.3888888883229922E-2</v>
      </c>
      <c r="E12" s="25" t="s">
        <v>19</v>
      </c>
      <c r="F12" s="32"/>
    </row>
    <row r="13" spans="1:6" x14ac:dyDescent="0.25">
      <c r="A13" s="15">
        <v>43913.333333333336</v>
      </c>
      <c r="B13" s="5">
        <v>43913.5</v>
      </c>
      <c r="C13" s="16"/>
      <c r="D13" s="9">
        <f>SUMPRODUCT((WEEKDAY(A13+ROW($1:$21),2)&lt;6)*(TRUNC(A13)+ROW($1:$21)&lt;--TRUNC(B13))*ISERROR(MATCH(TRUNC(A13)+ROW($1:$21),праздники,0)))*"16:00"+(1-MOD(A13,1)-MIN('Не раб. дни'!$K$2,MAX(,'Не раб. дни'!$J$2-MOD(A13,1)))-MIN('Не раб. дни'!$K$3,MAX(,'Не раб. дни'!$J$3-MOD(A13,1)))+MIN('Не раб. дни'!$F$3,MOD(B13,1)))*(WEEKDAY(A13,2)&lt;6)*ISERROR(MATCH(TRUNC(A13),праздники,0))+(MAX(,MOD(B13,1)-'Не раб. дни'!$D$2)-MIN('Не раб. дни'!$K$2,MAX(,MOD(B13,1)-'Не раб. дни'!$H$2))-MIN('Не раб. дни'!$K$3,MAX(,MOD(B13,1)-'Не раб. дни'!$H$3)))*(WEEKDAY(B13,2)&lt;6)*ISERROR(MATCH(TRUNC(B13),праздники,0))-(TRUNC(A13)=TRUNC(B13))*"16:00"</f>
        <v>0.16666666666424146</v>
      </c>
      <c r="E13" s="25" t="s">
        <v>20</v>
      </c>
      <c r="F13" s="32"/>
    </row>
    <row r="14" spans="1:6" x14ac:dyDescent="0.25">
      <c r="A14" s="15">
        <v>43913.333333333336</v>
      </c>
      <c r="B14" s="5">
        <v>43913.583333333336</v>
      </c>
      <c r="C14" s="16"/>
      <c r="D14" s="9">
        <f>SUMPRODUCT((WEEKDAY(A14+ROW($1:$21),2)&lt;6)*(TRUNC(A14)+ROW($1:$21)&lt;--TRUNC(B14))*ISERROR(MATCH(TRUNC(A14)+ROW($1:$21),праздники,0)))*"16:00"+(1-MOD(A14,1)-MIN('Не раб. дни'!$K$2,MAX(,'Не раб. дни'!$J$2-MOD(A14,1)))-MIN('Не раб. дни'!$K$3,MAX(,'Не раб. дни'!$J$3-MOD(A14,1)))+MIN('Не раб. дни'!$F$3,MOD(B14,1)))*(WEEKDAY(A14,2)&lt;6)*ISERROR(MATCH(TRUNC(A14),праздники,0))+(MAX(,MOD(B14,1)-'Не раб. дни'!$D$2)-MIN('Не раб. дни'!$K$2,MAX(,MOD(B14,1)-'Не раб. дни'!$H$2))-MIN('Не раб. дни'!$K$3,MAX(,MOD(B14,1)-'Не раб. дни'!$H$3)))*(WEEKDAY(B14,2)&lt;6)*ISERROR(MATCH(TRUNC(B14),праздники,0))-(TRUNC(A14)=TRUNC(B14))*"16:00"</f>
        <v>0.20833333333333359</v>
      </c>
      <c r="E14" s="25" t="s">
        <v>21</v>
      </c>
      <c r="F14" s="32"/>
    </row>
    <row r="15" spans="1:6" x14ac:dyDescent="0.25">
      <c r="A15" s="15">
        <v>43913.333333333336</v>
      </c>
      <c r="B15" s="5">
        <v>43913.833333333336</v>
      </c>
      <c r="C15" s="16"/>
      <c r="D15" s="9">
        <f>SUMPRODUCT((WEEKDAY(A15+ROW($1:$21),2)&lt;6)*(TRUNC(A15)+ROW($1:$21)&lt;--TRUNC(B15))*ISERROR(MATCH(TRUNC(A15)+ROW($1:$21),праздники,0)))*"16:00"+(1-MOD(A15,1)-MIN('Не раб. дни'!$K$2,MAX(,'Не раб. дни'!$J$2-MOD(A15,1)))-MIN('Не раб. дни'!$K$3,MAX(,'Не раб. дни'!$J$3-MOD(A15,1)))+MIN('Не раб. дни'!$F$3,MOD(B15,1)))*(WEEKDAY(A15,2)&lt;6)*ISERROR(MATCH(TRUNC(A15),праздники,0))+(MAX(,MOD(B15,1)-'Не раб. дни'!$D$2)-MIN('Не раб. дни'!$K$2,MAX(,MOD(B15,1)-'Не раб. дни'!$H$2))-MIN('Не раб. дни'!$K$3,MAX(,MOD(B15,1)-'Не раб. дни'!$H$3)))*(WEEKDAY(B15,2)&lt;6)*ISERROR(MATCH(TRUNC(B15),праздники,0))-(TRUNC(A15)=TRUNC(B15))*"16:00"</f>
        <v>0.4583333333309082</v>
      </c>
      <c r="E15" s="25" t="s">
        <v>22</v>
      </c>
      <c r="F15" s="32"/>
    </row>
    <row r="16" spans="1:6" x14ac:dyDescent="0.25">
      <c r="A16" s="15">
        <v>43913.333333333336</v>
      </c>
      <c r="B16" s="5">
        <v>43913.875</v>
      </c>
      <c r="C16" s="16"/>
      <c r="D16" s="9">
        <f>SUMPRODUCT((WEEKDAY(A16+ROW($1:$21),2)&lt;6)*(TRUNC(A16)+ROW($1:$21)&lt;--TRUNC(B16))*ISERROR(MATCH(TRUNC(A16)+ROW($1:$21),праздники,0)))*"16:00"+(1-MOD(A16,1)-MIN('Не раб. дни'!$K$2,MAX(,'Не раб. дни'!$J$2-MOD(A16,1)))-MIN('Не раб. дни'!$K$3,MAX(,'Не раб. дни'!$J$3-MOD(A16,1)))+MIN('Не раб. дни'!$F$3,MOD(B16,1)))*(WEEKDAY(A16,2)&lt;6)*ISERROR(MATCH(TRUNC(A16),праздники,0))+(MAX(,MOD(B16,1)-'Не раб. дни'!$D$2)-MIN('Не раб. дни'!$K$2,MAX(,MOD(B16,1)-'Не раб. дни'!$H$2))-MIN('Не раб. дни'!$K$3,MAX(,MOD(B16,1)-'Не раб. дни'!$H$3)))*(WEEKDAY(B16,2)&lt;6)*ISERROR(MATCH(TRUNC(B16),праздники,0))-(TRUNC(A16)=TRUNC(B16))*"16:00"</f>
        <v>0.47916666666424168</v>
      </c>
      <c r="E16" s="25" t="s">
        <v>24</v>
      </c>
      <c r="F16" s="32"/>
    </row>
    <row r="17" spans="1:6" ht="15.75" thickBot="1" x14ac:dyDescent="0.3">
      <c r="A17" s="28">
        <v>43913.333333333336</v>
      </c>
      <c r="B17" s="29">
        <v>43913.958333333336</v>
      </c>
      <c r="C17" s="16"/>
      <c r="D17" s="9">
        <f>SUMPRODUCT((WEEKDAY(A17+ROW($1:$21),2)&lt;6)*(TRUNC(A17)+ROW($1:$21)&lt;--TRUNC(B17))*ISERROR(MATCH(TRUNC(A17)+ROW($1:$21),праздники,0)))*"16:00"+(1-MOD(A17,1)-MIN('Не раб. дни'!$K$2,MAX(,'Не раб. дни'!$J$2-MOD(A17,1)))-MIN('Не раб. дни'!$K$3,MAX(,'Не раб. дни'!$J$3-MOD(A17,1)))+MIN('Не раб. дни'!$F$3,MOD(B17,1)))*(WEEKDAY(A17,2)&lt;6)*ISERROR(MATCH(TRUNC(A17),праздники,0))+(MAX(,MOD(B17,1)-'Не раб. дни'!$D$2)-MIN('Не раб. дни'!$K$2,MAX(,MOD(B17,1)-'Не раб. дни'!$H$2))-MIN('Не раб. дни'!$K$3,MAX(,MOD(B17,1)-'Не раб. дни'!$H$3)))*(WEEKDAY(B17,2)&lt;6)*ISERROR(MATCH(TRUNC(B17),праздники,0))-(TRUNC(A17)=TRUNC(B17))*"16:00"</f>
        <v>0.56250000000000033</v>
      </c>
      <c r="E17" s="30" t="s">
        <v>23</v>
      </c>
      <c r="F17" s="32"/>
    </row>
    <row r="18" spans="1:6" x14ac:dyDescent="0.25">
      <c r="A18" s="10">
        <v>43913.333333333336</v>
      </c>
      <c r="B18" s="11">
        <v>43914.0625</v>
      </c>
      <c r="C18" s="12"/>
      <c r="D18" s="13">
        <f>SUMPRODUCT((WEEKDAY(A18+ROW($1:$21),2)&lt;6)*(TRUNC(A18)+ROW($1:$21)&lt;--TRUNC(B18))*ISERROR(MATCH(TRUNC(A18)+ROW($1:$21),праздники,0)))*"16:00"+(1-MOD(A18,1)-MIN('Не раб. дни'!$K$2,MAX(,'Не раб. дни'!$J$2-MOD(A18,1)))-MIN('Не раб. дни'!$K$3,MAX(,'Не раб. дни'!$J$3-MOD(A18,1)))+MIN('Не раб. дни'!$F$3,MOD(B18,1)))*(WEEKDAY(A18,2)&lt;6)*ISERROR(MATCH(TRUNC(A18),праздники,0))+(MAX(,MOD(B18,1)-'Не раб. дни'!$D$2)-MIN('Не раб. дни'!$K$2,MAX(,MOD(B18,1)-'Не раб. дни'!$H$2))-MIN('Не раб. дни'!$K$3,MAX(,MOD(B18,1)-'Не раб. дни'!$H$3)))*(WEEKDAY(B18,2)&lt;6)*ISERROR(MATCH(TRUNC(B18),праздники,0))-(TRUNC(A18)=TRUNC(B18))*"16:00"</f>
        <v>0.66666666666424146</v>
      </c>
      <c r="E18" s="14" t="s">
        <v>25</v>
      </c>
      <c r="F18" s="32"/>
    </row>
    <row r="19" spans="1:6" ht="15.75" thickBot="1" x14ac:dyDescent="0.3">
      <c r="A19" s="17">
        <v>43913.333333333336</v>
      </c>
      <c r="B19" s="18">
        <v>43914.3125</v>
      </c>
      <c r="C19" s="19"/>
      <c r="D19" s="20">
        <f>SUMPRODUCT((WEEKDAY(A19+ROW($1:$21),2)&lt;6)*(TRUNC(A19)+ROW($1:$21)&lt;--TRUNC(B19))*ISERROR(MATCH(TRUNC(A19)+ROW($1:$21),праздники,0)))*"16:00"+(1-MOD(A19,1)-MIN('Не раб. дни'!$K$2,MAX(,'Не раб. дни'!$J$2-MOD(A19,1)))-MIN('Не раб. дни'!$K$3,MAX(,'Не раб. дни'!$J$3-MOD(A19,1)))+MIN('Не раб. дни'!$F$3,MOD(B19,1)))*(WEEKDAY(A19,2)&lt;6)*ISERROR(MATCH(TRUNC(A19),праздники,0))+(MAX(,MOD(B19,1)-'Не раб. дни'!$D$2)-MIN('Не раб. дни'!$K$2,MAX(,MOD(B19,1)-'Не раб. дни'!$H$2))-MIN('Не раб. дни'!$K$3,MAX(,MOD(B19,1)-'Не раб. дни'!$H$3)))*(WEEKDAY(B19,2)&lt;6)*ISERROR(MATCH(TRUNC(B19),праздники,0))-(TRUNC(A19)=TRUNC(B19))*"16:00"</f>
        <v>0.66666666666424146</v>
      </c>
      <c r="E19" s="21" t="s">
        <v>25</v>
      </c>
      <c r="F19" s="33"/>
    </row>
  </sheetData>
  <mergeCells count="2">
    <mergeCell ref="F2:F9"/>
    <mergeCell ref="F11:F19"/>
  </mergeCells>
  <phoneticPr fontId="3" type="noConversion"/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36E5A-27C2-40CE-B489-BF2B51D2D7DD}">
  <sheetPr codeName="Лист2"/>
  <dimension ref="A1:K27"/>
  <sheetViews>
    <sheetView workbookViewId="0"/>
  </sheetViews>
  <sheetFormatPr defaultRowHeight="15" x14ac:dyDescent="0.25"/>
  <cols>
    <col min="1" max="1" width="21.85546875" customWidth="1"/>
    <col min="2" max="2" width="10.140625" bestFit="1" customWidth="1"/>
    <col min="3" max="3" width="9.140625" customWidth="1"/>
    <col min="5" max="5" width="3.7109375" customWidth="1"/>
    <col min="9" max="9" width="3.7109375" customWidth="1"/>
  </cols>
  <sheetData>
    <row r="1" spans="1:11" x14ac:dyDescent="0.25">
      <c r="A1" s="2" t="s">
        <v>2</v>
      </c>
      <c r="C1" s="34" t="s">
        <v>3</v>
      </c>
      <c r="D1" s="34"/>
      <c r="E1" s="34"/>
      <c r="F1" s="34"/>
      <c r="G1" s="34"/>
      <c r="H1" s="34"/>
      <c r="I1" s="34"/>
      <c r="J1" s="34"/>
      <c r="K1" s="34"/>
    </row>
    <row r="2" spans="1:11" x14ac:dyDescent="0.25">
      <c r="A2" s="1">
        <v>43831</v>
      </c>
      <c r="B2" s="8"/>
      <c r="C2" s="3" t="s">
        <v>4</v>
      </c>
      <c r="D2" s="4">
        <v>0.33333333333333331</v>
      </c>
      <c r="E2" s="3" t="s">
        <v>5</v>
      </c>
      <c r="F2" s="4">
        <v>0.70833333333333337</v>
      </c>
      <c r="G2" s="3" t="s">
        <v>6</v>
      </c>
      <c r="H2" s="4">
        <v>0.5</v>
      </c>
      <c r="I2" s="3" t="s">
        <v>5</v>
      </c>
      <c r="J2" s="4">
        <v>0.54166666666666663</v>
      </c>
      <c r="K2" s="4">
        <f>J2-H2</f>
        <v>4.166666666666663E-2</v>
      </c>
    </row>
    <row r="3" spans="1:11" x14ac:dyDescent="0.25">
      <c r="A3" s="1">
        <v>43832</v>
      </c>
      <c r="B3" s="8"/>
      <c r="C3" s="3" t="s">
        <v>7</v>
      </c>
      <c r="D3" s="4">
        <v>0.70833333333333337</v>
      </c>
      <c r="E3" s="3" t="s">
        <v>5</v>
      </c>
      <c r="F3" s="4">
        <v>6.25E-2</v>
      </c>
      <c r="G3" s="3" t="s">
        <v>6</v>
      </c>
      <c r="H3" s="4">
        <v>0.83333333333333337</v>
      </c>
      <c r="I3" s="3" t="s">
        <v>5</v>
      </c>
      <c r="J3" s="4">
        <v>0.85416666666666663</v>
      </c>
      <c r="K3" s="4">
        <f>J3-H3</f>
        <v>2.0833333333333259E-2</v>
      </c>
    </row>
    <row r="4" spans="1:11" x14ac:dyDescent="0.25">
      <c r="A4" s="1">
        <v>43833</v>
      </c>
      <c r="B4" s="8"/>
    </row>
    <row r="5" spans="1:11" x14ac:dyDescent="0.25">
      <c r="A5" s="1">
        <v>43836</v>
      </c>
      <c r="B5" s="8"/>
    </row>
    <row r="6" spans="1:11" x14ac:dyDescent="0.25">
      <c r="A6" s="1">
        <v>43837</v>
      </c>
      <c r="B6" s="8"/>
    </row>
    <row r="7" spans="1:11" x14ac:dyDescent="0.25">
      <c r="A7" s="1">
        <v>43838</v>
      </c>
      <c r="B7" s="8"/>
    </row>
    <row r="8" spans="1:11" x14ac:dyDescent="0.25">
      <c r="A8" s="1">
        <v>43885</v>
      </c>
      <c r="B8" s="8"/>
    </row>
    <row r="9" spans="1:11" x14ac:dyDescent="0.25">
      <c r="A9" s="1">
        <v>43899</v>
      </c>
      <c r="B9" s="8"/>
    </row>
    <row r="10" spans="1:11" x14ac:dyDescent="0.25">
      <c r="A10" s="1">
        <v>43943</v>
      </c>
      <c r="B10" s="8"/>
    </row>
    <row r="11" spans="1:11" x14ac:dyDescent="0.25">
      <c r="A11" s="1">
        <v>43952</v>
      </c>
      <c r="B11" s="8"/>
    </row>
    <row r="12" spans="1:11" x14ac:dyDescent="0.25">
      <c r="A12" s="1">
        <v>43955</v>
      </c>
      <c r="B12" s="8"/>
    </row>
    <row r="13" spans="1:11" x14ac:dyDescent="0.25">
      <c r="A13" s="1">
        <v>43956</v>
      </c>
      <c r="B13" s="8"/>
    </row>
    <row r="14" spans="1:11" x14ac:dyDescent="0.25">
      <c r="A14" s="1">
        <v>43962</v>
      </c>
      <c r="B14" s="8"/>
    </row>
    <row r="15" spans="1:11" x14ac:dyDescent="0.25">
      <c r="A15" s="1">
        <v>43994</v>
      </c>
      <c r="B15" s="8"/>
    </row>
    <row r="16" spans="1:11" x14ac:dyDescent="0.25">
      <c r="A16" s="1">
        <v>44139</v>
      </c>
      <c r="B16" s="8"/>
    </row>
    <row r="17" spans="1:2" x14ac:dyDescent="0.25">
      <c r="A17" s="1"/>
      <c r="B17" s="8"/>
    </row>
    <row r="18" spans="1:2" x14ac:dyDescent="0.25">
      <c r="A18" s="1"/>
      <c r="B18" s="8"/>
    </row>
    <row r="19" spans="1:2" x14ac:dyDescent="0.25">
      <c r="A19" s="1"/>
      <c r="B19" s="8"/>
    </row>
    <row r="20" spans="1:2" x14ac:dyDescent="0.25">
      <c r="A20" s="1"/>
      <c r="B20" s="8"/>
    </row>
    <row r="21" spans="1:2" x14ac:dyDescent="0.25">
      <c r="A21" s="1"/>
      <c r="B21" s="8"/>
    </row>
    <row r="22" spans="1:2" x14ac:dyDescent="0.25">
      <c r="A22" s="1"/>
      <c r="B22" s="8"/>
    </row>
    <row r="23" spans="1:2" x14ac:dyDescent="0.25">
      <c r="A23" s="1"/>
      <c r="B23" s="8"/>
    </row>
    <row r="24" spans="1:2" x14ac:dyDescent="0.25">
      <c r="A24" s="1"/>
      <c r="B24" s="8"/>
    </row>
    <row r="25" spans="1:2" x14ac:dyDescent="0.25">
      <c r="A25" s="1"/>
      <c r="B25" s="8"/>
    </row>
    <row r="27" spans="1:2" x14ac:dyDescent="0.25">
      <c r="A27" s="7" t="s">
        <v>15</v>
      </c>
      <c r="B27" s="6"/>
    </row>
  </sheetData>
  <mergeCells count="1">
    <mergeCell ref="C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Время ремонта</vt:lpstr>
      <vt:lpstr>Не раб. дни</vt:lpstr>
      <vt:lpstr>праздники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Elena</cp:lastModifiedBy>
  <dcterms:created xsi:type="dcterms:W3CDTF">2015-06-05T18:19:34Z</dcterms:created>
  <dcterms:modified xsi:type="dcterms:W3CDTF">2020-03-26T05:50:36Z</dcterms:modified>
</cp:coreProperties>
</file>