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5" windowWidth="38340" windowHeight="1644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I4" i="1" l="1" a="1"/>
  <c r="I4" i="1"/>
  <c r="I5" i="1" a="1"/>
  <c r="I5" i="1"/>
  <c r="I6" i="1" a="1"/>
  <c r="I6" i="1"/>
  <c r="I7" i="1" a="1"/>
  <c r="I7" i="1"/>
  <c r="I8" i="1" a="1"/>
  <c r="I8" i="1"/>
  <c r="I9" i="1" a="1"/>
  <c r="I9" i="1"/>
  <c r="I10" i="1" a="1"/>
  <c r="I10" i="1"/>
  <c r="I11" i="1" a="1"/>
  <c r="I11" i="1"/>
  <c r="I12" i="1" a="1"/>
  <c r="I12" i="1"/>
  <c r="I13" i="1" a="1"/>
  <c r="I13" i="1"/>
  <c r="I14" i="1" a="1"/>
  <c r="I14" i="1"/>
  <c r="I15" i="1" a="1"/>
  <c r="I15" i="1"/>
  <c r="I16" i="1" a="1"/>
  <c r="I16" i="1" s="1"/>
  <c r="I3" i="1" a="1"/>
  <c r="I3" i="1" s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3" i="1" a="1"/>
  <c r="J3" i="1" s="1"/>
  <c r="F3" i="1" l="1"/>
  <c r="C1" i="1" l="1"/>
  <c r="D1" i="1"/>
  <c r="E1" i="1"/>
  <c r="G10" i="1"/>
  <c r="F4" i="1"/>
  <c r="F5" i="1"/>
  <c r="F6" i="1"/>
  <c r="F7" i="1"/>
  <c r="F8" i="1"/>
  <c r="F9" i="1"/>
  <c r="G11" i="1"/>
</calcChain>
</file>

<file path=xl/sharedStrings.xml><?xml version="1.0" encoding="utf-8"?>
<sst xmlns="http://schemas.openxmlformats.org/spreadsheetml/2006/main" count="21" uniqueCount="13">
  <si>
    <t>№</t>
  </si>
  <si>
    <t xml:space="preserve">Наименование </t>
  </si>
  <si>
    <t>Апельсин</t>
  </si>
  <si>
    <t>Фруктовод</t>
  </si>
  <si>
    <t>Огурцы</t>
  </si>
  <si>
    <t xml:space="preserve">Помидоры </t>
  </si>
  <si>
    <t>Баклажаны</t>
  </si>
  <si>
    <t>Мята</t>
  </si>
  <si>
    <t>Картофель</t>
  </si>
  <si>
    <t>Лимон</t>
  </si>
  <si>
    <t>где покупать</t>
  </si>
  <si>
    <t>ууу</t>
  </si>
  <si>
    <t>Справочно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</si>
</sst>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6"/>
  <sheetViews>
    <sheetView tabSelected="1" workbookViewId="0">
      <selection activeCell="I3" sqref="I3"/>
    </sheetView>
  </sheetViews>
  <sheetFormatPr defaultRowHeight="15" x14ac:dyDescent="0.25"/>
  <cols>
    <col min="1" max="1" width="8.7109375" style="1"/>
    <col min="2" max="2" width="18.85546875" customWidth="1"/>
    <col min="3" max="5" width="14" customWidth="1"/>
    <col min="6" max="6" width="19.140625" customWidth="1"/>
    <col min="8" max="8" width="12.85546875" customWidth="1"/>
    <col min="9" max="9" width="10.85546875" style="1" bestFit="1" customWidth="1"/>
    <col min="10" max="10" width="10.85546875" bestFit="1" customWidth="1"/>
  </cols>
  <sheetData>
    <row r="1" spans="1:10" x14ac:dyDescent="0.25">
      <c r="C1" s="1">
        <f>SUMPRODUCT(--(MMULT(--(--TEXT($C3:$E16,"0,00;;99999")&gt;C3:C16),{1;1;1})=2))</f>
        <v>2</v>
      </c>
      <c r="D1" s="1">
        <f>SUMPRODUCT(--(MMULT(--(--TEXT($C3:$E16,"0,00;;99999")&gt;D3:D16),{1;1;1})=2))</f>
        <v>6</v>
      </c>
      <c r="E1" s="1">
        <f>SUMPRODUCT(--(MMULT(--(--TEXT($C3:$E16,"0,00;;99999")&gt;E3:E16),{1;1;1})=2))</f>
        <v>4</v>
      </c>
    </row>
    <row r="2" spans="1:10" x14ac:dyDescent="0.25">
      <c r="A2" s="1" t="s">
        <v>0</v>
      </c>
      <c r="B2" t="s">
        <v>1</v>
      </c>
      <c r="C2" s="2" t="s">
        <v>2</v>
      </c>
      <c r="D2" s="2" t="s">
        <v>3</v>
      </c>
      <c r="E2" s="2" t="s">
        <v>11</v>
      </c>
      <c r="F2" t="s">
        <v>10</v>
      </c>
      <c r="J2" t="s">
        <v>12</v>
      </c>
    </row>
    <row r="3" spans="1:10" x14ac:dyDescent="0.25">
      <c r="A3" s="1">
        <v>1</v>
      </c>
      <c r="B3" t="s">
        <v>4</v>
      </c>
      <c r="C3" s="1">
        <v>160</v>
      </c>
      <c r="D3" s="1">
        <v>150</v>
      </c>
      <c r="E3" s="1">
        <v>151</v>
      </c>
      <c r="F3" t="str">
        <f t="shared" ref="F3:F9" si="0">IF(AND(C3&gt;D3, C3&gt;0), $D$2, $C$2)</f>
        <v>Фруктовод</v>
      </c>
      <c r="I3" s="1" t="str">
        <f t="array" ref="I3">LOOKUP(,-1/IF(COUNTIF(C3:E3,MIN(--TEXT(C3:E3,"0,00;;99999")))&gt;1,MAX(C$1:E$1)=C$1:E$1,MIN(--TEXT(C3:E3,"0,00;;99999"))=C3:E3),C$2:E$2)</f>
        <v>Фруктовод</v>
      </c>
      <c r="J3">
        <f t="array" ref="J3">MIN(--TEXT(C3:E3,"0,00;;99999"))</f>
        <v>150</v>
      </c>
    </row>
    <row r="4" spans="1:10" x14ac:dyDescent="0.25">
      <c r="A4" s="1">
        <v>2</v>
      </c>
      <c r="B4" t="s">
        <v>5</v>
      </c>
      <c r="C4" s="1">
        <v>110</v>
      </c>
      <c r="D4" s="1">
        <v>95</v>
      </c>
      <c r="E4" s="1">
        <v>99</v>
      </c>
      <c r="F4" t="str">
        <f t="shared" si="0"/>
        <v>Фруктовод</v>
      </c>
      <c r="I4" s="1" t="str">
        <f t="array" ref="I4">LOOKUP(,-1/IF(COUNTIF(C4:E4,MIN(--TEXT(C4:E4,"0,00;;99999")))&gt;1,MAX(C$1:E$1)=C$1:E$1,MIN(--TEXT(C4:E4,"0,00;;99999"))=C4:E4),C$2:E$2)</f>
        <v>Фруктовод</v>
      </c>
      <c r="J4">
        <f t="array" ref="J4">MIN(--TEXT(C4:E4,"0,00;;99999"))</f>
        <v>95</v>
      </c>
    </row>
    <row r="5" spans="1:10" x14ac:dyDescent="0.25">
      <c r="A5" s="1">
        <v>3</v>
      </c>
      <c r="B5" t="s">
        <v>6</v>
      </c>
      <c r="C5" s="1">
        <v>50.6</v>
      </c>
      <c r="D5" s="1">
        <v>51</v>
      </c>
      <c r="E5" s="1">
        <v>0</v>
      </c>
      <c r="F5" t="str">
        <f t="shared" si="0"/>
        <v>Апельсин</v>
      </c>
      <c r="I5" s="1" t="str">
        <f t="array" ref="I5">LOOKUP(,-1/IF(COUNTIF(C5:E5,MIN(--TEXT(C5:E5,"0,00;;99999")))&gt;1,MAX(C$1:E$1)=C$1:E$1,MIN(--TEXT(C5:E5,"0,00;;99999"))=C5:E5),C$2:E$2)</f>
        <v>Апельсин</v>
      </c>
      <c r="J5">
        <f t="array" ref="J5">MIN(--TEXT(C5:E5,"0,00;;99999"))</f>
        <v>50.6</v>
      </c>
    </row>
    <row r="6" spans="1:10" x14ac:dyDescent="0.25">
      <c r="A6" s="1">
        <v>4</v>
      </c>
      <c r="B6" t="s">
        <v>7</v>
      </c>
      <c r="C6" s="1">
        <v>1300</v>
      </c>
      <c r="D6" s="1">
        <v>1240.5</v>
      </c>
      <c r="E6" s="1">
        <v>1323</v>
      </c>
      <c r="F6" t="str">
        <f t="shared" si="0"/>
        <v>Фруктовод</v>
      </c>
      <c r="I6" s="1" t="str">
        <f t="array" ref="I6">LOOKUP(,-1/IF(COUNTIF(C6:E6,MIN(--TEXT(C6:E6,"0,00;;99999")))&gt;1,MAX(C$1:E$1)=C$1:E$1,MIN(--TEXT(C6:E6,"0,00;;99999"))=C6:E6),C$2:E$2)</f>
        <v>Фруктовод</v>
      </c>
      <c r="J6">
        <f t="array" ref="J6">MIN(--TEXT(C6:E6,"0,00;;99999"))</f>
        <v>1240.5</v>
      </c>
    </row>
    <row r="7" spans="1:10" x14ac:dyDescent="0.25">
      <c r="A7" s="1">
        <v>5</v>
      </c>
      <c r="B7" t="s">
        <v>8</v>
      </c>
      <c r="C7" s="1">
        <v>11</v>
      </c>
      <c r="D7" s="1">
        <v>11</v>
      </c>
      <c r="E7" s="1">
        <v>11</v>
      </c>
      <c r="F7" t="str">
        <f t="shared" si="0"/>
        <v>Апельсин</v>
      </c>
      <c r="I7" s="1" t="str">
        <f t="array" ref="I7">LOOKUP(,-1/IF(COUNTIF(C7:E7,MIN(--TEXT(C7:E7,"0,00;;99999")))&gt;1,MAX(C$1:E$1)=C$1:E$1,MIN(--TEXT(C7:E7,"0,00;;99999"))=C7:E7),C$2:E$2)</f>
        <v>Фруктовод</v>
      </c>
      <c r="J7">
        <f t="array" ref="J7">MIN(--TEXT(C7:E7,"0,00;;99999"))</f>
        <v>11</v>
      </c>
    </row>
    <row r="8" spans="1:10" x14ac:dyDescent="0.25">
      <c r="A8" s="1">
        <v>6</v>
      </c>
      <c r="B8" t="s">
        <v>9</v>
      </c>
      <c r="C8" s="1">
        <v>0</v>
      </c>
      <c r="D8" s="1">
        <v>600</v>
      </c>
      <c r="E8" s="1">
        <v>365</v>
      </c>
      <c r="F8" t="str">
        <f t="shared" si="0"/>
        <v>Апельсин</v>
      </c>
      <c r="I8" s="1" t="str">
        <f t="array" ref="I8">LOOKUP(,-1/IF(COUNTIF(C8:E8,MIN(--TEXT(C8:E8,"0,00;;99999")))&gt;1,MAX(C$1:E$1)=C$1:E$1,MIN(--TEXT(C8:E8,"0,00;;99999"))=C8:E8),C$2:E$2)</f>
        <v>ууу</v>
      </c>
      <c r="J8">
        <f t="array" ref="J8">MIN(--TEXT(C8:E8,"0,00;;99999"))</f>
        <v>365</v>
      </c>
    </row>
    <row r="9" spans="1:10" x14ac:dyDescent="0.25">
      <c r="A9" s="1">
        <v>7</v>
      </c>
      <c r="B9" t="s">
        <v>2</v>
      </c>
      <c r="C9" s="1">
        <v>130</v>
      </c>
      <c r="D9" s="1">
        <v>0</v>
      </c>
      <c r="E9" s="1">
        <v>66</v>
      </c>
      <c r="F9" t="str">
        <f t="shared" si="0"/>
        <v>Фруктовод</v>
      </c>
      <c r="I9" s="1" t="str">
        <f t="array" ref="I9">LOOKUP(,-1/IF(COUNTIF(C9:E9,MIN(--TEXT(C9:E9,"0,00;;99999")))&gt;1,MAX(C$1:E$1)=C$1:E$1,MIN(--TEXT(C9:E9,"0,00;;99999"))=C9:E9),C$2:E$2)</f>
        <v>ууу</v>
      </c>
      <c r="J9">
        <f t="array" ref="J9">MIN(--TEXT(C9:E9,"0,00;;99999"))</f>
        <v>66</v>
      </c>
    </row>
    <row r="10" spans="1:10" x14ac:dyDescent="0.25">
      <c r="A10" s="1">
        <v>1</v>
      </c>
      <c r="B10" t="s">
        <v>4</v>
      </c>
      <c r="C10" s="1">
        <v>160</v>
      </c>
      <c r="D10" s="1">
        <v>120</v>
      </c>
      <c r="E10" s="1">
        <v>135</v>
      </c>
      <c r="G10">
        <f>COUNTIF(F3:F9, "Апельсин")</f>
        <v>3</v>
      </c>
      <c r="I10" s="1" t="str">
        <f t="array" ref="I10">LOOKUP(,-1/IF(COUNTIF(C10:E10,MIN(--TEXT(C10:E10,"0,00;;99999")))&gt;1,MAX(C$1:E$1)=C$1:E$1,MIN(--TEXT(C10:E10,"0,00;;99999"))=C10:E10),C$2:E$2)</f>
        <v>Фруктовод</v>
      </c>
      <c r="J10">
        <f t="array" ref="J10">MIN(--TEXT(C10:E10,"0,00;;99999"))</f>
        <v>120</v>
      </c>
    </row>
    <row r="11" spans="1:10" x14ac:dyDescent="0.25">
      <c r="A11" s="1">
        <v>2</v>
      </c>
      <c r="B11" t="s">
        <v>5</v>
      </c>
      <c r="C11" s="1">
        <v>110</v>
      </c>
      <c r="D11" s="1">
        <v>95</v>
      </c>
      <c r="E11" s="1">
        <v>119</v>
      </c>
      <c r="G11">
        <f>COUNTIF(F3:F9, "Фруктовод")</f>
        <v>4</v>
      </c>
      <c r="I11" s="1" t="str">
        <f t="array" ref="I11">LOOKUP(,-1/IF(COUNTIF(C11:E11,MIN(--TEXT(C11:E11,"0,00;;99999")))&gt;1,MAX(C$1:E$1)=C$1:E$1,MIN(--TEXT(C11:E11,"0,00;;99999"))=C11:E11),C$2:E$2)</f>
        <v>Фруктовод</v>
      </c>
      <c r="J11">
        <f t="array" ref="J11">MIN(--TEXT(C11:E11,"0,00;;99999"))</f>
        <v>95</v>
      </c>
    </row>
    <row r="12" spans="1:10" x14ac:dyDescent="0.25">
      <c r="A12" s="1">
        <v>3</v>
      </c>
      <c r="B12" t="s">
        <v>6</v>
      </c>
      <c r="C12" s="1">
        <v>50.6</v>
      </c>
      <c r="D12" s="1">
        <v>51</v>
      </c>
      <c r="E12" s="1">
        <v>0</v>
      </c>
      <c r="I12" s="1" t="str">
        <f t="array" ref="I12">LOOKUP(,-1/IF(COUNTIF(C12:E12,MIN(--TEXT(C12:E12,"0,00;;99999")))&gt;1,MAX(C$1:E$1)=C$1:E$1,MIN(--TEXT(C12:E12,"0,00;;99999"))=C12:E12),C$2:E$2)</f>
        <v>Апельсин</v>
      </c>
      <c r="J12">
        <f t="array" ref="J12">MIN(--TEXT(C12:E12,"0,00;;99999"))</f>
        <v>50.6</v>
      </c>
    </row>
    <row r="13" spans="1:10" x14ac:dyDescent="0.25">
      <c r="A13" s="1">
        <v>4</v>
      </c>
      <c r="B13" t="s">
        <v>7</v>
      </c>
      <c r="C13" s="1">
        <v>11</v>
      </c>
      <c r="D13" s="1">
        <v>11</v>
      </c>
      <c r="E13" s="1">
        <v>12</v>
      </c>
      <c r="I13" s="1" t="str">
        <f t="array" ref="I13">LOOKUP(,-1/IF(COUNTIF(C13:E13,MIN(--TEXT(C13:E13,"0,00;;99999")))&gt;1,MAX(C$1:E$1)=C$1:E$1,MIN(--TEXT(C13:E13,"0,00;;99999"))=C13:E13),C$2:E$2)</f>
        <v>Фруктовод</v>
      </c>
      <c r="J13">
        <f t="array" ref="J13">MIN(--TEXT(C13:E13,"0,00;;99999"))</f>
        <v>11</v>
      </c>
    </row>
    <row r="14" spans="1:10" x14ac:dyDescent="0.25">
      <c r="A14" s="1">
        <v>5</v>
      </c>
      <c r="B14" t="s">
        <v>8</v>
      </c>
      <c r="C14" s="1">
        <v>11</v>
      </c>
      <c r="D14" s="1">
        <v>11</v>
      </c>
      <c r="E14" s="1">
        <v>10</v>
      </c>
      <c r="I14" s="1" t="str">
        <f t="array" ref="I14">LOOKUP(,-1/IF(COUNTIF(C14:E14,MIN(--TEXT(C14:E14,"0,00;;99999")))&gt;1,MAX(C$1:E$1)=C$1:E$1,MIN(--TEXT(C14:E14,"0,00;;99999"))=C14:E14),C$2:E$2)</f>
        <v>ууу</v>
      </c>
      <c r="J14">
        <f t="array" ref="J14">MIN(--TEXT(C14:E14,"0,00;;99999"))</f>
        <v>10</v>
      </c>
    </row>
    <row r="15" spans="1:10" x14ac:dyDescent="0.25">
      <c r="A15" s="1">
        <v>6</v>
      </c>
      <c r="B15" t="s">
        <v>9</v>
      </c>
      <c r="C15" s="1">
        <v>0</v>
      </c>
      <c r="D15" s="1">
        <v>600</v>
      </c>
      <c r="E15" s="1">
        <v>0</v>
      </c>
      <c r="I15" s="1" t="str">
        <f t="array" ref="I15">LOOKUP(,-1/IF(COUNTIF(C15:E15,MIN(--TEXT(C15:E15,"0,00;;99999")))&gt;1,MAX(C$1:E$1)=C$1:E$1,MIN(--TEXT(C15:E15,"0,00;;99999"))=C15:E15),C$2:E$2)</f>
        <v>Фруктовод</v>
      </c>
      <c r="J15">
        <f t="array" ref="J15">MIN(--TEXT(C15:E15,"0,00;;99999"))</f>
        <v>600</v>
      </c>
    </row>
    <row r="16" spans="1:10" x14ac:dyDescent="0.25">
      <c r="A16" s="1">
        <v>7</v>
      </c>
      <c r="B16" t="s">
        <v>2</v>
      </c>
      <c r="C16" s="1">
        <v>130</v>
      </c>
      <c r="D16" s="1">
        <v>0</v>
      </c>
      <c r="E16" s="1">
        <v>81</v>
      </c>
      <c r="I16" s="1" t="str">
        <f t="array" ref="I16">LOOKUP(,-1/IF(COUNTIF(C16:E16,MIN(--TEXT(C16:E16,"0,00;;99999")))&gt;1,MAX(C$1:E$1)=C$1:E$1,MIN(--TEXT(C16:E16,"0,00;;99999"))=C16:E16),C$2:E$2)</f>
        <v>ууу</v>
      </c>
      <c r="J16">
        <f t="array" ref="J16">MIN(--TEXT(C16:E16,"0,00;;99999"))</f>
        <v>81</v>
      </c>
    </row>
  </sheetData>
  <conditionalFormatting sqref="C3:E16">
    <cfRule type="expression" dxfId="1" priority="1">
      <formula>C3=MIN(--TEXT($C3:$E3,"0,00;;99999"))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2020-04-08T10:19:50Z</dcterms:created>
  <dcterms:modified xsi:type="dcterms:W3CDTF">2020-04-08T23:37:48Z</dcterms:modified>
</cp:coreProperties>
</file>