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tables/table7.xml" ContentType="application/vnd.openxmlformats-officedocument.spreadsheetml.table+xml"/>
  <Override PartName="/xl/queryTables/queryTable5.xml" ContentType="application/vnd.openxmlformats-officedocument.spreadsheetml.queryTable+xml"/>
  <Override PartName="/xl/tables/table8.xml" ContentType="application/vnd.openxmlformats-officedocument.spreadsheetml.table+xml"/>
  <Override PartName="/xl/queryTables/queryTable6.xml" ContentType="application/vnd.openxmlformats-officedocument.spreadsheetml.query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queryTables/queryTable7.xml" ContentType="application/vnd.openxmlformats-officedocument.spreadsheetml.queryTable+xml"/>
  <Override PartName="/xl/tables/table11.xml" ContentType="application/vnd.openxmlformats-officedocument.spreadsheetml.table+xml"/>
  <Override PartName="/xl/queryTables/queryTable8.xml" ContentType="application/vnd.openxmlformats-officedocument.spreadsheetml.queryTable+xml"/>
  <Override PartName="/xl/tables/table12.xml" ContentType="application/vnd.openxmlformats-officedocument.spreadsheetml.table+xml"/>
  <Override PartName="/xl/queryTables/queryTable9.xml" ContentType="application/vnd.openxmlformats-officedocument.spreadsheetml.queryTable+xml"/>
  <Override PartName="/xl/tables/table13.xml" ContentType="application/vnd.openxmlformats-officedocument.spreadsheetml.table+xml"/>
  <Override PartName="/xl/queryTables/queryTable10.xml" ContentType="application/vnd.openxmlformats-officedocument.spreadsheetml.queryTable+xml"/>
  <Override PartName="/xl/tables/table14.xml" ContentType="application/vnd.openxmlformats-officedocument.spreadsheetml.table+xml"/>
  <Override PartName="/xl/queryTables/queryTable11.xml" ContentType="application/vnd.openxmlformats-officedocument.spreadsheetml.queryTable+xml"/>
  <Override PartName="/xl/tables/table15.xml" ContentType="application/vnd.openxmlformats-officedocument.spreadsheetml.table+xml"/>
  <Override PartName="/xl/queryTables/queryTable1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8_{39F80A22-0B9E-4BAF-9407-6DB92A5ECB82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Гарант" sheetId="1" r:id="rId1"/>
    <sheet name="КСБ" sheetId="3" r:id="rId2"/>
    <sheet name="ЧРП" sheetId="4" r:id="rId3"/>
    <sheet name="Итог" sheetId="7" r:id="rId4"/>
  </sheets>
  <definedNames>
    <definedName name="ExternalData_1" localSheetId="0" hidden="1">Гарант!$J$4:$N$6</definedName>
    <definedName name="ExternalData_1" localSheetId="3" hidden="1">Итог!$A$4:$E$6</definedName>
    <definedName name="ExternalData_1" localSheetId="1" hidden="1">КСБ!$J$4:$N$5</definedName>
    <definedName name="ExternalData_1" localSheetId="2" hidden="1">ЧРП!$J$4:$N$5</definedName>
    <definedName name="ExternalData_2" localSheetId="0" hidden="1">Гарант!$P$4:$S$6</definedName>
    <definedName name="ExternalData_2" localSheetId="3" hidden="1">Итог!$H$4:$K$6</definedName>
    <definedName name="ExternalData_2" localSheetId="1" hidden="1">КСБ!$P$4:$S$5</definedName>
    <definedName name="ExternalData_2" localSheetId="2" hidden="1">ЧРП!$P$4:$S$5</definedName>
    <definedName name="ExternalData_3" localSheetId="0" hidden="1">Гарант!$U$4:$W$6</definedName>
    <definedName name="ExternalData_3" localSheetId="3" hidden="1">Итог!$N$4:$P$6</definedName>
    <definedName name="ExternalData_3" localSheetId="1" hidden="1">КСБ!$U$4:$W$5</definedName>
    <definedName name="ExternalData_3" localSheetId="2" hidden="1">ЧРП!$U$4:$W$5</definedName>
    <definedName name="ExternalData_4" localSheetId="3" hidden="1">Итог!$X$12:$Y$15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4" l="1"/>
  <c r="W6" i="4"/>
  <c r="R6" i="4"/>
  <c r="S6" i="4"/>
  <c r="M6" i="4"/>
  <c r="N6" i="4"/>
  <c r="V6" i="3"/>
  <c r="W6" i="3"/>
  <c r="R6" i="3"/>
  <c r="S6" i="3"/>
  <c r="M6" i="3"/>
  <c r="N6" i="3"/>
  <c r="V7" i="1"/>
  <c r="W7" i="1"/>
  <c r="R7" i="1"/>
  <c r="S7" i="1"/>
  <c r="M7" i="1"/>
  <c r="N7" i="1"/>
  <c r="J7" i="7"/>
  <c r="K7" i="7"/>
  <c r="D7" i="7"/>
  <c r="E7" i="7"/>
  <c r="O7" i="7"/>
  <c r="P7" i="7"/>
  <c r="Y15" i="7" l="1"/>
  <c r="X15" i="7"/>
  <c r="U15" i="7"/>
  <c r="T15" i="7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B45FBC-F08D-4B2E-85B5-E0A907A2A4D4}" keepAlive="1" name="Запрос — База1" description="Соединение с запросом &quot;База1&quot; в книге." type="5" refreshedVersion="6" background="1" saveData="1">
    <dbPr connection="Provider=Microsoft.Mashup.OleDb.1;Data Source=$Workbook$;Location=База1;Extended Properties=&quot;&quot;" command="SELECT * FROM [База1]"/>
  </connection>
  <connection id="2" xr16:uid="{4E070A98-7504-4782-AF28-9E6EF7D8A3EA}" keepAlive="1" name="Запрос — База1 длина" description="Соединение с запросом &quot;База1 длина&quot; в книге." type="5" refreshedVersion="6" background="1" saveData="1">
    <dbPr connection="Provider=Microsoft.Mashup.OleDb.1;Data Source=$Workbook$;Location=База1 длина;Extended Properties=&quot;&quot;" command="SELECT * FROM [База1 длина]"/>
  </connection>
  <connection id="3" xr16:uid="{215A3E0B-5F7E-46E2-8F45-9FC42596BCBE}" keepAlive="1" name="Запрос — База1 толщина" description="Соединение с запросом &quot;База1 толщина&quot; в книге." type="5" refreshedVersion="6" background="1" saveData="1">
    <dbPr connection="Provider=Microsoft.Mashup.OleDb.1;Data Source=$Workbook$;Location=База1 толщина;Extended Properties=&quot;&quot;" command="SELECT * FROM [База1 толщина]"/>
  </connection>
  <connection id="4" xr16:uid="{96024AD1-4B0E-47F6-8D73-465BEF27725A}" keepAlive="1" name="Запрос — База2" description="Соединение с запросом &quot;База2&quot; в книге." type="5" refreshedVersion="6" background="1" saveData="1">
    <dbPr connection="Provider=Microsoft.Mashup.OleDb.1;Data Source=$Workbook$;Location=База2;Extended Properties=&quot;&quot;" command="SELECT * FROM [База2]"/>
  </connection>
  <connection id="5" xr16:uid="{3AF3F53D-96AC-4407-A075-347DDA336C3A}" keepAlive="1" name="Запрос — База2 длина" description="Соединение с запросом &quot;База2 длина&quot; в книге." type="5" refreshedVersion="6" background="1" saveData="1">
    <dbPr connection="Provider=Microsoft.Mashup.OleDb.1;Data Source=$Workbook$;Location=База2 длина;Extended Properties=&quot;&quot;" command="SELECT * FROM [База2 длина]"/>
  </connection>
  <connection id="6" xr16:uid="{0ACDFA59-2F5D-4EFA-A495-83D0FFC56443}" keepAlive="1" name="Запрос — База2 толщина" description="Соединение с запросом &quot;База2 толщина&quot; в книге." type="5" refreshedVersion="6" background="1" saveData="1">
    <dbPr connection="Provider=Microsoft.Mashup.OleDb.1;Data Source=$Workbook$;Location=База2 толщина;Extended Properties=&quot;&quot;" command="SELECT * FROM [База2 толщина]"/>
  </connection>
  <connection id="7" xr16:uid="{7F2433D8-035E-4DE7-925D-B0DD42B8EC0B}" keepAlive="1" name="Запрос — База3" description="Соединение с запросом &quot;База3&quot; в книге." type="5" refreshedVersion="6" background="1" saveData="1">
    <dbPr connection="Provider=Microsoft.Mashup.OleDb.1;Data Source=$Workbook$;Location=База3;Extended Properties=&quot;&quot;" command="SELECT * FROM [База3]"/>
  </connection>
  <connection id="8" xr16:uid="{14783740-93FC-4417-9BB2-5B2DEDC14E2D}" keepAlive="1" name="Запрос — База3 длина" description="Соединение с запросом &quot;База3 длина&quot; в книге." type="5" refreshedVersion="6" background="1" saveData="1">
    <dbPr connection="Provider=Microsoft.Mashup.OleDb.1;Data Source=$Workbook$;Location=База3 длина;Extended Properties=&quot;&quot;" command="SELECT * FROM [База3 длина]"/>
  </connection>
  <connection id="9" xr16:uid="{2C3B855F-321F-49C7-A5B2-2BA1FF6C52D5}" keepAlive="1" name="Запрос — База3 толщина" description="Соединение с запросом &quot;База3 толщина&quot; в книге." type="5" refreshedVersion="6" background="1" saveData="1">
    <dbPr connection="Provider=Microsoft.Mashup.OleDb.1;Data Source=$Workbook$;Location=База3 толщина;Extended Properties=&quot;&quot;" command="SELECT * FROM [База3 толщина]"/>
  </connection>
  <connection id="10" xr16:uid="{00000000-0015-0000-FFFF-FFFF03000000}" keepAlive="1" name="Запрос — Итог" description="Соединение с запросом &quot;Итог&quot; в книге." type="5" refreshedVersion="6" background="1" saveData="1">
    <dbPr connection="Provider=Microsoft.Mashup.OleDb.1;Data Source=$Workbook$;Location=Итог;Extended Properties=&quot;&quot;" command="SELECT * FROM [Итог]"/>
  </connection>
  <connection id="11" xr16:uid="{F75E3568-A14D-462D-AAA8-839CAF1A6EE9}" keepAlive="1" name="Запрос — Итог длина" description="Соединение с запросом &quot;Итог длина&quot; в книге." type="5" refreshedVersion="6" background="1" saveData="1">
    <dbPr connection="Provider=Microsoft.Mashup.OleDb.1;Data Source=$Workbook$;Location=&quot;Итог длина&quot;;Extended Properties=&quot;&quot;" command="SELECT * FROM [Итог длина]"/>
  </connection>
  <connection id="12" xr16:uid="{00000000-0015-0000-FFFF-FFFF04000000}" keepAlive="1" name="Запрос — Итог толщина" description="Соединение с запросом &quot;Итог толщина&quot; в книге." type="5" refreshedVersion="6" background="1" saveData="1">
    <dbPr connection="Provider=Microsoft.Mashup.OleDb.1;Data Source=$Workbook$;Location=&quot;Итог толщина&quot;;Extended Properties=&quot;&quot;" command="SELECT * FROM [Итог толщина]"/>
  </connection>
  <connection id="13" xr16:uid="{00000000-0015-0000-FFFF-FFFF06000000}" keepAlive="1" name="Запрос — Итог толщина (2)(1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4" xr16:uid="{00000000-0015-0000-FFFF-FFFF07000000}" keepAlive="1" name="Запрос — Итог толщина (2)(2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5" xr16:uid="{00000000-0015-0000-FFFF-FFFF08000000}" keepAlive="1" name="Запрос — Итог толщина (2)(3)" description="Соединение с запросом &quot;Итог толщина (2)&quot; в книге." type="5" refreshedVersion="6" background="1" saveData="1">
    <dbPr connection="Provider=Microsoft.Mashup.OleDb.1;Data Source=$Workbook$;Location=&quot;Итог толщина (2)&quot;;Extended Properties=&quot;&quot;" command="SELECT * FROM [Итог толщина (2)]"/>
  </connection>
  <connection id="16" xr16:uid="{00000000-0015-0000-FFFF-FFFF0A000000}" keepAlive="1" name="Запрос — Итог толщина (4)" description="Соединение с запросом &quot;Итог толщина (4)&quot; в книге." type="5" refreshedVersion="6" background="1" saveData="1">
    <dbPr connection="Provider=Microsoft.Mashup.OleDb.1;Data Source=$Workbook$;Location=&quot;Итог толщина (4)&quot;;Extended Properties=&quot;&quot;" command="SELECT * FROM [Итог толщина (4)]"/>
  </connection>
</connections>
</file>

<file path=xl/sharedStrings.xml><?xml version="1.0" encoding="utf-8"?>
<sst xmlns="http://schemas.openxmlformats.org/spreadsheetml/2006/main" count="93" uniqueCount="13">
  <si>
    <t>Наименование материала</t>
  </si>
  <si>
    <t>Толщина</t>
  </si>
  <si>
    <t>Ширина</t>
  </si>
  <si>
    <t>Длина</t>
  </si>
  <si>
    <t>Шт</t>
  </si>
  <si>
    <t>М.Куб.</t>
  </si>
  <si>
    <t>Указывать в мм!</t>
  </si>
  <si>
    <t>Итог</t>
  </si>
  <si>
    <t>М.куб.</t>
  </si>
  <si>
    <t>М.куб</t>
  </si>
  <si>
    <t>Наименование и объем всех материалов</t>
  </si>
  <si>
    <t>Объем материалов по толщине</t>
  </si>
  <si>
    <t>Итого по длинам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</si>
</sst>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7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FBE29EF-BBDD-4274-9510-1B6ED227894A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C909CA8C-B14C-4704-AFC8-B8054CE4B675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31ECF52B-F9C5-49E4-AF84-5B705DF77142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49026C1-C72A-401E-94D4-71EE4778A9B9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65515F4C-0BAB-4D78-8F65-4934221BB462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8" xr16:uid="{1FA13160-A3A6-4915-A9D7-5FD72E09C22D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E9BFDB3-5DAD-4017-839C-2473182B20C3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F78A786C-BD25-415A-8408-61C21BE965AE}" autoFormatId="16" applyNumberFormats="0" applyBorderFormats="0" applyFontFormats="0" applyPatternFormats="0" applyAlignmentFormats="0" applyWidthHeightFormats="0">
  <queryTableRefresh nextId="5">
    <queryTableFields count="4">
      <queryTableField id="1" name="Толщина" tableColumnId="5"/>
      <queryTableField id="2" name="Длина" tableColumnId="2"/>
      <queryTableField id="3" name="Шт" tableColumnId="3"/>
      <queryTableField id="4" name="М.куб.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3714DA57-EC69-4BEE-8476-270500E3816E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.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0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Толщина" tableColumnId="6"/>
      <queryTableField id="2" name="Ширина" tableColumnId="2"/>
      <queryTableField id="3" name="Длина" tableColumnId="3"/>
      <queryTableField id="4" name="Шт" tableColumnId="4"/>
      <queryTableField id="5" name="М.куб." tableColumnId="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adjustColumnWidth="0" connectionId="12" xr16:uid="{00000000-0016-0000-0300-000001000000}" autoFormatId="16" applyNumberFormats="0" applyBorderFormats="0" applyFontFormats="0" applyPatternFormats="0" applyAlignmentFormats="0" applyWidthHeightFormats="0">
  <queryTableRefresh nextId="6">
    <queryTableFields count="4">
      <queryTableField id="1" name="Толщина" tableColumnId="4"/>
      <queryTableField id="4" name="Длина" tableColumnId="1"/>
      <queryTableField id="2" name="Шт" tableColumnId="2"/>
      <queryTableField id="3" name="М.куб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adjustColumnWidth="0" connectionId="11" xr16:uid="{18057521-B40E-4BE9-A219-F7B39E2D494A}" autoFormatId="16" applyNumberFormats="0" applyBorderFormats="0" applyFontFormats="0" applyPatternFormats="0" applyAlignmentFormats="0" applyWidthHeightFormats="0">
  <queryTableRefresh nextId="4">
    <queryTableFields count="3">
      <queryTableField id="1" name="Длина" tableColumnId="4"/>
      <queryTableField id="2" name="Шт" tableColumnId="2"/>
      <queryTableField id="3" name="М.куб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База1" displayName="База1" ref="B4:F100" totalsRowShown="0" headerRowDxfId="76">
  <autoFilter ref="B4:F100" xr:uid="{00000000-0009-0000-0100-000005000000}"/>
  <tableColumns count="5">
    <tableColumn id="1" xr3:uid="{00000000-0010-0000-0000-000001000000}" name="Толщина"/>
    <tableColumn id="2" xr3:uid="{00000000-0010-0000-0000-000002000000}" name="Ширина"/>
    <tableColumn id="3" xr3:uid="{00000000-0010-0000-0000-000003000000}" name="Длина"/>
    <tableColumn id="4" xr3:uid="{00000000-0010-0000-0000-000004000000}" name="Шт"/>
    <tableColumn id="5" xr3:uid="{00000000-0010-0000-0000-000005000000}" name="М.Куб." dataDxfId="75">
      <calculatedColumnFormula>SUM((B5)/1000)*(C5/1000)*(D5/1000)*E5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E93949-AB3E-48A3-ADC8-908DC6A2008F}" name="База1_2" displayName="База1_2" ref="J4:N7" tableType="queryTable" totalsRowCount="1" headerRowDxfId="55" dataDxfId="56">
  <autoFilter ref="J4:N6" xr:uid="{671C2FF4-072D-4DC4-BAED-088EE6CD6E21}"/>
  <tableColumns count="5">
    <tableColumn id="6" xr3:uid="{7D58FA0D-C739-49C0-9968-F8FD2CA168A1}" uniqueName="6" name="Толщина" totalsRowLabel="Итог" queryTableFieldId="1" dataDxfId="54" totalsRowDxfId="14"/>
    <tableColumn id="2" xr3:uid="{C8419B6A-CE1F-4D04-8B27-D86312B27777}" uniqueName="2" name="Ширина" queryTableFieldId="2" dataDxfId="53" totalsRowDxfId="13"/>
    <tableColumn id="3" xr3:uid="{00D89562-414A-4798-B172-29C17BA90D81}" uniqueName="3" name="Длина" queryTableFieldId="3" dataDxfId="52" totalsRowDxfId="12"/>
    <tableColumn id="4" xr3:uid="{ECDB013D-CD6D-4090-A463-331AB75223C7}" uniqueName="4" name="Шт" totalsRowFunction="sum" queryTableFieldId="4" dataDxfId="51" totalsRowDxfId="10"/>
    <tableColumn id="5" xr3:uid="{2D164E14-A838-4542-A966-491A770588CD}" uniqueName="5" name="М.куб." totalsRowFunction="sum" queryTableFieldId="5" dataDxfId="50" totalsRowDxfId="11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571F25B-ACF7-48C9-96E6-BBC41F61AE58}" name="База1_толщина" displayName="База1_толщина" ref="P4:S7" tableType="queryTable" totalsRowCount="1">
  <autoFilter ref="P4:S6" xr:uid="{972E2797-70B4-40B6-B81C-8946370DBC1B}"/>
  <tableColumns count="4">
    <tableColumn id="5" xr3:uid="{722D695C-708B-4566-81FF-02F608BAB15D}" uniqueName="5" name="Толщина" totalsRowLabel="Итог" queryTableFieldId="1" dataDxfId="49"/>
    <tableColumn id="2" xr3:uid="{4C082154-DD9E-454C-B14A-4F144A46A14C}" uniqueName="2" name="Длина" queryTableFieldId="2" dataDxfId="48"/>
    <tableColumn id="3" xr3:uid="{558B15A9-20F2-446F-BA83-D314FD4780B0}" uniqueName="3" name="Шт" totalsRowFunction="sum" queryTableFieldId="3" dataDxfId="47"/>
    <tableColumn id="4" xr3:uid="{03D4BABC-9C1C-4937-9396-65BB679DF49B}" uniqueName="4" name="М.куб." totalsRowFunction="sum" queryTableFieldId="4" dataDxfId="4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9AC4865-C0A7-48E5-A2C8-E08F1216EE2D}" name="База1_длина" displayName="База1_длина" ref="U4:W7" tableType="queryTable" totalsRowCount="1">
  <autoFilter ref="U4:W6" xr:uid="{E6BC15ED-F6E5-4954-8788-B188C1F9E864}"/>
  <tableColumns count="3">
    <tableColumn id="4" xr3:uid="{49023C50-A17C-4F07-AE53-F848EE74C507}" uniqueName="4" name="Длина" totalsRowLabel="Итог" queryTableFieldId="1" dataDxfId="45"/>
    <tableColumn id="2" xr3:uid="{4597CD73-D524-4FD0-8AB5-899ABAEEAEC8}" uniqueName="2" name="Шт" totalsRowFunction="sum" queryTableFieldId="2" dataDxfId="44"/>
    <tableColumn id="3" xr3:uid="{86E12EC0-8C00-4C09-A683-D5AF603F580E}" uniqueName="3" name="М.куб." totalsRowFunction="sum" queryTableFieldId="3" dataDxfId="4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База3" displayName="База3" ref="B4:F100" totalsRowShown="0" headerRowDxfId="74">
  <autoFilter ref="B4:F100" xr:uid="{00000000-0009-0000-0100-000004000000}"/>
  <tableColumns count="5">
    <tableColumn id="1" xr3:uid="{00000000-0010-0000-0100-000001000000}" name="Толщина"/>
    <tableColumn id="2" xr3:uid="{00000000-0010-0000-0100-000002000000}" name="Ширина"/>
    <tableColumn id="3" xr3:uid="{00000000-0010-0000-0100-000003000000}" name="Длина"/>
    <tableColumn id="4" xr3:uid="{00000000-0010-0000-0100-000004000000}" name="Шт"/>
    <tableColumn id="5" xr3:uid="{00000000-0010-0000-0100-000005000000}" name="М.Куб." dataDxfId="73">
      <calculatedColumnFormula>SUM((B5)/1000)*(C5/1000)*(D5/1000)*E5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537996-EEB7-4D5B-961E-4B6796EBAA56}" name="База3_2" displayName="База3_2" ref="J4:N6" tableType="queryTable" totalsRowCount="1" headerRowDxfId="41" dataDxfId="42">
  <autoFilter ref="J4:N5" xr:uid="{EB5FA37D-2BEB-4C85-82FA-1F8EAC38EA75}"/>
  <tableColumns count="5">
    <tableColumn id="6" xr3:uid="{DFCD7F4C-F79A-45E2-A907-512975CCB55C}" uniqueName="6" name="Толщина" totalsRowLabel="Итог" queryTableFieldId="1" dataDxfId="40" totalsRowDxfId="9"/>
    <tableColumn id="2" xr3:uid="{4FD27E21-F2DD-4440-BB2C-4A5F969ED519}" uniqueName="2" name="Ширина" queryTableFieldId="2" dataDxfId="39" totalsRowDxfId="8"/>
    <tableColumn id="3" xr3:uid="{44044E7D-A9CC-48F2-AA16-86FE008763E8}" uniqueName="3" name="Длина" queryTableFieldId="3" dataDxfId="38" totalsRowDxfId="7"/>
    <tableColumn id="4" xr3:uid="{21DBE4A2-46C6-4947-9625-FFB180EE26FB}" uniqueName="4" name="Шт" totalsRowFunction="sum" queryTableFieldId="4" dataDxfId="37" totalsRowDxfId="5"/>
    <tableColumn id="5" xr3:uid="{68AF82D7-225C-4529-B8F9-D30B4EED0A2E}" uniqueName="5" name="М.Куб." totalsRowFunction="sum" queryTableFieldId="5" dataDxfId="36" totalsRowDxfId="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F6D10B1-458E-454A-A767-2F34D09509B1}" name="База3_толщина" displayName="База3_толщина" ref="P4:S6" tableType="queryTable" totalsRowCount="1">
  <autoFilter ref="P4:S5" xr:uid="{8A275E3C-3D02-4C74-9912-3F9BEE0137C2}"/>
  <tableColumns count="4">
    <tableColumn id="5" xr3:uid="{C317AA02-D8EC-4153-9996-9DB03B4F477E}" uniqueName="5" name="Толщина" totalsRowLabel="Итог" queryTableFieldId="1" dataDxfId="35"/>
    <tableColumn id="2" xr3:uid="{13D30FEF-219B-45CA-880F-0DA5884F905D}" uniqueName="2" name="Длина" queryTableFieldId="2" dataDxfId="34"/>
    <tableColumn id="3" xr3:uid="{29B34533-6678-4142-A3C5-B8AB628905D7}" uniqueName="3" name="Шт" totalsRowFunction="sum" queryTableFieldId="3" dataDxfId="33"/>
    <tableColumn id="4" xr3:uid="{E5D69AD9-A283-4B2B-8412-9CBE371D9CFF}" uniqueName="4" name="М.куб." totalsRowFunction="sum" queryTableFieldId="4" dataDxfId="3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A69053D-827D-4253-8533-08F0E6747181}" name="База3_длина" displayName="База3_длина" ref="U4:W6" tableType="queryTable" totalsRowCount="1">
  <autoFilter ref="U4:W5" xr:uid="{149880A5-4E4B-4E5D-B298-127FA640DA9B}"/>
  <tableColumns count="3">
    <tableColumn id="4" xr3:uid="{996A5E05-8FA2-4003-B032-6B934535B359}" uniqueName="4" name="Длина" totalsRowLabel="Итог" queryTableFieldId="1" dataDxfId="31"/>
    <tableColumn id="2" xr3:uid="{92FEC377-6CA5-48D0-98CF-FDB54611763E}" uniqueName="2" name="Шт" totalsRowFunction="sum" queryTableFieldId="2" dataDxfId="30"/>
    <tableColumn id="3" xr3:uid="{DFFAA25D-8FBB-4565-981C-0E6A0581AFC5}" uniqueName="3" name="М.куб." totalsRowFunction="sum" queryTableFieldId="3" dataDxfId="29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База2" displayName="База2" ref="B4:F100" totalsRowShown="0" headerRowDxfId="72">
  <autoFilter ref="B4:F100" xr:uid="{00000000-0009-0000-0100-000003000000}"/>
  <tableColumns count="5">
    <tableColumn id="1" xr3:uid="{00000000-0010-0000-0200-000001000000}" name="Толщина"/>
    <tableColumn id="2" xr3:uid="{00000000-0010-0000-0200-000002000000}" name="Ширина"/>
    <tableColumn id="3" xr3:uid="{00000000-0010-0000-0200-000003000000}" name="Длина"/>
    <tableColumn id="4" xr3:uid="{00000000-0010-0000-0200-000004000000}" name="Шт"/>
    <tableColumn id="5" xr3:uid="{00000000-0010-0000-0200-000005000000}" name="М.Куб." dataDxfId="71">
      <calculatedColumnFormula>SUM((B5)/1000)*(C5/1000)*(D5/1000)*E5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74EE6BA-45D4-4E8D-8C73-25E96B3FFD24}" name="База2_2" displayName="База2_2" ref="J4:N6" tableType="queryTable" insertRow="1" totalsRowCount="1" headerRowDxfId="27" dataDxfId="28">
  <autoFilter ref="J4:N5" xr:uid="{55BEE665-642F-41C5-B677-40CD2FC9FC94}"/>
  <tableColumns count="5">
    <tableColumn id="6" xr3:uid="{44C48421-2EF1-410A-A94F-4686D667F25F}" uniqueName="6" name="Толщина" totalsRowLabel="Итог" queryTableFieldId="1" dataDxfId="26" totalsRowDxfId="4"/>
    <tableColumn id="2" xr3:uid="{C8EC7B19-10D9-4054-8DC6-121DA927D288}" uniqueName="2" name="Ширина" queryTableFieldId="2" dataDxfId="25" totalsRowDxfId="3"/>
    <tableColumn id="3" xr3:uid="{DA70D30B-E1E4-4DD1-B04D-A15C0022E2AA}" uniqueName="3" name="Длина" queryTableFieldId="3" dataDxfId="24" totalsRowDxfId="2"/>
    <tableColumn id="4" xr3:uid="{307F83D4-BC90-4FD9-A087-17E19BFBBFB3}" uniqueName="4" name="Шт" totalsRowFunction="sum" queryTableFieldId="4" dataDxfId="23" totalsRowDxfId="0"/>
    <tableColumn id="5" xr3:uid="{DD3B2B8D-E02D-4752-B1DA-8198F3BC7E91}" uniqueName="5" name="М.Куб." totalsRowFunction="count" queryTableFieldId="5" dataDxfId="22" totalsRowDxfId="1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EB495E-E046-4538-8734-9B3281F094D6}" name="База2_толщина" displayName="База2_толщина" ref="P4:S6" tableType="queryTable" insertRow="1" totalsRowCount="1">
  <autoFilter ref="P4:S5" xr:uid="{E72B179C-37A3-4CD8-A035-92CC4F0A70C6}"/>
  <tableColumns count="4">
    <tableColumn id="5" xr3:uid="{015AEB09-35F0-4E33-917E-250CE7F01C29}" uniqueName="5" name="Толщина" totalsRowLabel="Итог" queryTableFieldId="1" dataDxfId="21"/>
    <tableColumn id="2" xr3:uid="{B5B84951-7B7D-466D-9C06-19AFB976984D}" uniqueName="2" name="Длина" queryTableFieldId="2" dataDxfId="20"/>
    <tableColumn id="3" xr3:uid="{D96E2501-D908-404F-965C-9C48F308E8A1}" uniqueName="3" name="Шт" totalsRowFunction="sum" queryTableFieldId="3" dataDxfId="19"/>
    <tableColumn id="4" xr3:uid="{687860D0-AAB9-465E-AF86-1C0169C740E1}" uniqueName="4" name="М.куб." totalsRowFunction="count" queryTableFieldId="4" dataDxfId="1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63511AC-7E73-4641-A971-3366DFB868F3}" name="База2_длина" displayName="База2_длина" ref="U4:W6" tableType="queryTable" insertRow="1" totalsRowCount="1">
  <autoFilter ref="U4:W5" xr:uid="{3DBE5518-5BD4-4E56-975B-C074BD63489C}"/>
  <tableColumns count="3">
    <tableColumn id="4" xr3:uid="{7D303FB4-7AF5-41CE-A905-234F470AFD8A}" uniqueName="4" name="Длина" totalsRowLabel="Итог" queryTableFieldId="1" dataDxfId="17"/>
    <tableColumn id="2" xr3:uid="{DAA9068E-3873-4B91-9C89-0536F317A391}" uniqueName="2" name="Шт" totalsRowFunction="sum" queryTableFieldId="2" dataDxfId="16"/>
    <tableColumn id="3" xr3:uid="{435DBE73-DF40-45BF-8A79-C0A06EC09263}" uniqueName="3" name="М.куб." totalsRowFunction="count" queryTableFieldId="3" dataDxfId="15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Итог" displayName="Итог" ref="A4:E7" tableType="queryTable" totalsRowCount="1">
  <autoFilter ref="A4:E6" xr:uid="{00000000-0009-0000-0100-000006000000}"/>
  <tableColumns count="5">
    <tableColumn id="6" xr3:uid="{00000000-0010-0000-0300-000006000000}" uniqueName="6" name="Толщина" totalsRowLabel="Итог" queryTableFieldId="1" dataDxfId="67"/>
    <tableColumn id="2" xr3:uid="{00000000-0010-0000-0300-000002000000}" uniqueName="2" name="Ширина" queryTableFieldId="2" dataDxfId="66"/>
    <tableColumn id="3" xr3:uid="{00000000-0010-0000-0300-000003000000}" uniqueName="3" name="Длина" queryTableFieldId="3" dataDxfId="65"/>
    <tableColumn id="4" xr3:uid="{00000000-0010-0000-0300-000004000000}" uniqueName="4" name="Шт" totalsRowFunction="sum" queryTableFieldId="4" dataDxfId="64"/>
    <tableColumn id="5" xr3:uid="{00000000-0010-0000-0300-000005000000}" uniqueName="5" name="М.куб." totalsRowFunction="sum" queryTableFieldId="5" dataDxfId="6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Итог_толщина" displayName="Итог_толщина" ref="H4:K7" tableType="queryTable" totalsRowCount="1">
  <autoFilter ref="H4:K6" xr:uid="{00000000-0009-0000-0100-000007000000}"/>
  <tableColumns count="4">
    <tableColumn id="4" xr3:uid="{00000000-0010-0000-0400-000004000000}" uniqueName="4" name="Толщина" totalsRowLabel="Итог" queryTableFieldId="1" dataDxfId="59" totalsRowDxfId="60"/>
    <tableColumn id="1" xr3:uid="{4B736235-32CB-43A4-A146-B6FBA5A4469A}" uniqueName="1" name="Длина" queryTableFieldId="4"/>
    <tableColumn id="2" xr3:uid="{00000000-0010-0000-0400-000002000000}" uniqueName="2" name="Шт" totalsRowFunction="sum" queryTableFieldId="2" dataDxfId="58" totalsRowDxfId="61"/>
    <tableColumn id="3" xr3:uid="{00000000-0010-0000-0400-000003000000}" uniqueName="3" name="М.куб" totalsRowFunction="sum" queryTableFieldId="3" dataDxfId="57" totalsRowDxfId="62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493C90-0C97-4840-B9EB-A204B86991C6}" name="Итог_длина" displayName="Итог_длина" ref="N4:P7" tableType="queryTable" totalsRowCount="1">
  <autoFilter ref="N4:P6" xr:uid="{79B326F7-F7AB-46D1-BE82-E81FA581EA1A}"/>
  <tableColumns count="3">
    <tableColumn id="4" xr3:uid="{9C317118-4141-4E88-8947-855D2F58CC86}" uniqueName="4" name="Длина" totalsRowLabel="Итог" queryTableFieldId="1" dataDxfId="70"/>
    <tableColumn id="2" xr3:uid="{3D8970F8-D52A-4A54-B675-83590B9D36B6}" uniqueName="2" name="Шт" totalsRowFunction="sum" queryTableFieldId="2" dataDxfId="69"/>
    <tableColumn id="3" xr3:uid="{D0382A26-D056-4055-B3F1-19A44BF239CB}" uniqueName="3" name="М.куб" totalsRowFunction="sum" queryTableFieldId="3" dataDxfId="6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101"/>
  <sheetViews>
    <sheetView workbookViewId="0">
      <selection activeCell="V7" sqref="V7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10" max="10" width="13.85546875" bestFit="1" customWidth="1"/>
    <col min="11" max="11" width="13" bestFit="1" customWidth="1"/>
    <col min="12" max="12" width="11.42578125" bestFit="1" customWidth="1"/>
    <col min="13" max="13" width="8.28515625" bestFit="1" customWidth="1"/>
    <col min="14" max="14" width="11.7109375" bestFit="1" customWidth="1"/>
    <col min="16" max="16" width="11.5703125" bestFit="1" customWidth="1"/>
    <col min="17" max="17" width="9.140625" bestFit="1" customWidth="1"/>
    <col min="18" max="18" width="6" bestFit="1" customWidth="1"/>
    <col min="19" max="19" width="9.42578125" bestFit="1" customWidth="1"/>
    <col min="21" max="21" width="9.140625" bestFit="1" customWidth="1"/>
    <col min="22" max="22" width="6" bestFit="1" customWidth="1"/>
    <col min="23" max="23" width="9.42578125" bestFit="1" customWidth="1"/>
  </cols>
  <sheetData>
    <row r="2" spans="2:23" x14ac:dyDescent="0.25">
      <c r="B2" s="7" t="s">
        <v>0</v>
      </c>
      <c r="C2" s="7"/>
      <c r="D2" s="7"/>
    </row>
    <row r="3" spans="2:23" x14ac:dyDescent="0.25">
      <c r="B3" s="7" t="s">
        <v>6</v>
      </c>
      <c r="C3" s="7"/>
      <c r="D3" s="7"/>
    </row>
    <row r="4" spans="2:23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H4" s="11"/>
      <c r="I4" s="11"/>
      <c r="J4" s="9" t="s">
        <v>1</v>
      </c>
      <c r="K4" s="9" t="s">
        <v>2</v>
      </c>
      <c r="L4" s="9" t="s">
        <v>3</v>
      </c>
      <c r="M4" s="9" t="s">
        <v>4</v>
      </c>
      <c r="N4" s="9" t="s">
        <v>8</v>
      </c>
      <c r="P4" s="5" t="s">
        <v>1</v>
      </c>
      <c r="Q4" s="5" t="s">
        <v>3</v>
      </c>
      <c r="R4" s="5" t="s">
        <v>4</v>
      </c>
      <c r="S4" s="5" t="s">
        <v>8</v>
      </c>
      <c r="U4" s="5" t="s">
        <v>3</v>
      </c>
      <c r="V4" s="5" t="s">
        <v>4</v>
      </c>
      <c r="W4" s="5" t="s">
        <v>8</v>
      </c>
    </row>
    <row r="5" spans="2:23" x14ac:dyDescent="0.25">
      <c r="B5" s="2">
        <v>25</v>
      </c>
      <c r="C5" s="2">
        <v>100</v>
      </c>
      <c r="D5" s="2">
        <v>6000</v>
      </c>
      <c r="E5" s="2">
        <v>50</v>
      </c>
      <c r="F5" s="2">
        <f>SUM((B5)/1000)*(C5/1000)*(D5/1000)*E5</f>
        <v>0.75000000000000011</v>
      </c>
      <c r="H5" s="11"/>
      <c r="I5" s="11"/>
      <c r="J5" s="10">
        <v>25</v>
      </c>
      <c r="K5" s="10">
        <v>120</v>
      </c>
      <c r="L5" s="10">
        <v>4000</v>
      </c>
      <c r="M5" s="10">
        <v>25</v>
      </c>
      <c r="N5" s="10">
        <v>0.3</v>
      </c>
      <c r="P5" s="5">
        <v>25</v>
      </c>
      <c r="Q5" s="5">
        <v>4000</v>
      </c>
      <c r="R5" s="5">
        <v>25</v>
      </c>
      <c r="S5" s="5">
        <v>0.3</v>
      </c>
      <c r="U5" s="5">
        <v>6000</v>
      </c>
      <c r="V5" s="5">
        <v>50</v>
      </c>
      <c r="W5" s="5">
        <v>0.75000000000000011</v>
      </c>
    </row>
    <row r="6" spans="2:23" x14ac:dyDescent="0.25">
      <c r="B6" s="2">
        <v>25</v>
      </c>
      <c r="C6" s="2">
        <v>120</v>
      </c>
      <c r="D6" s="2">
        <v>4000</v>
      </c>
      <c r="E6" s="2">
        <v>25</v>
      </c>
      <c r="F6" s="2">
        <f t="shared" ref="F6:F69" si="0">SUM((B6)/1000)*(C6/1000)*(D6/1000)*E6</f>
        <v>0.3</v>
      </c>
      <c r="J6" s="10">
        <v>25</v>
      </c>
      <c r="K6" s="10">
        <v>100</v>
      </c>
      <c r="L6" s="10">
        <v>6000</v>
      </c>
      <c r="M6" s="10">
        <v>50</v>
      </c>
      <c r="N6" s="10">
        <v>0.75000000000000011</v>
      </c>
      <c r="P6" s="5">
        <v>25</v>
      </c>
      <c r="Q6" s="5">
        <v>6000</v>
      </c>
      <c r="R6" s="5">
        <v>50</v>
      </c>
      <c r="S6" s="5">
        <v>0.75000000000000011</v>
      </c>
      <c r="U6" s="5">
        <v>4000</v>
      </c>
      <c r="V6" s="5">
        <v>25</v>
      </c>
      <c r="W6" s="5">
        <v>0.3</v>
      </c>
    </row>
    <row r="7" spans="2:23" x14ac:dyDescent="0.25">
      <c r="B7" s="2"/>
      <c r="C7" s="2"/>
      <c r="D7" s="2"/>
      <c r="E7" s="2"/>
      <c r="F7" s="2">
        <f t="shared" si="0"/>
        <v>0</v>
      </c>
      <c r="J7" s="1" t="s">
        <v>7</v>
      </c>
      <c r="K7" s="1"/>
      <c r="L7" s="1"/>
      <c r="M7" s="1">
        <f>SUBTOTAL(109,База1_2[Шт])</f>
        <v>75</v>
      </c>
      <c r="N7" s="1">
        <f>SUBTOTAL(109,База1_2[М.куб.])</f>
        <v>1.05</v>
      </c>
      <c r="P7" t="s">
        <v>7</v>
      </c>
      <c r="R7">
        <f>SUBTOTAL(109,База1_толщина[Шт])</f>
        <v>75</v>
      </c>
      <c r="S7">
        <f>SUBTOTAL(109,База1_толщина[М.куб.])</f>
        <v>1.05</v>
      </c>
      <c r="U7" t="s">
        <v>7</v>
      </c>
      <c r="V7">
        <f>SUBTOTAL(109,База1_длина[Шт])</f>
        <v>75</v>
      </c>
      <c r="W7">
        <f>SUBTOTAL(109,База1_длина[М.куб.])</f>
        <v>1.05</v>
      </c>
    </row>
    <row r="8" spans="2:23" x14ac:dyDescent="0.25">
      <c r="B8" s="2"/>
      <c r="C8" s="2"/>
      <c r="D8" s="2"/>
      <c r="E8" s="2"/>
      <c r="F8" s="2">
        <f t="shared" si="0"/>
        <v>0</v>
      </c>
    </row>
    <row r="9" spans="2:23" x14ac:dyDescent="0.25">
      <c r="B9" s="2"/>
      <c r="C9" s="2"/>
      <c r="D9" s="2"/>
      <c r="E9" s="2"/>
      <c r="F9" s="2">
        <f t="shared" si="0"/>
        <v>0</v>
      </c>
    </row>
    <row r="10" spans="2:23" x14ac:dyDescent="0.25">
      <c r="F10" s="2">
        <f t="shared" si="0"/>
        <v>0</v>
      </c>
    </row>
    <row r="11" spans="2:23" x14ac:dyDescent="0.25">
      <c r="F11" s="2">
        <f t="shared" si="0"/>
        <v>0</v>
      </c>
    </row>
    <row r="12" spans="2:23" x14ac:dyDescent="0.25">
      <c r="F12" s="2">
        <f t="shared" si="0"/>
        <v>0</v>
      </c>
    </row>
    <row r="13" spans="2:23" x14ac:dyDescent="0.25">
      <c r="F13" s="2">
        <f t="shared" si="0"/>
        <v>0</v>
      </c>
    </row>
    <row r="14" spans="2:23" x14ac:dyDescent="0.25">
      <c r="F14" s="2">
        <f t="shared" si="0"/>
        <v>0</v>
      </c>
    </row>
    <row r="15" spans="2:23" x14ac:dyDescent="0.25">
      <c r="F15" s="2">
        <f t="shared" si="0"/>
        <v>0</v>
      </c>
    </row>
    <row r="16" spans="2:23" x14ac:dyDescent="0.25">
      <c r="F16" s="2">
        <f t="shared" si="0"/>
        <v>0</v>
      </c>
    </row>
    <row r="17" spans="6:6" x14ac:dyDescent="0.25">
      <c r="F17" s="2">
        <f t="shared" si="0"/>
        <v>0</v>
      </c>
    </row>
    <row r="18" spans="6:6" x14ac:dyDescent="0.25">
      <c r="F18" s="2">
        <f t="shared" si="0"/>
        <v>0</v>
      </c>
    </row>
    <row r="19" spans="6:6" x14ac:dyDescent="0.25">
      <c r="F19" s="2">
        <f t="shared" si="0"/>
        <v>0</v>
      </c>
    </row>
    <row r="20" spans="6:6" x14ac:dyDescent="0.25">
      <c r="F20" s="2">
        <f t="shared" si="0"/>
        <v>0</v>
      </c>
    </row>
    <row r="21" spans="6:6" x14ac:dyDescent="0.25">
      <c r="F21" s="2">
        <f t="shared" si="0"/>
        <v>0</v>
      </c>
    </row>
    <row r="22" spans="6:6" x14ac:dyDescent="0.25">
      <c r="F22" s="2">
        <f t="shared" si="0"/>
        <v>0</v>
      </c>
    </row>
    <row r="23" spans="6:6" x14ac:dyDescent="0.25">
      <c r="F23" s="2">
        <f t="shared" si="0"/>
        <v>0</v>
      </c>
    </row>
    <row r="24" spans="6:6" x14ac:dyDescent="0.25">
      <c r="F24" s="2">
        <f t="shared" si="0"/>
        <v>0</v>
      </c>
    </row>
    <row r="25" spans="6:6" x14ac:dyDescent="0.25">
      <c r="F25" s="2">
        <f t="shared" si="0"/>
        <v>0</v>
      </c>
    </row>
    <row r="26" spans="6:6" x14ac:dyDescent="0.25">
      <c r="F26" s="2">
        <f t="shared" si="0"/>
        <v>0</v>
      </c>
    </row>
    <row r="27" spans="6:6" x14ac:dyDescent="0.25">
      <c r="F27" s="2">
        <f t="shared" si="0"/>
        <v>0</v>
      </c>
    </row>
    <row r="28" spans="6:6" x14ac:dyDescent="0.25">
      <c r="F28" s="2">
        <f t="shared" si="0"/>
        <v>0</v>
      </c>
    </row>
    <row r="29" spans="6:6" x14ac:dyDescent="0.25">
      <c r="F29" s="2">
        <f t="shared" si="0"/>
        <v>0</v>
      </c>
    </row>
    <row r="30" spans="6:6" x14ac:dyDescent="0.25">
      <c r="F30" s="2">
        <f t="shared" si="0"/>
        <v>0</v>
      </c>
    </row>
    <row r="31" spans="6:6" x14ac:dyDescent="0.25">
      <c r="F31" s="2">
        <f t="shared" si="0"/>
        <v>0</v>
      </c>
    </row>
    <row r="32" spans="6:6" x14ac:dyDescent="0.25">
      <c r="F32" s="2">
        <f t="shared" si="0"/>
        <v>0</v>
      </c>
    </row>
    <row r="33" spans="6:6" x14ac:dyDescent="0.25">
      <c r="F33" s="2">
        <f t="shared" si="0"/>
        <v>0</v>
      </c>
    </row>
    <row r="34" spans="6:6" x14ac:dyDescent="0.25">
      <c r="F34" s="2">
        <f t="shared" si="0"/>
        <v>0</v>
      </c>
    </row>
    <row r="35" spans="6:6" x14ac:dyDescent="0.25">
      <c r="F35" s="2">
        <f t="shared" si="0"/>
        <v>0</v>
      </c>
    </row>
    <row r="36" spans="6:6" x14ac:dyDescent="0.25">
      <c r="F36" s="2">
        <f t="shared" si="0"/>
        <v>0</v>
      </c>
    </row>
    <row r="37" spans="6:6" x14ac:dyDescent="0.25">
      <c r="F37" s="2">
        <f t="shared" si="0"/>
        <v>0</v>
      </c>
    </row>
    <row r="38" spans="6:6" x14ac:dyDescent="0.25">
      <c r="F38" s="2">
        <f t="shared" si="0"/>
        <v>0</v>
      </c>
    </row>
    <row r="39" spans="6:6" x14ac:dyDescent="0.25">
      <c r="F39" s="2">
        <f t="shared" si="0"/>
        <v>0</v>
      </c>
    </row>
    <row r="40" spans="6:6" x14ac:dyDescent="0.25">
      <c r="F40" s="2">
        <f t="shared" si="0"/>
        <v>0</v>
      </c>
    </row>
    <row r="41" spans="6:6" x14ac:dyDescent="0.25">
      <c r="F41" s="2">
        <f t="shared" si="0"/>
        <v>0</v>
      </c>
    </row>
    <row r="42" spans="6:6" x14ac:dyDescent="0.25">
      <c r="F42" s="2">
        <f t="shared" si="0"/>
        <v>0</v>
      </c>
    </row>
    <row r="43" spans="6:6" x14ac:dyDescent="0.25">
      <c r="F43" s="2">
        <f t="shared" si="0"/>
        <v>0</v>
      </c>
    </row>
    <row r="44" spans="6:6" x14ac:dyDescent="0.25">
      <c r="F44" s="2">
        <f t="shared" si="0"/>
        <v>0</v>
      </c>
    </row>
    <row r="45" spans="6:6" x14ac:dyDescent="0.25">
      <c r="F45" s="2">
        <f t="shared" si="0"/>
        <v>0</v>
      </c>
    </row>
    <row r="46" spans="6:6" x14ac:dyDescent="0.25">
      <c r="F46" s="2">
        <f t="shared" si="0"/>
        <v>0</v>
      </c>
    </row>
    <row r="47" spans="6:6" x14ac:dyDescent="0.25">
      <c r="F47" s="2">
        <f t="shared" si="0"/>
        <v>0</v>
      </c>
    </row>
    <row r="48" spans="6:6" x14ac:dyDescent="0.25">
      <c r="F48" s="2">
        <f t="shared" si="0"/>
        <v>0</v>
      </c>
    </row>
    <row r="49" spans="6:6" x14ac:dyDescent="0.25">
      <c r="F49" s="2">
        <f t="shared" si="0"/>
        <v>0</v>
      </c>
    </row>
    <row r="50" spans="6:6" x14ac:dyDescent="0.25">
      <c r="F50" s="2">
        <f t="shared" si="0"/>
        <v>0</v>
      </c>
    </row>
    <row r="51" spans="6:6" x14ac:dyDescent="0.25">
      <c r="F51" s="2">
        <f t="shared" si="0"/>
        <v>0</v>
      </c>
    </row>
    <row r="52" spans="6:6" x14ac:dyDescent="0.25">
      <c r="F52" s="2">
        <f t="shared" si="0"/>
        <v>0</v>
      </c>
    </row>
    <row r="53" spans="6:6" x14ac:dyDescent="0.25">
      <c r="F53" s="2">
        <f t="shared" si="0"/>
        <v>0</v>
      </c>
    </row>
    <row r="54" spans="6:6" x14ac:dyDescent="0.25">
      <c r="F54" s="2">
        <f t="shared" si="0"/>
        <v>0</v>
      </c>
    </row>
    <row r="55" spans="6:6" x14ac:dyDescent="0.25">
      <c r="F55" s="2">
        <f t="shared" si="0"/>
        <v>0</v>
      </c>
    </row>
    <row r="56" spans="6:6" x14ac:dyDescent="0.25">
      <c r="F56" s="2">
        <f t="shared" si="0"/>
        <v>0</v>
      </c>
    </row>
    <row r="57" spans="6:6" x14ac:dyDescent="0.25">
      <c r="F57" s="2">
        <f t="shared" si="0"/>
        <v>0</v>
      </c>
    </row>
    <row r="58" spans="6:6" x14ac:dyDescent="0.25">
      <c r="F58" s="2">
        <f t="shared" si="0"/>
        <v>0</v>
      </c>
    </row>
    <row r="59" spans="6:6" x14ac:dyDescent="0.25">
      <c r="F59" s="2">
        <f t="shared" si="0"/>
        <v>0</v>
      </c>
    </row>
    <row r="60" spans="6:6" x14ac:dyDescent="0.25">
      <c r="F60" s="2">
        <f t="shared" si="0"/>
        <v>0</v>
      </c>
    </row>
    <row r="61" spans="6:6" x14ac:dyDescent="0.25">
      <c r="F61" s="2">
        <f t="shared" si="0"/>
        <v>0</v>
      </c>
    </row>
    <row r="62" spans="6:6" x14ac:dyDescent="0.25">
      <c r="F62" s="2">
        <f t="shared" si="0"/>
        <v>0</v>
      </c>
    </row>
    <row r="63" spans="6:6" x14ac:dyDescent="0.25">
      <c r="F63" s="2">
        <f t="shared" si="0"/>
        <v>0</v>
      </c>
    </row>
    <row r="64" spans="6:6" x14ac:dyDescent="0.25">
      <c r="F64" s="2">
        <f t="shared" si="0"/>
        <v>0</v>
      </c>
    </row>
    <row r="65" spans="6:6" x14ac:dyDescent="0.25">
      <c r="F65" s="2">
        <f t="shared" si="0"/>
        <v>0</v>
      </c>
    </row>
    <row r="66" spans="6:6" x14ac:dyDescent="0.25">
      <c r="F66" s="2">
        <f t="shared" si="0"/>
        <v>0</v>
      </c>
    </row>
    <row r="67" spans="6:6" x14ac:dyDescent="0.25">
      <c r="F67" s="2">
        <f t="shared" si="0"/>
        <v>0</v>
      </c>
    </row>
    <row r="68" spans="6:6" x14ac:dyDescent="0.25">
      <c r="F68" s="2">
        <f t="shared" si="0"/>
        <v>0</v>
      </c>
    </row>
    <row r="69" spans="6:6" x14ac:dyDescent="0.25">
      <c r="F69" s="2">
        <f t="shared" si="0"/>
        <v>0</v>
      </c>
    </row>
    <row r="70" spans="6:6" x14ac:dyDescent="0.25">
      <c r="F70" s="2">
        <f t="shared" ref="F70:F100" si="1">SUM((B70)/1000)*(C70/1000)*(D70/1000)*E70</f>
        <v>0</v>
      </c>
    </row>
    <row r="71" spans="6:6" x14ac:dyDescent="0.25">
      <c r="F71" s="2">
        <f t="shared" si="1"/>
        <v>0</v>
      </c>
    </row>
    <row r="72" spans="6:6" x14ac:dyDescent="0.25">
      <c r="F72" s="2">
        <f t="shared" si="1"/>
        <v>0</v>
      </c>
    </row>
    <row r="73" spans="6:6" x14ac:dyDescent="0.25">
      <c r="F73" s="2">
        <f t="shared" si="1"/>
        <v>0</v>
      </c>
    </row>
    <row r="74" spans="6:6" x14ac:dyDescent="0.25">
      <c r="F74" s="2">
        <f t="shared" si="1"/>
        <v>0</v>
      </c>
    </row>
    <row r="75" spans="6:6" x14ac:dyDescent="0.25">
      <c r="F75" s="2">
        <f t="shared" si="1"/>
        <v>0</v>
      </c>
    </row>
    <row r="76" spans="6:6" x14ac:dyDescent="0.25">
      <c r="F76" s="2">
        <f t="shared" si="1"/>
        <v>0</v>
      </c>
    </row>
    <row r="77" spans="6:6" x14ac:dyDescent="0.25">
      <c r="F77" s="2">
        <f t="shared" si="1"/>
        <v>0</v>
      </c>
    </row>
    <row r="78" spans="6:6" x14ac:dyDescent="0.25">
      <c r="F78" s="2">
        <f t="shared" si="1"/>
        <v>0</v>
      </c>
    </row>
    <row r="79" spans="6:6" x14ac:dyDescent="0.25">
      <c r="F79" s="2">
        <f t="shared" si="1"/>
        <v>0</v>
      </c>
    </row>
    <row r="80" spans="6:6" x14ac:dyDescent="0.25">
      <c r="F80" s="2">
        <f t="shared" si="1"/>
        <v>0</v>
      </c>
    </row>
    <row r="81" spans="6:6" x14ac:dyDescent="0.25">
      <c r="F81" s="2">
        <f t="shared" si="1"/>
        <v>0</v>
      </c>
    </row>
    <row r="82" spans="6:6" x14ac:dyDescent="0.25">
      <c r="F82" s="2">
        <f t="shared" si="1"/>
        <v>0</v>
      </c>
    </row>
    <row r="83" spans="6:6" x14ac:dyDescent="0.25">
      <c r="F83" s="2">
        <f t="shared" si="1"/>
        <v>0</v>
      </c>
    </row>
    <row r="84" spans="6:6" x14ac:dyDescent="0.25">
      <c r="F84" s="2">
        <f t="shared" si="1"/>
        <v>0</v>
      </c>
    </row>
    <row r="85" spans="6:6" x14ac:dyDescent="0.25">
      <c r="F85" s="2">
        <f t="shared" si="1"/>
        <v>0</v>
      </c>
    </row>
    <row r="86" spans="6:6" x14ac:dyDescent="0.25">
      <c r="F86" s="2">
        <f t="shared" si="1"/>
        <v>0</v>
      </c>
    </row>
    <row r="87" spans="6:6" x14ac:dyDescent="0.25">
      <c r="F87" s="2">
        <f t="shared" si="1"/>
        <v>0</v>
      </c>
    </row>
    <row r="88" spans="6:6" x14ac:dyDescent="0.25">
      <c r="F88" s="2">
        <f t="shared" si="1"/>
        <v>0</v>
      </c>
    </row>
    <row r="89" spans="6:6" x14ac:dyDescent="0.25">
      <c r="F89" s="2">
        <f t="shared" si="1"/>
        <v>0</v>
      </c>
    </row>
    <row r="90" spans="6:6" x14ac:dyDescent="0.25">
      <c r="F90" s="2">
        <f t="shared" si="1"/>
        <v>0</v>
      </c>
    </row>
    <row r="91" spans="6:6" x14ac:dyDescent="0.25">
      <c r="F91" s="2">
        <f t="shared" si="1"/>
        <v>0</v>
      </c>
    </row>
    <row r="92" spans="6:6" x14ac:dyDescent="0.25">
      <c r="F92" s="2">
        <f t="shared" si="1"/>
        <v>0</v>
      </c>
    </row>
    <row r="93" spans="6:6" x14ac:dyDescent="0.25">
      <c r="F93" s="2">
        <f t="shared" si="1"/>
        <v>0</v>
      </c>
    </row>
    <row r="94" spans="6:6" x14ac:dyDescent="0.25">
      <c r="F94" s="2">
        <f t="shared" si="1"/>
        <v>0</v>
      </c>
    </row>
    <row r="95" spans="6:6" x14ac:dyDescent="0.25">
      <c r="F95" s="2">
        <f t="shared" si="1"/>
        <v>0</v>
      </c>
    </row>
    <row r="96" spans="6:6" x14ac:dyDescent="0.25">
      <c r="F96" s="2">
        <f t="shared" si="1"/>
        <v>0</v>
      </c>
    </row>
    <row r="97" spans="6:6" x14ac:dyDescent="0.25">
      <c r="F97" s="2">
        <f t="shared" si="1"/>
        <v>0</v>
      </c>
    </row>
    <row r="98" spans="6:6" x14ac:dyDescent="0.25">
      <c r="F98" s="2">
        <f t="shared" si="1"/>
        <v>0</v>
      </c>
    </row>
    <row r="99" spans="6:6" x14ac:dyDescent="0.25">
      <c r="F99" s="2">
        <f t="shared" si="1"/>
        <v>0</v>
      </c>
    </row>
    <row r="100" spans="6:6" x14ac:dyDescent="0.25">
      <c r="F100" s="2">
        <f t="shared" si="1"/>
        <v>0</v>
      </c>
    </row>
    <row r="101" spans="6:6" x14ac:dyDescent="0.25">
      <c r="F101" s="2"/>
    </row>
  </sheetData>
  <mergeCells count="2">
    <mergeCell ref="B2:D2"/>
    <mergeCell ref="B3:D3"/>
  </mergeCells>
  <phoneticPr fontId="1" type="noConversion"/>
  <pageMargins left="0.25" right="0.25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101"/>
  <sheetViews>
    <sheetView workbookViewId="0">
      <selection activeCell="V6" sqref="V6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10" max="10" width="13.85546875" bestFit="1" customWidth="1"/>
    <col min="11" max="11" width="13" bestFit="1" customWidth="1"/>
    <col min="12" max="12" width="11.42578125" bestFit="1" customWidth="1"/>
    <col min="13" max="13" width="8.28515625" bestFit="1" customWidth="1"/>
    <col min="14" max="14" width="11.85546875" bestFit="1" customWidth="1"/>
    <col min="16" max="16" width="11.5703125" bestFit="1" customWidth="1"/>
    <col min="17" max="17" width="9.140625" bestFit="1" customWidth="1"/>
    <col min="18" max="18" width="6" bestFit="1" customWidth="1"/>
    <col min="19" max="19" width="9.42578125" bestFit="1" customWidth="1"/>
    <col min="21" max="21" width="9.140625" bestFit="1" customWidth="1"/>
    <col min="22" max="22" width="8.140625" customWidth="1"/>
    <col min="23" max="23" width="9.42578125" bestFit="1" customWidth="1"/>
  </cols>
  <sheetData>
    <row r="2" spans="2:23" x14ac:dyDescent="0.25">
      <c r="B2" s="7" t="s">
        <v>0</v>
      </c>
      <c r="C2" s="7"/>
      <c r="D2" s="7"/>
    </row>
    <row r="3" spans="2:23" x14ac:dyDescent="0.25">
      <c r="B3" s="7" t="s">
        <v>6</v>
      </c>
      <c r="C3" s="7"/>
      <c r="D3" s="7"/>
    </row>
    <row r="4" spans="2:23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11"/>
      <c r="I4" s="11"/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P4" s="5" t="s">
        <v>1</v>
      </c>
      <c r="Q4" s="5" t="s">
        <v>3</v>
      </c>
      <c r="R4" s="5" t="s">
        <v>4</v>
      </c>
      <c r="S4" s="5" t="s">
        <v>8</v>
      </c>
      <c r="U4" s="5" t="s">
        <v>3</v>
      </c>
      <c r="V4" s="5" t="s">
        <v>4</v>
      </c>
      <c r="W4" s="5" t="s">
        <v>8</v>
      </c>
    </row>
    <row r="5" spans="2:23" x14ac:dyDescent="0.25">
      <c r="B5" s="3">
        <v>25</v>
      </c>
      <c r="C5" s="3">
        <v>100</v>
      </c>
      <c r="D5" s="3">
        <v>6000</v>
      </c>
      <c r="E5" s="3">
        <v>10</v>
      </c>
      <c r="F5" s="3">
        <f>SUM((B5)/1000)*(C5/1000)*(D5/1000)*E5</f>
        <v>0.15000000000000002</v>
      </c>
      <c r="H5" s="11"/>
      <c r="I5" s="11"/>
      <c r="J5" s="10">
        <v>25</v>
      </c>
      <c r="K5" s="10">
        <v>100</v>
      </c>
      <c r="L5" s="10">
        <v>6000</v>
      </c>
      <c r="M5" s="10">
        <v>10</v>
      </c>
      <c r="N5" s="10">
        <v>0.15000000000000002</v>
      </c>
      <c r="P5" s="5">
        <v>25</v>
      </c>
      <c r="Q5" s="5">
        <v>6000</v>
      </c>
      <c r="R5" s="5">
        <v>10</v>
      </c>
      <c r="S5" s="5">
        <v>0.15000000000000002</v>
      </c>
      <c r="U5" s="5">
        <v>6000</v>
      </c>
      <c r="V5" s="5">
        <v>10</v>
      </c>
      <c r="W5" s="5">
        <v>0.15000000000000002</v>
      </c>
    </row>
    <row r="6" spans="2:23" x14ac:dyDescent="0.25">
      <c r="B6" s="3"/>
      <c r="C6" s="3"/>
      <c r="D6" s="3"/>
      <c r="E6" s="3"/>
      <c r="F6" s="3">
        <f>SUM((B6)/1000)*(C6/1000)*(D6/1000)*E6</f>
        <v>0</v>
      </c>
      <c r="J6" s="1" t="s">
        <v>7</v>
      </c>
      <c r="K6" s="1"/>
      <c r="L6" s="1"/>
      <c r="M6" s="1">
        <f>SUBTOTAL(109,База3_2[Шт])</f>
        <v>10</v>
      </c>
      <c r="N6" s="1">
        <f>SUBTOTAL(109,База3_2[М.Куб.])</f>
        <v>0.15000000000000002</v>
      </c>
      <c r="P6" t="s">
        <v>7</v>
      </c>
      <c r="R6">
        <f>SUBTOTAL(109,База3_толщина[Шт])</f>
        <v>10</v>
      </c>
      <c r="S6">
        <f>SUBTOTAL(109,База3_толщина[М.куб.])</f>
        <v>0.15000000000000002</v>
      </c>
      <c r="U6" t="s">
        <v>7</v>
      </c>
      <c r="V6">
        <f>SUBTOTAL(109,База3_длина[Шт])</f>
        <v>10</v>
      </c>
      <c r="W6">
        <f>SUBTOTAL(109,База3_длина[М.куб.])</f>
        <v>0.15000000000000002</v>
      </c>
    </row>
    <row r="7" spans="2:23" x14ac:dyDescent="0.25">
      <c r="B7" s="3"/>
      <c r="C7" s="3"/>
      <c r="D7" s="3"/>
      <c r="E7" s="3"/>
      <c r="F7" s="3">
        <f>SUM((B7)/1000)*(C7/1000)*(D7/1000)*E7</f>
        <v>0</v>
      </c>
    </row>
    <row r="8" spans="2:23" x14ac:dyDescent="0.25">
      <c r="B8" s="3"/>
      <c r="C8" s="3"/>
      <c r="D8" s="3"/>
      <c r="E8" s="3"/>
      <c r="F8" s="3">
        <f>SUM((B8)/1000)*(C8/1000)*(D8/1000)*E8</f>
        <v>0</v>
      </c>
    </row>
    <row r="9" spans="2:23" x14ac:dyDescent="0.25">
      <c r="B9" s="3"/>
      <c r="C9" s="3"/>
      <c r="D9" s="3"/>
      <c r="E9" s="3"/>
      <c r="F9" s="3">
        <f>SUM((B9)/1000)*(C9/1000)*(D9/1000)*E9</f>
        <v>0</v>
      </c>
    </row>
    <row r="10" spans="2:23" x14ac:dyDescent="0.25">
      <c r="F10" s="3">
        <f t="shared" ref="F10:F69" si="0">SUM((B10)/1000)*(C10/1000)*(D10/1000)*E10</f>
        <v>0</v>
      </c>
    </row>
    <row r="11" spans="2:23" x14ac:dyDescent="0.25">
      <c r="F11" s="3">
        <f t="shared" si="0"/>
        <v>0</v>
      </c>
    </row>
    <row r="12" spans="2:23" x14ac:dyDescent="0.25">
      <c r="F12" s="3">
        <f t="shared" si="0"/>
        <v>0</v>
      </c>
    </row>
    <row r="13" spans="2:23" x14ac:dyDescent="0.25">
      <c r="F13" s="3">
        <f t="shared" si="0"/>
        <v>0</v>
      </c>
    </row>
    <row r="14" spans="2:23" x14ac:dyDescent="0.25">
      <c r="F14" s="3">
        <f t="shared" si="0"/>
        <v>0</v>
      </c>
    </row>
    <row r="15" spans="2:23" x14ac:dyDescent="0.25">
      <c r="F15" s="3">
        <f t="shared" si="0"/>
        <v>0</v>
      </c>
    </row>
    <row r="16" spans="2:23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  <row r="30" spans="6:6" x14ac:dyDescent="0.25">
      <c r="F30" s="3">
        <f t="shared" si="0"/>
        <v>0</v>
      </c>
    </row>
    <row r="31" spans="6:6" x14ac:dyDescent="0.25">
      <c r="F31" s="3">
        <f t="shared" si="0"/>
        <v>0</v>
      </c>
    </row>
    <row r="32" spans="6:6" x14ac:dyDescent="0.25">
      <c r="F32" s="3">
        <f t="shared" si="0"/>
        <v>0</v>
      </c>
    </row>
    <row r="33" spans="6:6" x14ac:dyDescent="0.25">
      <c r="F33" s="3">
        <f t="shared" si="0"/>
        <v>0</v>
      </c>
    </row>
    <row r="34" spans="6:6" x14ac:dyDescent="0.25">
      <c r="F34" s="3">
        <f t="shared" si="0"/>
        <v>0</v>
      </c>
    </row>
    <row r="35" spans="6:6" x14ac:dyDescent="0.25">
      <c r="F35" s="3">
        <f t="shared" si="0"/>
        <v>0</v>
      </c>
    </row>
    <row r="36" spans="6:6" x14ac:dyDescent="0.25">
      <c r="F36" s="3">
        <f t="shared" si="0"/>
        <v>0</v>
      </c>
    </row>
    <row r="37" spans="6:6" x14ac:dyDescent="0.25">
      <c r="F37" s="3">
        <f t="shared" si="0"/>
        <v>0</v>
      </c>
    </row>
    <row r="38" spans="6:6" x14ac:dyDescent="0.25">
      <c r="F38" s="3">
        <f t="shared" si="0"/>
        <v>0</v>
      </c>
    </row>
    <row r="39" spans="6:6" x14ac:dyDescent="0.25">
      <c r="F39" s="3">
        <f t="shared" si="0"/>
        <v>0</v>
      </c>
    </row>
    <row r="40" spans="6:6" x14ac:dyDescent="0.25">
      <c r="F40" s="3">
        <f t="shared" si="0"/>
        <v>0</v>
      </c>
    </row>
    <row r="41" spans="6:6" x14ac:dyDescent="0.25">
      <c r="F41" s="3">
        <f t="shared" si="0"/>
        <v>0</v>
      </c>
    </row>
    <row r="42" spans="6:6" x14ac:dyDescent="0.25">
      <c r="F42" s="3">
        <f t="shared" si="0"/>
        <v>0</v>
      </c>
    </row>
    <row r="43" spans="6:6" x14ac:dyDescent="0.25">
      <c r="F43" s="3">
        <f t="shared" si="0"/>
        <v>0</v>
      </c>
    </row>
    <row r="44" spans="6:6" x14ac:dyDescent="0.25">
      <c r="F44" s="3">
        <f t="shared" si="0"/>
        <v>0</v>
      </c>
    </row>
    <row r="45" spans="6:6" x14ac:dyDescent="0.25">
      <c r="F45" s="3">
        <f t="shared" si="0"/>
        <v>0</v>
      </c>
    </row>
    <row r="46" spans="6:6" x14ac:dyDescent="0.25">
      <c r="F46" s="3">
        <f t="shared" si="0"/>
        <v>0</v>
      </c>
    </row>
    <row r="47" spans="6:6" x14ac:dyDescent="0.25">
      <c r="F47" s="3">
        <f t="shared" si="0"/>
        <v>0</v>
      </c>
    </row>
    <row r="48" spans="6:6" x14ac:dyDescent="0.25">
      <c r="F48" s="3">
        <f t="shared" si="0"/>
        <v>0</v>
      </c>
    </row>
    <row r="49" spans="6:6" x14ac:dyDescent="0.25">
      <c r="F49" s="3">
        <f t="shared" si="0"/>
        <v>0</v>
      </c>
    </row>
    <row r="50" spans="6:6" x14ac:dyDescent="0.25">
      <c r="F50" s="3">
        <f t="shared" si="0"/>
        <v>0</v>
      </c>
    </row>
    <row r="51" spans="6:6" x14ac:dyDescent="0.25">
      <c r="F51" s="3">
        <f t="shared" si="0"/>
        <v>0</v>
      </c>
    </row>
    <row r="52" spans="6:6" x14ac:dyDescent="0.25">
      <c r="F52" s="3">
        <f t="shared" si="0"/>
        <v>0</v>
      </c>
    </row>
    <row r="53" spans="6:6" x14ac:dyDescent="0.25">
      <c r="F53" s="3">
        <f t="shared" si="0"/>
        <v>0</v>
      </c>
    </row>
    <row r="54" spans="6:6" x14ac:dyDescent="0.25">
      <c r="F54" s="3">
        <f t="shared" si="0"/>
        <v>0</v>
      </c>
    </row>
    <row r="55" spans="6:6" x14ac:dyDescent="0.25">
      <c r="F55" s="3">
        <f t="shared" si="0"/>
        <v>0</v>
      </c>
    </row>
    <row r="56" spans="6:6" x14ac:dyDescent="0.25">
      <c r="F56" s="3">
        <f t="shared" si="0"/>
        <v>0</v>
      </c>
    </row>
    <row r="57" spans="6:6" x14ac:dyDescent="0.25">
      <c r="F57" s="3">
        <f t="shared" si="0"/>
        <v>0</v>
      </c>
    </row>
    <row r="58" spans="6:6" x14ac:dyDescent="0.25">
      <c r="F58" s="3">
        <f t="shared" si="0"/>
        <v>0</v>
      </c>
    </row>
    <row r="59" spans="6:6" x14ac:dyDescent="0.25">
      <c r="F59" s="3">
        <f t="shared" si="0"/>
        <v>0</v>
      </c>
    </row>
    <row r="60" spans="6:6" x14ac:dyDescent="0.25">
      <c r="F60" s="3">
        <f t="shared" si="0"/>
        <v>0</v>
      </c>
    </row>
    <row r="61" spans="6:6" x14ac:dyDescent="0.25">
      <c r="F61" s="3">
        <f t="shared" si="0"/>
        <v>0</v>
      </c>
    </row>
    <row r="62" spans="6:6" x14ac:dyDescent="0.25">
      <c r="F62" s="3">
        <f t="shared" si="0"/>
        <v>0</v>
      </c>
    </row>
    <row r="63" spans="6:6" x14ac:dyDescent="0.25">
      <c r="F63" s="3">
        <f t="shared" si="0"/>
        <v>0</v>
      </c>
    </row>
    <row r="64" spans="6:6" x14ac:dyDescent="0.25">
      <c r="F64" s="3">
        <f t="shared" si="0"/>
        <v>0</v>
      </c>
    </row>
    <row r="65" spans="6:6" x14ac:dyDescent="0.25">
      <c r="F65" s="3">
        <f t="shared" si="0"/>
        <v>0</v>
      </c>
    </row>
    <row r="66" spans="6:6" x14ac:dyDescent="0.25">
      <c r="F66" s="3">
        <f t="shared" si="0"/>
        <v>0</v>
      </c>
    </row>
    <row r="67" spans="6:6" x14ac:dyDescent="0.25">
      <c r="F67" s="3">
        <f t="shared" si="0"/>
        <v>0</v>
      </c>
    </row>
    <row r="68" spans="6:6" x14ac:dyDescent="0.25">
      <c r="F68" s="3">
        <f t="shared" si="0"/>
        <v>0</v>
      </c>
    </row>
    <row r="69" spans="6:6" x14ac:dyDescent="0.25">
      <c r="F69" s="3">
        <f t="shared" si="0"/>
        <v>0</v>
      </c>
    </row>
    <row r="70" spans="6:6" x14ac:dyDescent="0.25">
      <c r="F70" s="3">
        <f t="shared" ref="F70:F100" si="1">SUM((B70)/1000)*(C70/1000)*(D70/1000)*E70</f>
        <v>0</v>
      </c>
    </row>
    <row r="71" spans="6:6" x14ac:dyDescent="0.25">
      <c r="F71" s="3">
        <f t="shared" si="1"/>
        <v>0</v>
      </c>
    </row>
    <row r="72" spans="6:6" x14ac:dyDescent="0.25">
      <c r="F72" s="3">
        <f t="shared" si="1"/>
        <v>0</v>
      </c>
    </row>
    <row r="73" spans="6:6" x14ac:dyDescent="0.25">
      <c r="F73" s="3">
        <f t="shared" si="1"/>
        <v>0</v>
      </c>
    </row>
    <row r="74" spans="6:6" x14ac:dyDescent="0.25">
      <c r="F74" s="3">
        <f t="shared" si="1"/>
        <v>0</v>
      </c>
    </row>
    <row r="75" spans="6:6" x14ac:dyDescent="0.25">
      <c r="F75" s="3">
        <f t="shared" si="1"/>
        <v>0</v>
      </c>
    </row>
    <row r="76" spans="6:6" x14ac:dyDescent="0.25">
      <c r="F76" s="3">
        <f t="shared" si="1"/>
        <v>0</v>
      </c>
    </row>
    <row r="77" spans="6:6" x14ac:dyDescent="0.25">
      <c r="F77" s="3">
        <f t="shared" si="1"/>
        <v>0</v>
      </c>
    </row>
    <row r="78" spans="6:6" x14ac:dyDescent="0.25">
      <c r="F78" s="3">
        <f t="shared" si="1"/>
        <v>0</v>
      </c>
    </row>
    <row r="79" spans="6:6" x14ac:dyDescent="0.25">
      <c r="F79" s="3">
        <f t="shared" si="1"/>
        <v>0</v>
      </c>
    </row>
    <row r="80" spans="6:6" x14ac:dyDescent="0.25">
      <c r="F80" s="3">
        <f t="shared" si="1"/>
        <v>0</v>
      </c>
    </row>
    <row r="81" spans="6:6" x14ac:dyDescent="0.25">
      <c r="F81" s="3">
        <f t="shared" si="1"/>
        <v>0</v>
      </c>
    </row>
    <row r="82" spans="6:6" x14ac:dyDescent="0.25">
      <c r="F82" s="3">
        <f t="shared" si="1"/>
        <v>0</v>
      </c>
    </row>
    <row r="83" spans="6:6" x14ac:dyDescent="0.25">
      <c r="F83" s="3">
        <f t="shared" si="1"/>
        <v>0</v>
      </c>
    </row>
    <row r="84" spans="6:6" x14ac:dyDescent="0.25">
      <c r="F84" s="3">
        <f t="shared" si="1"/>
        <v>0</v>
      </c>
    </row>
    <row r="85" spans="6:6" x14ac:dyDescent="0.25">
      <c r="F85" s="3">
        <f t="shared" si="1"/>
        <v>0</v>
      </c>
    </row>
    <row r="86" spans="6:6" x14ac:dyDescent="0.25">
      <c r="F86" s="3">
        <f t="shared" si="1"/>
        <v>0</v>
      </c>
    </row>
    <row r="87" spans="6:6" x14ac:dyDescent="0.25">
      <c r="F87" s="3">
        <f t="shared" si="1"/>
        <v>0</v>
      </c>
    </row>
    <row r="88" spans="6:6" x14ac:dyDescent="0.25">
      <c r="F88" s="3">
        <f t="shared" si="1"/>
        <v>0</v>
      </c>
    </row>
    <row r="89" spans="6:6" x14ac:dyDescent="0.25">
      <c r="F89" s="3">
        <f t="shared" si="1"/>
        <v>0</v>
      </c>
    </row>
    <row r="90" spans="6:6" x14ac:dyDescent="0.25">
      <c r="F90" s="3">
        <f t="shared" si="1"/>
        <v>0</v>
      </c>
    </row>
    <row r="91" spans="6:6" x14ac:dyDescent="0.25">
      <c r="F91" s="3">
        <f t="shared" si="1"/>
        <v>0</v>
      </c>
    </row>
    <row r="92" spans="6:6" x14ac:dyDescent="0.25">
      <c r="F92" s="3">
        <f t="shared" si="1"/>
        <v>0</v>
      </c>
    </row>
    <row r="93" spans="6:6" x14ac:dyDescent="0.25">
      <c r="F93" s="3">
        <f t="shared" si="1"/>
        <v>0</v>
      </c>
    </row>
    <row r="94" spans="6:6" x14ac:dyDescent="0.25">
      <c r="F94" s="3">
        <f t="shared" si="1"/>
        <v>0</v>
      </c>
    </row>
    <row r="95" spans="6:6" x14ac:dyDescent="0.25">
      <c r="F95" s="3">
        <f t="shared" si="1"/>
        <v>0</v>
      </c>
    </row>
    <row r="96" spans="6:6" x14ac:dyDescent="0.25">
      <c r="F96" s="3">
        <f t="shared" si="1"/>
        <v>0</v>
      </c>
    </row>
    <row r="97" spans="6:6" x14ac:dyDescent="0.25">
      <c r="F97" s="3">
        <f t="shared" si="1"/>
        <v>0</v>
      </c>
    </row>
    <row r="98" spans="6:6" x14ac:dyDescent="0.25">
      <c r="F98" s="3">
        <f t="shared" si="1"/>
        <v>0</v>
      </c>
    </row>
    <row r="99" spans="6:6" x14ac:dyDescent="0.25">
      <c r="F99" s="3">
        <f t="shared" si="1"/>
        <v>0</v>
      </c>
    </row>
    <row r="100" spans="6:6" x14ac:dyDescent="0.25">
      <c r="F100" s="3">
        <f t="shared" si="1"/>
        <v>0</v>
      </c>
    </row>
    <row r="101" spans="6:6" x14ac:dyDescent="0.25">
      <c r="F101" s="3"/>
    </row>
  </sheetData>
  <mergeCells count="2">
    <mergeCell ref="B2:D2"/>
    <mergeCell ref="B3:D3"/>
  </mergeCells>
  <phoneticPr fontId="1" type="noConversion"/>
  <pageMargins left="0.25" right="0.25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101"/>
  <sheetViews>
    <sheetView workbookViewId="0">
      <selection activeCell="O17" sqref="O17"/>
    </sheetView>
  </sheetViews>
  <sheetFormatPr defaultRowHeight="15" x14ac:dyDescent="0.25"/>
  <cols>
    <col min="1" max="1" width="1.85546875" customWidth="1"/>
    <col min="2" max="2" width="11.42578125" customWidth="1"/>
    <col min="3" max="3" width="10.5703125" customWidth="1"/>
    <col min="6" max="6" width="9.42578125" customWidth="1"/>
    <col min="7" max="7" width="4" customWidth="1"/>
    <col min="10" max="10" width="13.85546875" bestFit="1" customWidth="1"/>
    <col min="11" max="11" width="13" bestFit="1" customWidth="1"/>
    <col min="12" max="12" width="11.42578125" bestFit="1" customWidth="1"/>
    <col min="13" max="13" width="8.28515625" bestFit="1" customWidth="1"/>
    <col min="14" max="14" width="11.85546875" bestFit="1" customWidth="1"/>
    <col min="16" max="16" width="11.5703125" bestFit="1" customWidth="1"/>
    <col min="17" max="17" width="9.140625" bestFit="1" customWidth="1"/>
    <col min="18" max="18" width="6" bestFit="1" customWidth="1"/>
    <col min="19" max="19" width="9.42578125" bestFit="1" customWidth="1"/>
    <col min="21" max="21" width="9.140625" bestFit="1" customWidth="1"/>
    <col min="22" max="22" width="8.28515625" customWidth="1"/>
    <col min="23" max="23" width="9.42578125" bestFit="1" customWidth="1"/>
  </cols>
  <sheetData>
    <row r="2" spans="2:23" x14ac:dyDescent="0.25">
      <c r="B2" s="7" t="s">
        <v>0</v>
      </c>
      <c r="C2" s="7"/>
      <c r="D2" s="7"/>
    </row>
    <row r="3" spans="2:23" x14ac:dyDescent="0.25">
      <c r="B3" s="7" t="s">
        <v>6</v>
      </c>
      <c r="C3" s="7"/>
      <c r="D3" s="7"/>
    </row>
    <row r="4" spans="2:23" x14ac:dyDescent="0.25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H4" s="11"/>
      <c r="I4" s="11"/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P4" s="5" t="s">
        <v>1</v>
      </c>
      <c r="Q4" s="5" t="s">
        <v>3</v>
      </c>
      <c r="R4" s="5" t="s">
        <v>4</v>
      </c>
      <c r="S4" s="5" t="s">
        <v>8</v>
      </c>
      <c r="U4" s="5" t="s">
        <v>3</v>
      </c>
      <c r="V4" s="5" t="s">
        <v>4</v>
      </c>
      <c r="W4" s="5" t="s">
        <v>8</v>
      </c>
    </row>
    <row r="5" spans="2:23" x14ac:dyDescent="0.25">
      <c r="B5" s="4"/>
      <c r="C5" s="4"/>
      <c r="D5" s="4"/>
      <c r="E5" s="4"/>
      <c r="F5" s="3">
        <f>SUM((B5)/1000)*(C5/1000)*(D5/1000)*E5</f>
        <v>0</v>
      </c>
      <c r="H5" s="11"/>
      <c r="I5" s="11"/>
      <c r="J5" s="10"/>
      <c r="K5" s="10"/>
      <c r="L5" s="10"/>
      <c r="M5" s="10"/>
      <c r="N5" s="10"/>
      <c r="P5" s="5"/>
      <c r="Q5" s="5"/>
      <c r="R5" s="5"/>
      <c r="S5" s="5"/>
      <c r="U5" s="5"/>
      <c r="V5" s="5"/>
      <c r="W5" s="5"/>
    </row>
    <row r="6" spans="2:23" x14ac:dyDescent="0.25">
      <c r="B6" s="3"/>
      <c r="C6" s="3"/>
      <c r="D6" s="3"/>
      <c r="E6" s="3"/>
      <c r="F6" s="3">
        <f>SUM((B6)/1000)*(C6/1000)*(D6/1000)*E6</f>
        <v>0</v>
      </c>
      <c r="J6" s="1" t="s">
        <v>7</v>
      </c>
      <c r="K6" s="1"/>
      <c r="L6" s="1"/>
      <c r="M6" s="1">
        <f>SUBTOTAL(109,База2_2[Шт])</f>
        <v>0</v>
      </c>
      <c r="N6" s="1">
        <f>SUBTOTAL(103,База2_2[М.Куб.])</f>
        <v>0</v>
      </c>
      <c r="P6" t="s">
        <v>7</v>
      </c>
      <c r="R6">
        <f>SUBTOTAL(109,База2_толщина[Шт])</f>
        <v>0</v>
      </c>
      <c r="S6">
        <f>SUBTOTAL(103,База2_толщина[М.куб.])</f>
        <v>0</v>
      </c>
      <c r="U6" t="s">
        <v>7</v>
      </c>
      <c r="V6">
        <f>SUBTOTAL(109,База2_длина[Шт])</f>
        <v>0</v>
      </c>
      <c r="W6">
        <f>SUBTOTAL(103,База2_длина[М.куб.])</f>
        <v>0</v>
      </c>
    </row>
    <row r="7" spans="2:23" x14ac:dyDescent="0.25">
      <c r="B7" s="3"/>
      <c r="C7" s="3"/>
      <c r="D7" s="3"/>
      <c r="E7" s="3"/>
      <c r="F7" s="3">
        <f>SUM((B7)/1000)*(C7/1000)*(D7/1000)*E7</f>
        <v>0</v>
      </c>
    </row>
    <row r="8" spans="2:23" x14ac:dyDescent="0.25">
      <c r="B8" s="3"/>
      <c r="C8" s="3"/>
      <c r="D8" s="3"/>
      <c r="E8" s="3"/>
      <c r="F8" s="3">
        <f>SUM((B8)/1000)*(C8/1000)*(D8/1000)*E8</f>
        <v>0</v>
      </c>
    </row>
    <row r="9" spans="2:23" x14ac:dyDescent="0.25">
      <c r="B9" s="3"/>
      <c r="C9" s="3"/>
      <c r="D9" s="3"/>
      <c r="E9" s="3"/>
      <c r="F9" s="3">
        <f>SUM((B9)/1000)*(C9/1000)*(D9/1000)*E9</f>
        <v>0</v>
      </c>
    </row>
    <row r="10" spans="2:23" x14ac:dyDescent="0.25">
      <c r="F10" s="3">
        <f t="shared" ref="F10:F69" si="0">SUM((B10)/1000)*(C10/1000)*(D10/1000)*E10</f>
        <v>0</v>
      </c>
    </row>
    <row r="11" spans="2:23" x14ac:dyDescent="0.25">
      <c r="F11" s="3">
        <f t="shared" si="0"/>
        <v>0</v>
      </c>
    </row>
    <row r="12" spans="2:23" x14ac:dyDescent="0.25">
      <c r="F12" s="3">
        <f t="shared" si="0"/>
        <v>0</v>
      </c>
    </row>
    <row r="13" spans="2:23" x14ac:dyDescent="0.25">
      <c r="F13" s="3">
        <f t="shared" si="0"/>
        <v>0</v>
      </c>
    </row>
    <row r="14" spans="2:23" x14ac:dyDescent="0.25">
      <c r="F14" s="3">
        <f t="shared" si="0"/>
        <v>0</v>
      </c>
    </row>
    <row r="15" spans="2:23" x14ac:dyDescent="0.25">
      <c r="F15" s="3">
        <f t="shared" si="0"/>
        <v>0</v>
      </c>
    </row>
    <row r="16" spans="2:23" x14ac:dyDescent="0.25">
      <c r="F16" s="3">
        <f t="shared" si="0"/>
        <v>0</v>
      </c>
    </row>
    <row r="17" spans="6:6" x14ac:dyDescent="0.25">
      <c r="F17" s="3">
        <f t="shared" si="0"/>
        <v>0</v>
      </c>
    </row>
    <row r="18" spans="6:6" x14ac:dyDescent="0.25">
      <c r="F18" s="3">
        <f t="shared" si="0"/>
        <v>0</v>
      </c>
    </row>
    <row r="19" spans="6:6" x14ac:dyDescent="0.25">
      <c r="F19" s="3">
        <f t="shared" si="0"/>
        <v>0</v>
      </c>
    </row>
    <row r="20" spans="6:6" x14ac:dyDescent="0.25">
      <c r="F20" s="3">
        <f t="shared" si="0"/>
        <v>0</v>
      </c>
    </row>
    <row r="21" spans="6:6" x14ac:dyDescent="0.25">
      <c r="F21" s="3">
        <f t="shared" si="0"/>
        <v>0</v>
      </c>
    </row>
    <row r="22" spans="6:6" x14ac:dyDescent="0.25">
      <c r="F22" s="3">
        <f t="shared" si="0"/>
        <v>0</v>
      </c>
    </row>
    <row r="23" spans="6:6" x14ac:dyDescent="0.25">
      <c r="F23" s="3">
        <f t="shared" si="0"/>
        <v>0</v>
      </c>
    </row>
    <row r="24" spans="6:6" x14ac:dyDescent="0.25">
      <c r="F24" s="3">
        <f t="shared" si="0"/>
        <v>0</v>
      </c>
    </row>
    <row r="25" spans="6:6" x14ac:dyDescent="0.25">
      <c r="F25" s="3">
        <f t="shared" si="0"/>
        <v>0</v>
      </c>
    </row>
    <row r="26" spans="6:6" x14ac:dyDescent="0.25">
      <c r="F26" s="3">
        <f t="shared" si="0"/>
        <v>0</v>
      </c>
    </row>
    <row r="27" spans="6:6" x14ac:dyDescent="0.25">
      <c r="F27" s="3">
        <f t="shared" si="0"/>
        <v>0</v>
      </c>
    </row>
    <row r="28" spans="6:6" x14ac:dyDescent="0.25">
      <c r="F28" s="3">
        <f t="shared" si="0"/>
        <v>0</v>
      </c>
    </row>
    <row r="29" spans="6:6" x14ac:dyDescent="0.25">
      <c r="F29" s="3">
        <f t="shared" si="0"/>
        <v>0</v>
      </c>
    </row>
    <row r="30" spans="6:6" x14ac:dyDescent="0.25">
      <c r="F30" s="3">
        <f t="shared" si="0"/>
        <v>0</v>
      </c>
    </row>
    <row r="31" spans="6:6" x14ac:dyDescent="0.25">
      <c r="F31" s="3">
        <f t="shared" si="0"/>
        <v>0</v>
      </c>
    </row>
    <row r="32" spans="6:6" x14ac:dyDescent="0.25">
      <c r="F32" s="3">
        <f t="shared" si="0"/>
        <v>0</v>
      </c>
    </row>
    <row r="33" spans="6:6" x14ac:dyDescent="0.25">
      <c r="F33" s="3">
        <f t="shared" si="0"/>
        <v>0</v>
      </c>
    </row>
    <row r="34" spans="6:6" x14ac:dyDescent="0.25">
      <c r="F34" s="3">
        <f t="shared" si="0"/>
        <v>0</v>
      </c>
    </row>
    <row r="35" spans="6:6" x14ac:dyDescent="0.25">
      <c r="F35" s="3">
        <f t="shared" si="0"/>
        <v>0</v>
      </c>
    </row>
    <row r="36" spans="6:6" x14ac:dyDescent="0.25">
      <c r="F36" s="3">
        <f t="shared" si="0"/>
        <v>0</v>
      </c>
    </row>
    <row r="37" spans="6:6" x14ac:dyDescent="0.25">
      <c r="F37" s="3">
        <f t="shared" si="0"/>
        <v>0</v>
      </c>
    </row>
    <row r="38" spans="6:6" x14ac:dyDescent="0.25">
      <c r="F38" s="3">
        <f t="shared" si="0"/>
        <v>0</v>
      </c>
    </row>
    <row r="39" spans="6:6" x14ac:dyDescent="0.25">
      <c r="F39" s="3">
        <f t="shared" si="0"/>
        <v>0</v>
      </c>
    </row>
    <row r="40" spans="6:6" x14ac:dyDescent="0.25">
      <c r="F40" s="3">
        <f t="shared" si="0"/>
        <v>0</v>
      </c>
    </row>
    <row r="41" spans="6:6" x14ac:dyDescent="0.25">
      <c r="F41" s="3">
        <f t="shared" si="0"/>
        <v>0</v>
      </c>
    </row>
    <row r="42" spans="6:6" x14ac:dyDescent="0.25">
      <c r="F42" s="3">
        <f t="shared" si="0"/>
        <v>0</v>
      </c>
    </row>
    <row r="43" spans="6:6" x14ac:dyDescent="0.25">
      <c r="F43" s="3">
        <f t="shared" si="0"/>
        <v>0</v>
      </c>
    </row>
    <row r="44" spans="6:6" x14ac:dyDescent="0.25">
      <c r="F44" s="3">
        <f t="shared" si="0"/>
        <v>0</v>
      </c>
    </row>
    <row r="45" spans="6:6" x14ac:dyDescent="0.25">
      <c r="F45" s="3">
        <f t="shared" si="0"/>
        <v>0</v>
      </c>
    </row>
    <row r="46" spans="6:6" x14ac:dyDescent="0.25">
      <c r="F46" s="3">
        <f t="shared" si="0"/>
        <v>0</v>
      </c>
    </row>
    <row r="47" spans="6:6" x14ac:dyDescent="0.25">
      <c r="F47" s="3">
        <f t="shared" si="0"/>
        <v>0</v>
      </c>
    </row>
    <row r="48" spans="6:6" x14ac:dyDescent="0.25">
      <c r="F48" s="3">
        <f t="shared" si="0"/>
        <v>0</v>
      </c>
    </row>
    <row r="49" spans="6:6" x14ac:dyDescent="0.25">
      <c r="F49" s="3">
        <f t="shared" si="0"/>
        <v>0</v>
      </c>
    </row>
    <row r="50" spans="6:6" x14ac:dyDescent="0.25">
      <c r="F50" s="3">
        <f t="shared" si="0"/>
        <v>0</v>
      </c>
    </row>
    <row r="51" spans="6:6" x14ac:dyDescent="0.25">
      <c r="F51" s="3">
        <f t="shared" si="0"/>
        <v>0</v>
      </c>
    </row>
    <row r="52" spans="6:6" x14ac:dyDescent="0.25">
      <c r="F52" s="3">
        <f t="shared" si="0"/>
        <v>0</v>
      </c>
    </row>
    <row r="53" spans="6:6" x14ac:dyDescent="0.25">
      <c r="F53" s="3">
        <f t="shared" si="0"/>
        <v>0</v>
      </c>
    </row>
    <row r="54" spans="6:6" x14ac:dyDescent="0.25">
      <c r="F54" s="3">
        <f t="shared" si="0"/>
        <v>0</v>
      </c>
    </row>
    <row r="55" spans="6:6" x14ac:dyDescent="0.25">
      <c r="F55" s="3">
        <f t="shared" si="0"/>
        <v>0</v>
      </c>
    </row>
    <row r="56" spans="6:6" x14ac:dyDescent="0.25">
      <c r="F56" s="3">
        <f t="shared" si="0"/>
        <v>0</v>
      </c>
    </row>
    <row r="57" spans="6:6" x14ac:dyDescent="0.25">
      <c r="F57" s="3">
        <f t="shared" si="0"/>
        <v>0</v>
      </c>
    </row>
    <row r="58" spans="6:6" x14ac:dyDescent="0.25">
      <c r="F58" s="3">
        <f t="shared" si="0"/>
        <v>0</v>
      </c>
    </row>
    <row r="59" spans="6:6" x14ac:dyDescent="0.25">
      <c r="F59" s="3">
        <f t="shared" si="0"/>
        <v>0</v>
      </c>
    </row>
    <row r="60" spans="6:6" x14ac:dyDescent="0.25">
      <c r="F60" s="3">
        <f t="shared" si="0"/>
        <v>0</v>
      </c>
    </row>
    <row r="61" spans="6:6" x14ac:dyDescent="0.25">
      <c r="F61" s="3">
        <f t="shared" si="0"/>
        <v>0</v>
      </c>
    </row>
    <row r="62" spans="6:6" x14ac:dyDescent="0.25">
      <c r="F62" s="3">
        <f t="shared" si="0"/>
        <v>0</v>
      </c>
    </row>
    <row r="63" spans="6:6" x14ac:dyDescent="0.25">
      <c r="F63" s="3">
        <f t="shared" si="0"/>
        <v>0</v>
      </c>
    </row>
    <row r="64" spans="6:6" x14ac:dyDescent="0.25">
      <c r="F64" s="3">
        <f t="shared" si="0"/>
        <v>0</v>
      </c>
    </row>
    <row r="65" spans="6:6" x14ac:dyDescent="0.25">
      <c r="F65" s="3">
        <f t="shared" si="0"/>
        <v>0</v>
      </c>
    </row>
    <row r="66" spans="6:6" x14ac:dyDescent="0.25">
      <c r="F66" s="3">
        <f t="shared" si="0"/>
        <v>0</v>
      </c>
    </row>
    <row r="67" spans="6:6" x14ac:dyDescent="0.25">
      <c r="F67" s="3">
        <f t="shared" si="0"/>
        <v>0</v>
      </c>
    </row>
    <row r="68" spans="6:6" x14ac:dyDescent="0.25">
      <c r="F68" s="3">
        <f t="shared" si="0"/>
        <v>0</v>
      </c>
    </row>
    <row r="69" spans="6:6" x14ac:dyDescent="0.25">
      <c r="F69" s="3">
        <f t="shared" si="0"/>
        <v>0</v>
      </c>
    </row>
    <row r="70" spans="6:6" x14ac:dyDescent="0.25">
      <c r="F70" s="3">
        <f t="shared" ref="F70:F100" si="1">SUM((B70)/1000)*(C70/1000)*(D70/1000)*E70</f>
        <v>0</v>
      </c>
    </row>
    <row r="71" spans="6:6" x14ac:dyDescent="0.25">
      <c r="F71" s="3">
        <f t="shared" si="1"/>
        <v>0</v>
      </c>
    </row>
    <row r="72" spans="6:6" x14ac:dyDescent="0.25">
      <c r="F72" s="3">
        <f t="shared" si="1"/>
        <v>0</v>
      </c>
    </row>
    <row r="73" spans="6:6" x14ac:dyDescent="0.25">
      <c r="F73" s="3">
        <f t="shared" si="1"/>
        <v>0</v>
      </c>
    </row>
    <row r="74" spans="6:6" x14ac:dyDescent="0.25">
      <c r="F74" s="3">
        <f t="shared" si="1"/>
        <v>0</v>
      </c>
    </row>
    <row r="75" spans="6:6" x14ac:dyDescent="0.25">
      <c r="F75" s="3">
        <f t="shared" si="1"/>
        <v>0</v>
      </c>
    </row>
    <row r="76" spans="6:6" x14ac:dyDescent="0.25">
      <c r="F76" s="3">
        <f t="shared" si="1"/>
        <v>0</v>
      </c>
    </row>
    <row r="77" spans="6:6" x14ac:dyDescent="0.25">
      <c r="F77" s="3">
        <f t="shared" si="1"/>
        <v>0</v>
      </c>
    </row>
    <row r="78" spans="6:6" x14ac:dyDescent="0.25">
      <c r="F78" s="3">
        <f t="shared" si="1"/>
        <v>0</v>
      </c>
    </row>
    <row r="79" spans="6:6" x14ac:dyDescent="0.25">
      <c r="F79" s="3">
        <f t="shared" si="1"/>
        <v>0</v>
      </c>
    </row>
    <row r="80" spans="6:6" x14ac:dyDescent="0.25">
      <c r="F80" s="3">
        <f t="shared" si="1"/>
        <v>0</v>
      </c>
    </row>
    <row r="81" spans="6:6" x14ac:dyDescent="0.25">
      <c r="F81" s="3">
        <f t="shared" si="1"/>
        <v>0</v>
      </c>
    </row>
    <row r="82" spans="6:6" x14ac:dyDescent="0.25">
      <c r="F82" s="3">
        <f t="shared" si="1"/>
        <v>0</v>
      </c>
    </row>
    <row r="83" spans="6:6" x14ac:dyDescent="0.25">
      <c r="F83" s="3">
        <f t="shared" si="1"/>
        <v>0</v>
      </c>
    </row>
    <row r="84" spans="6:6" x14ac:dyDescent="0.25">
      <c r="F84" s="3">
        <f t="shared" si="1"/>
        <v>0</v>
      </c>
    </row>
    <row r="85" spans="6:6" x14ac:dyDescent="0.25">
      <c r="F85" s="3">
        <f t="shared" si="1"/>
        <v>0</v>
      </c>
    </row>
    <row r="86" spans="6:6" x14ac:dyDescent="0.25">
      <c r="F86" s="3">
        <f t="shared" si="1"/>
        <v>0</v>
      </c>
    </row>
    <row r="87" spans="6:6" x14ac:dyDescent="0.25">
      <c r="F87" s="3">
        <f t="shared" si="1"/>
        <v>0</v>
      </c>
    </row>
    <row r="88" spans="6:6" x14ac:dyDescent="0.25">
      <c r="F88" s="3">
        <f t="shared" si="1"/>
        <v>0</v>
      </c>
    </row>
    <row r="89" spans="6:6" x14ac:dyDescent="0.25">
      <c r="F89" s="3">
        <f t="shared" si="1"/>
        <v>0</v>
      </c>
    </row>
    <row r="90" spans="6:6" x14ac:dyDescent="0.25">
      <c r="F90" s="3">
        <f t="shared" si="1"/>
        <v>0</v>
      </c>
    </row>
    <row r="91" spans="6:6" x14ac:dyDescent="0.25">
      <c r="F91" s="3">
        <f t="shared" si="1"/>
        <v>0</v>
      </c>
    </row>
    <row r="92" spans="6:6" x14ac:dyDescent="0.25">
      <c r="F92" s="3">
        <f t="shared" si="1"/>
        <v>0</v>
      </c>
    </row>
    <row r="93" spans="6:6" x14ac:dyDescent="0.25">
      <c r="F93" s="3">
        <f t="shared" si="1"/>
        <v>0</v>
      </c>
    </row>
    <row r="94" spans="6:6" x14ac:dyDescent="0.25">
      <c r="F94" s="3">
        <f t="shared" si="1"/>
        <v>0</v>
      </c>
    </row>
    <row r="95" spans="6:6" x14ac:dyDescent="0.25">
      <c r="F95" s="3">
        <f t="shared" si="1"/>
        <v>0</v>
      </c>
    </row>
    <row r="96" spans="6:6" x14ac:dyDescent="0.25">
      <c r="F96" s="3">
        <f t="shared" si="1"/>
        <v>0</v>
      </c>
    </row>
    <row r="97" spans="6:6" x14ac:dyDescent="0.25">
      <c r="F97" s="3">
        <f t="shared" si="1"/>
        <v>0</v>
      </c>
    </row>
    <row r="98" spans="6:6" x14ac:dyDescent="0.25">
      <c r="F98" s="3">
        <f t="shared" si="1"/>
        <v>0</v>
      </c>
    </row>
    <row r="99" spans="6:6" x14ac:dyDescent="0.25">
      <c r="F99" s="3">
        <f t="shared" si="1"/>
        <v>0</v>
      </c>
    </row>
    <row r="100" spans="6:6" x14ac:dyDescent="0.25">
      <c r="F100" s="3">
        <f t="shared" si="1"/>
        <v>0</v>
      </c>
    </row>
    <row r="101" spans="6:6" x14ac:dyDescent="0.25">
      <c r="F101" s="3"/>
    </row>
  </sheetData>
  <mergeCells count="2">
    <mergeCell ref="B2:D2"/>
    <mergeCell ref="B3:D3"/>
  </mergeCells>
  <phoneticPr fontId="1" type="noConversion"/>
  <pageMargins left="0.25" right="0.25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15"/>
  <sheetViews>
    <sheetView tabSelected="1" workbookViewId="0">
      <selection activeCell="P25" sqref="P25"/>
    </sheetView>
  </sheetViews>
  <sheetFormatPr defaultRowHeight="15" x14ac:dyDescent="0.25"/>
  <cols>
    <col min="1" max="1" width="11.5703125" bestFit="1" customWidth="1"/>
    <col min="2" max="2" width="10.7109375" bestFit="1" customWidth="1"/>
    <col min="4" max="4" width="6" bestFit="1" customWidth="1"/>
    <col min="5" max="5" width="9.42578125" bestFit="1" customWidth="1"/>
    <col min="8" max="8" width="11.5703125" bestFit="1" customWidth="1"/>
    <col min="9" max="9" width="10.7109375" customWidth="1"/>
    <col min="10" max="10" width="8.85546875" bestFit="1" customWidth="1"/>
    <col min="11" max="11" width="8.85546875" customWidth="1"/>
    <col min="14" max="14" width="10.85546875" customWidth="1"/>
    <col min="15" max="15" width="10.28515625" bestFit="1" customWidth="1"/>
    <col min="16" max="16" width="12.28515625" customWidth="1"/>
  </cols>
  <sheetData>
    <row r="2" spans="1:25" ht="15" customHeight="1" x14ac:dyDescent="0.25">
      <c r="A2" s="8" t="s">
        <v>10</v>
      </c>
      <c r="B2" s="8"/>
      <c r="C2" s="8"/>
      <c r="D2" s="8"/>
      <c r="E2" s="8"/>
      <c r="H2" s="8" t="s">
        <v>11</v>
      </c>
      <c r="I2" s="8"/>
      <c r="J2" s="8"/>
      <c r="K2" s="6"/>
    </row>
    <row r="3" spans="1:25" ht="15" customHeight="1" x14ac:dyDescent="0.25">
      <c r="A3" s="8"/>
      <c r="B3" s="8"/>
      <c r="C3" s="8"/>
      <c r="D3" s="8"/>
      <c r="E3" s="8"/>
      <c r="H3" s="8"/>
      <c r="I3" s="8"/>
      <c r="J3" s="8"/>
      <c r="K3" s="6"/>
    </row>
    <row r="4" spans="1:2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8</v>
      </c>
      <c r="H4" s="5" t="s">
        <v>1</v>
      </c>
      <c r="I4" t="s">
        <v>3</v>
      </c>
      <c r="J4" s="5" t="s">
        <v>4</v>
      </c>
      <c r="K4" s="5" t="s">
        <v>9</v>
      </c>
      <c r="N4" s="5" t="s">
        <v>3</v>
      </c>
      <c r="O4" s="5" t="s">
        <v>4</v>
      </c>
      <c r="P4" s="5" t="s">
        <v>9</v>
      </c>
    </row>
    <row r="5" spans="1:25" x14ac:dyDescent="0.25">
      <c r="A5" s="5">
        <v>25</v>
      </c>
      <c r="B5" s="5">
        <v>100</v>
      </c>
      <c r="C5" s="5">
        <v>6000</v>
      </c>
      <c r="D5" s="5">
        <v>60</v>
      </c>
      <c r="E5" s="5">
        <v>0.90000000000000013</v>
      </c>
      <c r="H5" s="5">
        <v>25</v>
      </c>
      <c r="I5">
        <v>4000</v>
      </c>
      <c r="J5" s="5">
        <v>25</v>
      </c>
      <c r="K5" s="5">
        <v>0.3</v>
      </c>
      <c r="N5" s="5">
        <v>4000</v>
      </c>
      <c r="O5" s="5">
        <v>25</v>
      </c>
      <c r="P5" s="5">
        <v>0.3</v>
      </c>
    </row>
    <row r="6" spans="1:25" x14ac:dyDescent="0.25">
      <c r="A6" s="5">
        <v>25</v>
      </c>
      <c r="B6" s="5">
        <v>120</v>
      </c>
      <c r="C6" s="5">
        <v>4000</v>
      </c>
      <c r="D6" s="5">
        <v>25</v>
      </c>
      <c r="E6" s="5">
        <v>0.3</v>
      </c>
      <c r="H6" s="5">
        <v>25</v>
      </c>
      <c r="I6">
        <v>6000</v>
      </c>
      <c r="J6" s="5">
        <v>60</v>
      </c>
      <c r="K6" s="5">
        <v>0.90000000000000013</v>
      </c>
      <c r="N6" s="5">
        <v>6000</v>
      </c>
      <c r="O6" s="5">
        <v>60</v>
      </c>
      <c r="P6" s="5">
        <v>0.90000000000000013</v>
      </c>
    </row>
    <row r="7" spans="1:25" x14ac:dyDescent="0.25">
      <c r="A7" t="s">
        <v>7</v>
      </c>
      <c r="D7">
        <f>SUBTOTAL(109,Итог[Шт])</f>
        <v>85</v>
      </c>
      <c r="E7">
        <f>SUBTOTAL(109,Итог[М.куб.])</f>
        <v>1.2000000000000002</v>
      </c>
      <c r="H7" s="5" t="s">
        <v>7</v>
      </c>
      <c r="J7" s="5">
        <f>SUBTOTAL(109,Итог_толщина[Шт])</f>
        <v>85</v>
      </c>
      <c r="K7" s="5">
        <f>SUBTOTAL(109,Итог_толщина[М.куб])</f>
        <v>1.2000000000000002</v>
      </c>
      <c r="N7" t="s">
        <v>7</v>
      </c>
      <c r="O7">
        <f>SUBTOTAL(109,Итог_длина[Шт])</f>
        <v>85</v>
      </c>
      <c r="P7">
        <f>SUBTOTAL(109,Итог_длина[М.куб])</f>
        <v>1.2000000000000002</v>
      </c>
    </row>
    <row r="8" spans="1:25" ht="15" customHeight="1" x14ac:dyDescent="0.25"/>
    <row r="9" spans="1:25" ht="15" customHeight="1" x14ac:dyDescent="0.25"/>
    <row r="10" spans="1:25" ht="15" customHeight="1" x14ac:dyDescent="0.25">
      <c r="R10" s="8" t="s">
        <v>11</v>
      </c>
      <c r="S10" s="8"/>
      <c r="T10" s="8"/>
      <c r="U10" s="8"/>
      <c r="W10" s="8" t="s">
        <v>12</v>
      </c>
      <c r="X10" s="8"/>
      <c r="Y10" s="8"/>
    </row>
    <row r="11" spans="1:25" ht="15" customHeight="1" x14ac:dyDescent="0.25">
      <c r="R11" s="8"/>
      <c r="S11" s="8"/>
      <c r="T11" s="8"/>
      <c r="U11" s="8"/>
      <c r="W11" s="8"/>
      <c r="X11" s="8"/>
      <c r="Y11" s="8"/>
    </row>
    <row r="12" spans="1:25" x14ac:dyDescent="0.25">
      <c r="R12" s="5" t="s">
        <v>1</v>
      </c>
      <c r="S12" s="5" t="s">
        <v>3</v>
      </c>
      <c r="T12" s="5" t="s">
        <v>4</v>
      </c>
      <c r="U12" s="5" t="s">
        <v>9</v>
      </c>
      <c r="W12" s="5" t="s">
        <v>3</v>
      </c>
      <c r="X12" s="5" t="s">
        <v>4</v>
      </c>
      <c r="Y12" s="5" t="s">
        <v>9</v>
      </c>
    </row>
    <row r="13" spans="1:25" x14ac:dyDescent="0.25">
      <c r="R13" s="5">
        <v>25</v>
      </c>
      <c r="S13" s="5">
        <v>6000</v>
      </c>
      <c r="T13" s="5">
        <v>60</v>
      </c>
      <c r="U13" s="5">
        <v>0.9</v>
      </c>
      <c r="W13" s="5">
        <v>6000</v>
      </c>
      <c r="X13" s="5">
        <v>60</v>
      </c>
      <c r="Y13" s="5">
        <v>0.9</v>
      </c>
    </row>
    <row r="14" spans="1:25" x14ac:dyDescent="0.25">
      <c r="R14" s="5">
        <v>25</v>
      </c>
      <c r="S14" s="5">
        <v>4000</v>
      </c>
      <c r="T14" s="5">
        <v>25</v>
      </c>
      <c r="U14" s="5">
        <v>0.3</v>
      </c>
      <c r="W14" s="5">
        <v>4000</v>
      </c>
      <c r="X14" s="5">
        <v>25</v>
      </c>
      <c r="Y14" s="5">
        <v>0.3</v>
      </c>
    </row>
    <row r="15" spans="1:25" x14ac:dyDescent="0.25">
      <c r="R15" s="5" t="s">
        <v>7</v>
      </c>
      <c r="S15" s="5"/>
      <c r="T15" s="5" t="e">
        <f>SUBTOTAL(109,#REF!)</f>
        <v>#REF!</v>
      </c>
      <c r="U15" s="5" t="e">
        <f>SUBTOTAL(109,#REF!)</f>
        <v>#REF!</v>
      </c>
      <c r="W15" s="5"/>
      <c r="X15" s="5" t="e">
        <f>SUBTOTAL(109,#REF!)</f>
        <v>#REF!</v>
      </c>
      <c r="Y15" s="5" t="e">
        <f>SUBTOTAL(109,#REF!)</f>
        <v>#REF!</v>
      </c>
    </row>
  </sheetData>
  <mergeCells count="4">
    <mergeCell ref="W10:Y11"/>
    <mergeCell ref="A2:E3"/>
    <mergeCell ref="H2:J3"/>
    <mergeCell ref="R10:U11"/>
  </mergeCells>
  <phoneticPr fontId="1" type="noConversion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FB2BB2-5F59-4A76-80F8-B08AF2CD7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Гарант</vt:lpstr>
      <vt:lpstr>КСБ</vt:lpstr>
      <vt:lpstr>ЧРП</vt:lpstr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2020-05-12T10:57:46Z</dcterms:modified>
</cp:coreProperties>
</file>