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Татьяна\Desktop\"/>
    </mc:Choice>
  </mc:AlternateContent>
  <xr:revisionPtr revIDLastSave="0" documentId="13_ncr:1_{15A75C47-22B2-491D-8795-E01B71DA8B6C}" xr6:coauthVersionLast="45" xr6:coauthVersionMax="45" xr10:uidLastSave="{00000000-0000-0000-0000-000000000000}"/>
  <bookViews>
    <workbookView xWindow="-120" yWindow="-120" windowWidth="29040" windowHeight="15990" xr2:uid="{00000000-000D-0000-FFFF-FFFF00000000}"/>
  </bookViews>
  <sheets>
    <sheet name="июнь  адм" sheetId="1" r:id="rId1"/>
    <sheet name="праздники" sheetId="4" r:id="rId2"/>
  </sheets>
  <externalReferences>
    <externalReference r:id="rId3"/>
    <externalReference r:id="rId4"/>
    <externalReference r:id="rId5"/>
    <externalReference r:id="rId6"/>
    <externalReference r:id="rId7"/>
    <externalReference r:id="rId8"/>
  </externalReferences>
  <definedNames>
    <definedName name="Банк">#REF!</definedName>
    <definedName name="БИК">#REF!</definedName>
    <definedName name="выхрабд">#REF!</definedName>
    <definedName name="год">#REF!</definedName>
    <definedName name="ДЕНЬ">#REF!</definedName>
    <definedName name="Дом">#REF!</definedName>
    <definedName name="допнер">#REF!</definedName>
    <definedName name="Имя">#REF!</definedName>
    <definedName name="Индекс">#REF!</definedName>
    <definedName name="ИНН">#REF!</definedName>
    <definedName name="Категория">[1]Служебный!$A$1:$A$3</definedName>
    <definedName name="Корпус">#REF!</definedName>
    <definedName name="КорСчет">#REF!</definedName>
    <definedName name="КПП">#REF!</definedName>
    <definedName name="Люди">OFFSET('[2]Способ 2'!XFB1,0,0,COUNTA('[2]Способ 2'!XFB1:XFB99),1)</definedName>
    <definedName name="месяц">#REF!</definedName>
    <definedName name="месяца">[3]database!$C$2:$C$13</definedName>
    <definedName name="Область">#REF!</definedName>
    <definedName name="ОГРН">#REF!</definedName>
    <definedName name="ОКОНХ">#REF!</definedName>
    <definedName name="ОКПО">#REF!</definedName>
    <definedName name="Отчество">#REF!</definedName>
    <definedName name="Офис">#REF!</definedName>
    <definedName name="ПЕРСОНАЛ">[4]!Таблица4[#Data]</definedName>
    <definedName name="празд">[5]Календарь!$G$2:$G$23</definedName>
    <definedName name="праздники" localSheetId="0">'июнь  адм'!$F$17</definedName>
    <definedName name="ПРАЗДНИКИ">праздники!$A$9:$A$12,праздники!$A$9,праздники!$A$9</definedName>
    <definedName name="предпр">#REF!</definedName>
    <definedName name="Предприятие">#REF!</definedName>
    <definedName name="Пункт">#REF!</definedName>
    <definedName name="Район">#REF!</definedName>
    <definedName name="Руководитель">#REF!</definedName>
    <definedName name="СОТРУДНИКИ">[4]!Таблица6[[#All],[Столбец1]]</definedName>
    <definedName name="Стажеры">#REF!</definedName>
    <definedName name="Счет">#REF!</definedName>
    <definedName name="Телефон">#REF!</definedName>
    <definedName name="Улица">#REF!</definedName>
    <definedName name="Факс">#REF!</definedName>
    <definedName name="Фамилия">#REF!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Q16" i="1" l="1"/>
  <c r="R16" i="1"/>
  <c r="S16" i="1"/>
  <c r="Q17" i="1"/>
  <c r="R17" i="1"/>
  <c r="S17" i="1"/>
  <c r="Q18" i="1"/>
  <c r="R18" i="1"/>
  <c r="S18" i="1"/>
  <c r="Q19" i="1"/>
  <c r="R19" i="1"/>
  <c r="S19" i="1"/>
  <c r="A15" i="1" l="1"/>
  <c r="A20" i="1" l="1"/>
  <c r="A21" i="1"/>
  <c r="A22" i="1"/>
  <c r="A23" i="1"/>
  <c r="A24" i="1"/>
  <c r="A25" i="1"/>
  <c r="A26" i="1"/>
  <c r="A27" i="1"/>
  <c r="A28" i="1"/>
  <c r="A29" i="1"/>
  <c r="A30" i="1"/>
  <c r="A16" i="1"/>
  <c r="A17" i="1"/>
  <c r="A18" i="1"/>
  <c r="A19" i="1"/>
  <c r="AJ14" i="1" l="1"/>
  <c r="AI14" i="1"/>
  <c r="AH14" i="1"/>
  <c r="AG14" i="1"/>
  <c r="AF14" i="1"/>
  <c r="AE14" i="1"/>
  <c r="AD14" i="1"/>
  <c r="AC14" i="1"/>
  <c r="AB14" i="1"/>
  <c r="AA14" i="1"/>
  <c r="Z14" i="1"/>
  <c r="Y14" i="1"/>
  <c r="X14" i="1"/>
  <c r="W14" i="1"/>
  <c r="V14" i="1"/>
  <c r="U14" i="1"/>
  <c r="T14" i="1"/>
  <c r="S14" i="1"/>
  <c r="R14" i="1"/>
  <c r="Q14" i="1"/>
  <c r="P14" i="1"/>
  <c r="O14" i="1"/>
  <c r="N14" i="1"/>
  <c r="M14" i="1"/>
  <c r="L14" i="1"/>
  <c r="K14" i="1"/>
  <c r="J14" i="1"/>
  <c r="I14" i="1"/>
  <c r="H14" i="1"/>
  <c r="G14" i="1"/>
  <c r="F14" i="1"/>
  <c r="AC8" i="1"/>
  <c r="P17" i="1" l="1"/>
  <c r="P18" i="1"/>
  <c r="T18" i="1"/>
  <c r="T17" i="1"/>
  <c r="AB18" i="1"/>
  <c r="AB17" i="1"/>
  <c r="M18" i="1"/>
  <c r="M17" i="1"/>
  <c r="Y17" i="1"/>
  <c r="Y18" i="1"/>
  <c r="AC17" i="1"/>
  <c r="AC18" i="1"/>
  <c r="F15" i="1"/>
  <c r="F18" i="1"/>
  <c r="F17" i="1"/>
  <c r="J18" i="1"/>
  <c r="J17" i="1"/>
  <c r="N18" i="1"/>
  <c r="N17" i="1"/>
  <c r="V18" i="1"/>
  <c r="V17" i="1"/>
  <c r="Z18" i="1"/>
  <c r="Z17" i="1"/>
  <c r="AD18" i="1"/>
  <c r="AD17" i="1"/>
  <c r="AH18" i="1"/>
  <c r="AH17" i="1"/>
  <c r="H17" i="1"/>
  <c r="H18" i="1"/>
  <c r="L17" i="1"/>
  <c r="L18" i="1"/>
  <c r="X17" i="1"/>
  <c r="X18" i="1"/>
  <c r="AF18" i="1"/>
  <c r="AF17" i="1"/>
  <c r="I18" i="1"/>
  <c r="I17" i="1"/>
  <c r="U17" i="1"/>
  <c r="U18" i="1"/>
  <c r="AG17" i="1"/>
  <c r="AG18" i="1"/>
  <c r="G18" i="1"/>
  <c r="G17" i="1"/>
  <c r="K18" i="1"/>
  <c r="K17" i="1"/>
  <c r="O18" i="1"/>
  <c r="O17" i="1"/>
  <c r="W18" i="1"/>
  <c r="W17" i="1"/>
  <c r="AA18" i="1"/>
  <c r="AA17" i="1"/>
  <c r="AE18" i="1"/>
  <c r="AE17" i="1"/>
  <c r="F16" i="1"/>
  <c r="F19" i="1"/>
  <c r="J16" i="1"/>
  <c r="J15" i="1"/>
  <c r="J19" i="1"/>
  <c r="N16" i="1"/>
  <c r="N19" i="1"/>
  <c r="N15" i="1"/>
  <c r="R15" i="1"/>
  <c r="R31" i="1" s="1"/>
  <c r="V16" i="1"/>
  <c r="V19" i="1"/>
  <c r="V15" i="1"/>
  <c r="Z16" i="1"/>
  <c r="Z15" i="1"/>
  <c r="Z19" i="1"/>
  <c r="AD16" i="1"/>
  <c r="AD19" i="1"/>
  <c r="AD15" i="1"/>
  <c r="G19" i="1"/>
  <c r="G16" i="1"/>
  <c r="G15" i="1"/>
  <c r="K19" i="1"/>
  <c r="K16" i="1"/>
  <c r="K15" i="1"/>
  <c r="O19" i="1"/>
  <c r="O16" i="1"/>
  <c r="O15" i="1"/>
  <c r="H19" i="1"/>
  <c r="H16" i="1"/>
  <c r="H15" i="1"/>
  <c r="L19" i="1"/>
  <c r="L16" i="1"/>
  <c r="L15" i="1"/>
  <c r="P19" i="1"/>
  <c r="P16" i="1"/>
  <c r="P15" i="1"/>
  <c r="T19" i="1"/>
  <c r="T16" i="1"/>
  <c r="T15" i="1"/>
  <c r="X19" i="1"/>
  <c r="X16" i="1"/>
  <c r="X15" i="1"/>
  <c r="AB19" i="1"/>
  <c r="AB16" i="1"/>
  <c r="AB15" i="1"/>
  <c r="AF19" i="1"/>
  <c r="AF16" i="1"/>
  <c r="AF15" i="1"/>
  <c r="I16" i="1"/>
  <c r="I19" i="1"/>
  <c r="I15" i="1"/>
  <c r="M16" i="1"/>
  <c r="M19" i="1"/>
  <c r="M15" i="1"/>
  <c r="Q15" i="1"/>
  <c r="U16" i="1"/>
  <c r="U19" i="1"/>
  <c r="U15" i="1"/>
  <c r="Y16" i="1"/>
  <c r="Y19" i="1"/>
  <c r="Y15" i="1"/>
  <c r="AC16" i="1"/>
  <c r="AC19" i="1"/>
  <c r="AC15" i="1"/>
  <c r="AG16" i="1"/>
  <c r="AG19" i="1"/>
  <c r="AG15" i="1"/>
  <c r="AH16" i="1"/>
  <c r="AH19" i="1"/>
  <c r="AH15" i="1"/>
  <c r="S15" i="1"/>
  <c r="S31" i="1" s="1"/>
  <c r="W19" i="1"/>
  <c r="W16" i="1"/>
  <c r="W15" i="1"/>
  <c r="AA19" i="1"/>
  <c r="AA16" i="1"/>
  <c r="AA15" i="1"/>
  <c r="AE19" i="1"/>
  <c r="AE16" i="1"/>
  <c r="AE15" i="1"/>
  <c r="AM10" i="1"/>
  <c r="AU19" i="1" s="1"/>
  <c r="AU30" i="1" l="1"/>
  <c r="AU16" i="1"/>
  <c r="AV20" i="1"/>
  <c r="AU21" i="1"/>
  <c r="AV29" i="1"/>
  <c r="AU29" i="1"/>
  <c r="AW29" i="1" s="1"/>
  <c r="AU18" i="1"/>
  <c r="AU20" i="1"/>
  <c r="AU17" i="1"/>
  <c r="AU15" i="1"/>
  <c r="AV22" i="1"/>
  <c r="AV19" i="1"/>
  <c r="AU22" i="1"/>
  <c r="AV30" i="1"/>
  <c r="AU25" i="1"/>
  <c r="AV16" i="1"/>
  <c r="AV21" i="1"/>
  <c r="AV27" i="1"/>
  <c r="AV17" i="1"/>
  <c r="AV23" i="1"/>
  <c r="AU24" i="1"/>
  <c r="AU23" i="1"/>
  <c r="AV15" i="1"/>
  <c r="AV18" i="1"/>
  <c r="AV24" i="1"/>
  <c r="AV25" i="1"/>
  <c r="AV28" i="1"/>
  <c r="AU27" i="1"/>
  <c r="AU28" i="1"/>
  <c r="AQ19" i="1"/>
  <c r="AR21" i="1"/>
  <c r="AM21" i="1"/>
  <c r="AQ21" i="1"/>
  <c r="AL21" i="1"/>
  <c r="AP21" i="1"/>
  <c r="AK21" i="1"/>
  <c r="AS21" i="1"/>
  <c r="AN21" i="1"/>
  <c r="AS17" i="1"/>
  <c r="AN17" i="1"/>
  <c r="AQ17" i="1"/>
  <c r="AL17" i="1"/>
  <c r="AK17" i="1"/>
  <c r="AR17" i="1"/>
  <c r="AP17" i="1"/>
  <c r="AM17" i="1"/>
  <c r="AQ16" i="1"/>
  <c r="AL16" i="1"/>
  <c r="AP16" i="1"/>
  <c r="AK16" i="1"/>
  <c r="AS16" i="1"/>
  <c r="AW16" i="1" s="1"/>
  <c r="AN16" i="1"/>
  <c r="AR16" i="1"/>
  <c r="AM16" i="1"/>
  <c r="AP23" i="1"/>
  <c r="AK23" i="1"/>
  <c r="AS23" i="1"/>
  <c r="AM23" i="1"/>
  <c r="AR23" i="1"/>
  <c r="AL23" i="1"/>
  <c r="AQ23" i="1"/>
  <c r="AN23" i="1"/>
  <c r="AL26" i="1"/>
  <c r="AK19" i="1"/>
  <c r="AN19" i="1"/>
  <c r="AP20" i="1"/>
  <c r="AS20" i="1"/>
  <c r="AN20" i="1"/>
  <c r="AR20" i="1"/>
  <c r="AM20" i="1"/>
  <c r="AQ20" i="1"/>
  <c r="AL20" i="1"/>
  <c r="AK20" i="1"/>
  <c r="AP22" i="1"/>
  <c r="AK22" i="1"/>
  <c r="AS22" i="1"/>
  <c r="AN22" i="1"/>
  <c r="AR22" i="1"/>
  <c r="AM22" i="1"/>
  <c r="AQ22" i="1"/>
  <c r="AL22" i="1"/>
  <c r="AQ30" i="1"/>
  <c r="AL30" i="1"/>
  <c r="AT30" i="1"/>
  <c r="AP30" i="1"/>
  <c r="AK30" i="1"/>
  <c r="AS30" i="1"/>
  <c r="AW30" i="1" s="1"/>
  <c r="AN30" i="1"/>
  <c r="AR30" i="1"/>
  <c r="AM30" i="1"/>
  <c r="AS27" i="1"/>
  <c r="AN27" i="1"/>
  <c r="AR27" i="1"/>
  <c r="AM27" i="1"/>
  <c r="AQ27" i="1"/>
  <c r="AL27" i="1"/>
  <c r="AT27" i="1"/>
  <c r="AP27" i="1"/>
  <c r="AK27" i="1"/>
  <c r="AS18" i="1"/>
  <c r="AN18" i="1"/>
  <c r="AQ18" i="1"/>
  <c r="AL18" i="1"/>
  <c r="AK18" i="1"/>
  <c r="AR18" i="1"/>
  <c r="AP18" i="1"/>
  <c r="AM18" i="1"/>
  <c r="AM19" i="1"/>
  <c r="AS19" i="1"/>
  <c r="AW19" i="1" s="1"/>
  <c r="AP28" i="1"/>
  <c r="AK28" i="1"/>
  <c r="AS28" i="1"/>
  <c r="AN28" i="1"/>
  <c r="AR28" i="1"/>
  <c r="AM28" i="1"/>
  <c r="AQ28" i="1"/>
  <c r="AL28" i="1"/>
  <c r="AQ25" i="1"/>
  <c r="AT25" i="1"/>
  <c r="AP25" i="1"/>
  <c r="AK25" i="1"/>
  <c r="AN25" i="1"/>
  <c r="AM25" i="1"/>
  <c r="AS25" i="1"/>
  <c r="AL25" i="1"/>
  <c r="AR25" i="1"/>
  <c r="AR24" i="1"/>
  <c r="AM24" i="1"/>
  <c r="AN24" i="1"/>
  <c r="AS24" i="1"/>
  <c r="AW24" i="1" s="1"/>
  <c r="AL24" i="1"/>
  <c r="AQ24" i="1"/>
  <c r="AK24" i="1"/>
  <c r="AP24" i="1"/>
  <c r="AR29" i="1"/>
  <c r="AM29" i="1"/>
  <c r="AQ29" i="1"/>
  <c r="AL29" i="1"/>
  <c r="AP29" i="1"/>
  <c r="AK29" i="1"/>
  <c r="AN29" i="1"/>
  <c r="AP19" i="1"/>
  <c r="AL19" i="1"/>
  <c r="AR19" i="1"/>
  <c r="AW18" i="1" l="1"/>
  <c r="AW21" i="1"/>
  <c r="AW28" i="1"/>
  <c r="AW20" i="1"/>
  <c r="AW17" i="1"/>
  <c r="AW23" i="1"/>
  <c r="AW25" i="1"/>
  <c r="AW22" i="1"/>
  <c r="AW27" i="1"/>
  <c r="AQ15" i="1"/>
  <c r="AS15" i="1"/>
  <c r="AW15" i="1" s="1"/>
  <c r="AL15" i="1"/>
  <c r="AM15" i="1"/>
  <c r="AK15" i="1"/>
  <c r="AR15" i="1"/>
  <c r="AP15" i="1"/>
  <c r="AN15" i="1"/>
</calcChain>
</file>

<file path=xl/sharedStrings.xml><?xml version="1.0" encoding="utf-8"?>
<sst xmlns="http://schemas.openxmlformats.org/spreadsheetml/2006/main" count="42" uniqueCount="39">
  <si>
    <t>"УТВЕРЖДАЮ"</t>
  </si>
  <si>
    <t>Ген. Директор ____________________________Л.А.Синченко</t>
  </si>
  <si>
    <t>ГРАФИК РАБОТЫ</t>
  </si>
  <si>
    <t>обслуживающего персонала на</t>
  </si>
  <si>
    <t xml:space="preserve">№ </t>
  </si>
  <si>
    <t>Фамилия Имя Отчество</t>
  </si>
  <si>
    <t>должность</t>
  </si>
  <si>
    <t>ставка</t>
  </si>
  <si>
    <t>Табель</t>
  </si>
  <si>
    <t>Ч И С Л А     М Е С Я Ц А</t>
  </si>
  <si>
    <t>Время</t>
  </si>
  <si>
    <t>Дней</t>
  </si>
  <si>
    <t>всего отработано</t>
  </si>
  <si>
    <t>Отпуск</t>
  </si>
  <si>
    <t>Больничный</t>
  </si>
  <si>
    <t>День отъезда</t>
  </si>
  <si>
    <t>Прогулы</t>
  </si>
  <si>
    <t>С разр. админ.</t>
  </si>
  <si>
    <t>Вых. и праздн.дни</t>
  </si>
  <si>
    <t>Часов</t>
  </si>
  <si>
    <t>Ночные</t>
  </si>
  <si>
    <t>Норма часов по графику</t>
  </si>
  <si>
    <t>норма дней по графику</t>
  </si>
  <si>
    <t>Отклонения (-)</t>
  </si>
  <si>
    <t xml:space="preserve"> </t>
  </si>
  <si>
    <t>09.052020</t>
  </si>
  <si>
    <t>02.012020</t>
  </si>
  <si>
    <t>04.012020</t>
  </si>
  <si>
    <t>Синченко Л.А.</t>
  </si>
  <si>
    <t>Синченко К.В.</t>
  </si>
  <si>
    <t>Николаева С.С.</t>
  </si>
  <si>
    <t>количество работников, которые работали в определённый день месяца.</t>
  </si>
  <si>
    <t>совм</t>
  </si>
  <si>
    <t>Иванова А.А.</t>
  </si>
  <si>
    <t>По списку работников 5 , но в ячейку жёлтого цвета должна попасть  цифра 4 (один работник совмещает должность)</t>
  </si>
  <si>
    <t>помогите пожалуйста составить формулу, чтобы она подсчитывала в ячейках жёлтого цвета списочное количество</t>
  </si>
  <si>
    <t>А в выходные дни в жёлтых ячейках  не должно стоять ничего.</t>
  </si>
  <si>
    <t>здесь должна стоять цифра 4</t>
  </si>
  <si>
    <t>здесь должно быть пусто, т.к. день выходной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</si>
</sst>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[$-419]mmmm\ yyyy;@"/>
    <numFmt numFmtId="165" formatCode="[$-419]mmmm;@"/>
    <numFmt numFmtId="166" formatCode="dd/mm/yyyy\ ddd"/>
    <numFmt numFmtId="167" formatCode="0.0"/>
  </numFmts>
  <fonts count="16" x14ac:knownFonts="1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20"/>
      <name val="Times New Roman"/>
      <family val="1"/>
      <charset val="204"/>
    </font>
    <font>
      <b/>
      <sz val="8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0"/>
      <name val="Times New Roman"/>
      <family val="1"/>
      <charset val="204"/>
    </font>
    <font>
      <sz val="11"/>
      <name val="Times New Roman"/>
      <family val="1"/>
      <charset val="204"/>
    </font>
    <font>
      <i/>
      <sz val="12"/>
      <name val="Times New Roman"/>
      <family val="1"/>
      <charset val="204"/>
    </font>
    <font>
      <b/>
      <i/>
      <sz val="10"/>
      <name val="Times New Roman"/>
      <family val="1"/>
      <charset val="204"/>
    </font>
    <font>
      <b/>
      <sz val="10"/>
      <name val="Arial Cyr"/>
      <charset val="204"/>
    </font>
    <font>
      <b/>
      <sz val="10"/>
      <name val="Arial"/>
      <family val="2"/>
      <charset val="204"/>
    </font>
    <font>
      <sz val="10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b/>
      <sz val="16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4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129">
    <xf numFmtId="0" fontId="0" fillId="0" borderId="0" xfId="0"/>
    <xf numFmtId="0" fontId="2" fillId="0" borderId="0" xfId="1" applyFont="1"/>
    <xf numFmtId="0" fontId="2" fillId="0" borderId="0" xfId="1" applyFont="1" applyAlignment="1">
      <alignment horizontal="left"/>
    </xf>
    <xf numFmtId="0" fontId="2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0" fontId="4" fillId="0" borderId="0" xfId="1" applyFont="1" applyAlignment="1">
      <alignment horizontal="left"/>
    </xf>
    <xf numFmtId="0" fontId="2" fillId="0" borderId="0" xfId="1" applyFont="1" applyAlignment="1">
      <alignment horizontal="center" wrapText="1"/>
    </xf>
    <xf numFmtId="0" fontId="3" fillId="0" borderId="0" xfId="1" applyFont="1"/>
    <xf numFmtId="166" fontId="3" fillId="0" borderId="24" xfId="1" applyNumberFormat="1" applyFont="1" applyBorder="1" applyAlignment="1">
      <alignment horizontal="center" vertical="center" textRotation="90"/>
    </xf>
    <xf numFmtId="166" fontId="3" fillId="2" borderId="25" xfId="1" applyNumberFormat="1" applyFont="1" applyFill="1" applyBorder="1" applyAlignment="1">
      <alignment horizontal="center" vertical="center" textRotation="90"/>
    </xf>
    <xf numFmtId="166" fontId="3" fillId="0" borderId="25" xfId="1" applyNumberFormat="1" applyFont="1" applyBorder="1" applyAlignment="1">
      <alignment horizontal="center" vertical="center" textRotation="90"/>
    </xf>
    <xf numFmtId="166" fontId="3" fillId="2" borderId="26" xfId="1" applyNumberFormat="1" applyFont="1" applyFill="1" applyBorder="1" applyAlignment="1">
      <alignment horizontal="center" vertical="center" textRotation="90"/>
    </xf>
    <xf numFmtId="0" fontId="2" fillId="0" borderId="32" xfId="1" applyFont="1" applyBorder="1" applyAlignment="1">
      <alignment horizontal="center"/>
    </xf>
    <xf numFmtId="0" fontId="2" fillId="0" borderId="33" xfId="1" applyFont="1" applyBorder="1"/>
    <xf numFmtId="0" fontId="3" fillId="0" borderId="33" xfId="1" applyFont="1" applyBorder="1" applyAlignment="1">
      <alignment wrapText="1"/>
    </xf>
    <xf numFmtId="0" fontId="3" fillId="0" borderId="1" xfId="1" applyFont="1" applyBorder="1" applyAlignment="1">
      <alignment horizontal="center"/>
    </xf>
    <xf numFmtId="0" fontId="6" fillId="0" borderId="33" xfId="0" applyFont="1" applyBorder="1"/>
    <xf numFmtId="0" fontId="3" fillId="0" borderId="12" xfId="1" applyFont="1" applyBorder="1" applyAlignment="1" applyProtection="1">
      <alignment horizontal="center"/>
      <protection hidden="1"/>
    </xf>
    <xf numFmtId="0" fontId="3" fillId="0" borderId="35" xfId="1" applyFont="1" applyBorder="1" applyAlignment="1" applyProtection="1">
      <alignment horizontal="center"/>
      <protection hidden="1"/>
    </xf>
    <xf numFmtId="0" fontId="3" fillId="0" borderId="34" xfId="1" applyFont="1" applyBorder="1" applyAlignment="1" applyProtection="1">
      <alignment horizontal="center"/>
      <protection hidden="1"/>
    </xf>
    <xf numFmtId="0" fontId="3" fillId="0" borderId="34" xfId="1" applyFont="1" applyBorder="1" applyAlignment="1">
      <alignment horizontal="center"/>
    </xf>
    <xf numFmtId="0" fontId="3" fillId="0" borderId="36" xfId="1" applyFont="1" applyBorder="1" applyAlignment="1">
      <alignment horizontal="center"/>
    </xf>
    <xf numFmtId="0" fontId="3" fillId="0" borderId="32" xfId="1" applyFont="1" applyBorder="1" applyAlignment="1">
      <alignment horizontal="center"/>
    </xf>
    <xf numFmtId="0" fontId="0" fillId="0" borderId="0" xfId="0" applyAlignment="1">
      <alignment vertical="center"/>
    </xf>
    <xf numFmtId="0" fontId="2" fillId="0" borderId="12" xfId="1" applyFont="1" applyBorder="1" applyAlignment="1">
      <alignment horizontal="left"/>
    </xf>
    <xf numFmtId="0" fontId="7" fillId="0" borderId="12" xfId="1" applyFont="1" applyBorder="1" applyAlignment="1">
      <alignment wrapText="1"/>
    </xf>
    <xf numFmtId="0" fontId="3" fillId="0" borderId="38" xfId="1" applyFont="1" applyBorder="1"/>
    <xf numFmtId="0" fontId="3" fillId="0" borderId="39" xfId="1" applyFont="1" applyBorder="1" applyAlignment="1">
      <alignment horizontal="center" wrapText="1"/>
    </xf>
    <xf numFmtId="0" fontId="3" fillId="0" borderId="40" xfId="1" applyFont="1" applyBorder="1" applyAlignment="1">
      <alignment horizontal="center"/>
    </xf>
    <xf numFmtId="0" fontId="3" fillId="0" borderId="12" xfId="1" applyFont="1" applyBorder="1" applyAlignment="1">
      <alignment horizontal="center"/>
    </xf>
    <xf numFmtId="0" fontId="3" fillId="0" borderId="40" xfId="1" applyFont="1" applyBorder="1" applyAlignment="1" applyProtection="1">
      <alignment horizontal="center"/>
      <protection hidden="1"/>
    </xf>
    <xf numFmtId="0" fontId="3" fillId="0" borderId="41" xfId="1" applyFont="1" applyBorder="1" applyAlignment="1">
      <alignment horizontal="center"/>
    </xf>
    <xf numFmtId="0" fontId="3" fillId="0" borderId="37" xfId="1" applyFont="1" applyBorder="1" applyAlignment="1">
      <alignment horizontal="center"/>
    </xf>
    <xf numFmtId="0" fontId="3" fillId="0" borderId="38" xfId="1" applyFont="1" applyBorder="1" applyAlignment="1">
      <alignment horizontal="center"/>
    </xf>
    <xf numFmtId="167" fontId="3" fillId="0" borderId="35" xfId="1" applyNumberFormat="1" applyFont="1" applyBorder="1" applyAlignment="1" applyProtection="1">
      <alignment horizontal="center"/>
      <protection hidden="1"/>
    </xf>
    <xf numFmtId="0" fontId="8" fillId="0" borderId="12" xfId="1" applyFont="1" applyBorder="1" applyAlignment="1">
      <alignment horizontal="left"/>
    </xf>
    <xf numFmtId="0" fontId="2" fillId="0" borderId="42" xfId="1" applyFont="1" applyBorder="1" applyAlignment="1">
      <alignment horizontal="left"/>
    </xf>
    <xf numFmtId="0" fontId="7" fillId="0" borderId="42" xfId="1" applyFont="1" applyBorder="1"/>
    <xf numFmtId="0" fontId="3" fillId="0" borderId="12" xfId="1" applyFont="1" applyBorder="1" applyAlignment="1">
      <alignment horizontal="center" wrapText="1"/>
    </xf>
    <xf numFmtId="1" fontId="3" fillId="0" borderId="12" xfId="1" applyNumberFormat="1" applyFont="1" applyBorder="1" applyAlignment="1">
      <alignment horizontal="center"/>
    </xf>
    <xf numFmtId="2" fontId="3" fillId="0" borderId="40" xfId="1" applyNumberFormat="1" applyFont="1" applyBorder="1" applyAlignment="1">
      <alignment horizontal="center"/>
    </xf>
    <xf numFmtId="0" fontId="9" fillId="0" borderId="12" xfId="1" applyFont="1" applyBorder="1" applyAlignment="1">
      <alignment horizontal="left"/>
    </xf>
    <xf numFmtId="0" fontId="10" fillId="0" borderId="37" xfId="1" applyFont="1" applyBorder="1"/>
    <xf numFmtId="167" fontId="3" fillId="0" borderId="40" xfId="1" applyNumberFormat="1" applyFont="1" applyBorder="1" applyAlignment="1">
      <alignment horizontal="center"/>
    </xf>
    <xf numFmtId="167" fontId="3" fillId="0" borderId="12" xfId="1" applyNumberFormat="1" applyFont="1" applyBorder="1" applyAlignment="1">
      <alignment horizontal="center"/>
    </xf>
    <xf numFmtId="0" fontId="2" fillId="0" borderId="21" xfId="1" applyFont="1" applyBorder="1" applyAlignment="1">
      <alignment horizontal="left"/>
    </xf>
    <xf numFmtId="0" fontId="3" fillId="0" borderId="21" xfId="1" applyFont="1" applyBorder="1" applyAlignment="1">
      <alignment wrapText="1"/>
    </xf>
    <xf numFmtId="0" fontId="3" fillId="0" borderId="43" xfId="1" applyFont="1" applyBorder="1" applyAlignment="1">
      <alignment horizontal="center"/>
    </xf>
    <xf numFmtId="0" fontId="3" fillId="0" borderId="21" xfId="1" applyFont="1" applyBorder="1" applyAlignment="1">
      <alignment horizontal="center"/>
    </xf>
    <xf numFmtId="0" fontId="3" fillId="0" borderId="21" xfId="1" applyFont="1" applyBorder="1" applyAlignment="1" applyProtection="1">
      <alignment horizontal="center"/>
      <protection hidden="1"/>
    </xf>
    <xf numFmtId="0" fontId="3" fillId="0" borderId="29" xfId="1" applyFont="1" applyBorder="1" applyAlignment="1" applyProtection="1">
      <alignment horizontal="center"/>
      <protection hidden="1"/>
    </xf>
    <xf numFmtId="0" fontId="3" fillId="0" borderId="29" xfId="1" applyFont="1" applyBorder="1" applyAlignment="1">
      <alignment horizontal="center"/>
    </xf>
    <xf numFmtId="0" fontId="3" fillId="0" borderId="44" xfId="1" applyFont="1" applyBorder="1" applyAlignment="1">
      <alignment horizontal="center"/>
    </xf>
    <xf numFmtId="0" fontId="3" fillId="0" borderId="31" xfId="1" applyFont="1" applyBorder="1" applyAlignment="1">
      <alignment horizontal="center"/>
    </xf>
    <xf numFmtId="0" fontId="2" fillId="0" borderId="0" xfId="1" applyFont="1" applyAlignment="1">
      <alignment horizontal="right"/>
    </xf>
    <xf numFmtId="14" fontId="11" fillId="2" borderId="0" xfId="1" applyNumberFormat="1" applyFont="1" applyFill="1"/>
    <xf numFmtId="14" fontId="11" fillId="0" borderId="0" xfId="1" applyNumberFormat="1" applyFont="1"/>
    <xf numFmtId="0" fontId="11" fillId="0" borderId="0" xfId="1" applyFont="1"/>
    <xf numFmtId="1" fontId="11" fillId="0" borderId="0" xfId="1" applyNumberFormat="1" applyFont="1"/>
    <xf numFmtId="0" fontId="11" fillId="2" borderId="0" xfId="1" applyFont="1" applyFill="1"/>
    <xf numFmtId="14" fontId="12" fillId="0" borderId="0" xfId="1" applyNumberFormat="1" applyFont="1"/>
    <xf numFmtId="0" fontId="13" fillId="0" borderId="0" xfId="1" applyFont="1" applyAlignment="1">
      <alignment horizontal="center" vertical="center" wrapText="1"/>
    </xf>
    <xf numFmtId="166" fontId="3" fillId="2" borderId="17" xfId="1" applyNumberFormat="1" applyFont="1" applyFill="1" applyBorder="1" applyAlignment="1">
      <alignment horizontal="center" vertical="center" textRotation="90"/>
    </xf>
    <xf numFmtId="14" fontId="14" fillId="0" borderId="0" xfId="0" applyNumberFormat="1" applyFont="1" applyAlignment="1">
      <alignment horizontal="right"/>
    </xf>
    <xf numFmtId="0" fontId="14" fillId="0" borderId="0" xfId="0" applyFont="1" applyAlignment="1">
      <alignment horizontal="right"/>
    </xf>
    <xf numFmtId="0" fontId="3" fillId="0" borderId="40" xfId="1" applyNumberFormat="1" applyFont="1" applyBorder="1" applyAlignment="1">
      <alignment horizontal="center"/>
    </xf>
    <xf numFmtId="0" fontId="3" fillId="0" borderId="0" xfId="1" applyFont="1" applyBorder="1" applyAlignment="1"/>
    <xf numFmtId="0" fontId="15" fillId="0" borderId="0" xfId="1" applyFont="1" applyBorder="1" applyAlignment="1"/>
    <xf numFmtId="0" fontId="2" fillId="0" borderId="0" xfId="1" applyFont="1" applyAlignment="1">
      <alignment horizontal="center"/>
    </xf>
    <xf numFmtId="0" fontId="3" fillId="0" borderId="2" xfId="1" applyFont="1" applyBorder="1" applyAlignment="1">
      <alignment vertical="center"/>
    </xf>
    <xf numFmtId="0" fontId="3" fillId="0" borderId="11" xfId="1" applyFont="1" applyBorder="1" applyAlignment="1">
      <alignment vertical="center"/>
    </xf>
    <xf numFmtId="0" fontId="3" fillId="0" borderId="20" xfId="1" applyFont="1" applyBorder="1" applyAlignment="1">
      <alignment vertical="center"/>
    </xf>
    <xf numFmtId="0" fontId="2" fillId="0" borderId="0" xfId="1" applyFont="1" applyBorder="1" applyAlignment="1">
      <alignment horizontal="center"/>
    </xf>
    <xf numFmtId="0" fontId="2" fillId="0" borderId="0" xfId="1" applyFont="1" applyBorder="1" applyAlignment="1">
      <alignment horizontal="left"/>
    </xf>
    <xf numFmtId="0" fontId="2" fillId="0" borderId="0" xfId="1" applyFont="1" applyAlignment="1">
      <alignment horizontal="center"/>
    </xf>
    <xf numFmtId="0" fontId="2" fillId="0" borderId="0" xfId="1" applyFont="1" applyAlignment="1">
      <alignment horizontal="right"/>
    </xf>
    <xf numFmtId="0" fontId="2" fillId="0" borderId="0" xfId="1" applyFont="1" applyAlignment="1">
      <alignment horizontal="center"/>
    </xf>
    <xf numFmtId="0" fontId="3" fillId="0" borderId="9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0" fontId="3" fillId="0" borderId="10" xfId="1" applyFont="1" applyBorder="1" applyAlignment="1">
      <alignment horizontal="center"/>
    </xf>
    <xf numFmtId="0" fontId="3" fillId="0" borderId="18" xfId="1" applyFont="1" applyBorder="1" applyAlignment="1">
      <alignment horizontal="center" vertical="center" textRotation="90"/>
    </xf>
    <xf numFmtId="0" fontId="3" fillId="0" borderId="29" xfId="1" applyFont="1" applyBorder="1" applyAlignment="1">
      <alignment horizontal="center" vertical="center" textRotation="90"/>
    </xf>
    <xf numFmtId="0" fontId="5" fillId="2" borderId="18" xfId="1" applyFont="1" applyFill="1" applyBorder="1" applyAlignment="1">
      <alignment horizontal="center" vertical="center" textRotation="90"/>
    </xf>
    <xf numFmtId="0" fontId="5" fillId="2" borderId="29" xfId="1" applyFont="1" applyFill="1" applyBorder="1" applyAlignment="1">
      <alignment horizontal="center" vertical="center" textRotation="90"/>
    </xf>
    <xf numFmtId="0" fontId="5" fillId="2" borderId="9" xfId="1" applyFont="1" applyFill="1" applyBorder="1" applyAlignment="1">
      <alignment horizontal="center" vertical="center" textRotation="90"/>
    </xf>
    <xf numFmtId="0" fontId="5" fillId="2" borderId="30" xfId="1" applyFont="1" applyFill="1" applyBorder="1" applyAlignment="1">
      <alignment horizontal="center" vertical="center" textRotation="90"/>
    </xf>
    <xf numFmtId="0" fontId="3" fillId="2" borderId="19" xfId="1" applyFont="1" applyFill="1" applyBorder="1" applyAlignment="1">
      <alignment horizontal="center" vertical="center" textRotation="90"/>
    </xf>
    <xf numFmtId="0" fontId="3" fillId="2" borderId="31" xfId="1" applyFont="1" applyFill="1" applyBorder="1" applyAlignment="1">
      <alignment horizontal="center" vertical="center" textRotation="90"/>
    </xf>
    <xf numFmtId="0" fontId="3" fillId="0" borderId="0" xfId="1" applyFont="1" applyAlignment="1">
      <alignment horizontal="center"/>
    </xf>
    <xf numFmtId="0" fontId="2" fillId="0" borderId="0" xfId="1" applyFont="1" applyAlignment="1">
      <alignment horizontal="right"/>
    </xf>
    <xf numFmtId="164" fontId="3" fillId="0" borderId="0" xfId="1" applyNumberFormat="1" applyFont="1" applyAlignment="1">
      <alignment horizontal="center"/>
    </xf>
    <xf numFmtId="0" fontId="2" fillId="0" borderId="0" xfId="1" applyFont="1" applyAlignment="1">
      <alignment horizontal="center" wrapText="1"/>
    </xf>
    <xf numFmtId="165" fontId="3" fillId="0" borderId="1" xfId="1" applyNumberFormat="1" applyFont="1" applyBorder="1" applyAlignment="1">
      <alignment horizontal="center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2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20" xfId="1" applyFont="1" applyBorder="1" applyAlignment="1">
      <alignment horizontal="center" vertical="center" wrapText="1"/>
    </xf>
    <xf numFmtId="0" fontId="3" fillId="0" borderId="4" xfId="1" applyFont="1" applyBorder="1" applyAlignment="1">
      <alignment horizontal="center" vertical="center" textRotation="90" wrapText="1"/>
    </xf>
    <xf numFmtId="0" fontId="3" fillId="0" borderId="13" xfId="1" applyFont="1" applyBorder="1" applyAlignment="1">
      <alignment horizontal="center" vertical="center" textRotation="90" wrapText="1"/>
    </xf>
    <xf numFmtId="0" fontId="3" fillId="0" borderId="22" xfId="1" applyFont="1" applyBorder="1" applyAlignment="1">
      <alignment horizontal="center" vertical="center" textRotation="90" wrapText="1"/>
    </xf>
    <xf numFmtId="0" fontId="3" fillId="0" borderId="5" xfId="1" applyFont="1" applyBorder="1" applyAlignment="1">
      <alignment horizontal="center" vertical="center" textRotation="90"/>
    </xf>
    <xf numFmtId="0" fontId="3" fillId="0" borderId="14" xfId="1" applyFont="1" applyBorder="1" applyAlignment="1">
      <alignment horizontal="center" vertical="center" textRotation="90"/>
    </xf>
    <xf numFmtId="0" fontId="3" fillId="0" borderId="23" xfId="1" applyFont="1" applyBorder="1" applyAlignment="1">
      <alignment horizontal="center" vertical="center" textRotation="90"/>
    </xf>
    <xf numFmtId="0" fontId="3" fillId="0" borderId="6" xfId="1" applyFont="1" applyBorder="1" applyAlignment="1">
      <alignment horizontal="center" vertical="center"/>
    </xf>
    <xf numFmtId="0" fontId="3" fillId="0" borderId="7" xfId="1" applyFont="1" applyBorder="1" applyAlignment="1">
      <alignment horizontal="center" vertical="center"/>
    </xf>
    <xf numFmtId="0" fontId="3" fillId="0" borderId="15" xfId="1" applyFont="1" applyBorder="1" applyAlignment="1">
      <alignment horizontal="center" vertical="center"/>
    </xf>
    <xf numFmtId="0" fontId="3" fillId="0" borderId="0" xfId="1" applyFont="1" applyAlignment="1">
      <alignment horizontal="center" vertical="center"/>
    </xf>
    <xf numFmtId="0" fontId="3" fillId="0" borderId="6" xfId="1" applyFont="1" applyBorder="1" applyAlignment="1">
      <alignment horizontal="center"/>
    </xf>
    <xf numFmtId="0" fontId="3" fillId="0" borderId="8" xfId="1" applyFont="1" applyBorder="1" applyAlignment="1">
      <alignment horizontal="center"/>
    </xf>
    <xf numFmtId="0" fontId="3" fillId="0" borderId="16" xfId="1" applyFont="1" applyBorder="1" applyAlignment="1">
      <alignment horizontal="center" vertical="center" textRotation="90"/>
    </xf>
    <xf numFmtId="0" fontId="3" fillId="0" borderId="27" xfId="1" applyFont="1" applyBorder="1" applyAlignment="1">
      <alignment horizontal="center" vertical="center" textRotation="90"/>
    </xf>
    <xf numFmtId="0" fontId="3" fillId="0" borderId="17" xfId="1" applyFont="1" applyBorder="1" applyAlignment="1">
      <alignment horizontal="center" vertical="center" textRotation="90"/>
    </xf>
    <xf numFmtId="0" fontId="3" fillId="0" borderId="28" xfId="1" applyFont="1" applyBorder="1" applyAlignment="1">
      <alignment horizontal="center" vertical="center" textRotation="90"/>
    </xf>
    <xf numFmtId="0" fontId="2" fillId="0" borderId="0" xfId="1" applyFont="1" applyAlignment="1"/>
    <xf numFmtId="0" fontId="3" fillId="0" borderId="0" xfId="1" applyFont="1" applyBorder="1" applyAlignment="1">
      <alignment horizontal="center"/>
    </xf>
    <xf numFmtId="0" fontId="15" fillId="0" borderId="6" xfId="1" applyFont="1" applyBorder="1" applyAlignment="1">
      <alignment horizontal="center"/>
    </xf>
    <xf numFmtId="0" fontId="15" fillId="0" borderId="7" xfId="1" applyFont="1" applyBorder="1" applyAlignment="1">
      <alignment horizontal="center"/>
    </xf>
    <xf numFmtId="0" fontId="15" fillId="0" borderId="10" xfId="1" applyFont="1" applyBorder="1" applyAlignment="1">
      <alignment horizontal="center"/>
    </xf>
    <xf numFmtId="0" fontId="15" fillId="0" borderId="15" xfId="1" applyFont="1" applyBorder="1" applyAlignment="1">
      <alignment horizontal="center"/>
    </xf>
    <xf numFmtId="0" fontId="15" fillId="0" borderId="0" xfId="1" applyFont="1" applyBorder="1" applyAlignment="1">
      <alignment horizontal="center"/>
    </xf>
    <xf numFmtId="0" fontId="15" fillId="0" borderId="42" xfId="1" applyFont="1" applyBorder="1" applyAlignment="1">
      <alignment horizontal="center"/>
    </xf>
    <xf numFmtId="0" fontId="15" fillId="0" borderId="45" xfId="1" applyFont="1" applyBorder="1" applyAlignment="1">
      <alignment horizontal="center"/>
    </xf>
    <xf numFmtId="0" fontId="15" fillId="0" borderId="46" xfId="1" applyFont="1" applyBorder="1" applyAlignment="1">
      <alignment horizontal="center"/>
    </xf>
    <xf numFmtId="0" fontId="15" fillId="0" borderId="47" xfId="1" applyFont="1" applyBorder="1" applyAlignment="1">
      <alignment horizontal="center"/>
    </xf>
    <xf numFmtId="0" fontId="3" fillId="3" borderId="24" xfId="1" applyFont="1" applyFill="1" applyBorder="1" applyAlignment="1">
      <alignment horizontal="center"/>
    </xf>
    <xf numFmtId="0" fontId="3" fillId="0" borderId="12" xfId="1" applyFont="1" applyBorder="1" applyAlignment="1">
      <alignment horizontal="left"/>
    </xf>
    <xf numFmtId="0" fontId="15" fillId="0" borderId="0" xfId="1" applyFont="1" applyBorder="1" applyAlignment="1">
      <alignment horizontal="center"/>
    </xf>
  </cellXfs>
  <cellStyles count="2">
    <cellStyle name="Обычный" xfId="0" builtinId="0"/>
    <cellStyle name="Обычный 2 2" xfId="1" xr:uid="{00000000-0005-0000-0000-000001000000}"/>
  </cellStyles>
  <dxfs count="88">
    <dxf>
      <fill>
        <patternFill>
          <bgColor rgb="FFC00000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6.xml"/><Relationship Id="rId3" Type="http://schemas.openxmlformats.org/officeDocument/2006/relationships/externalLink" Target="externalLinks/externalLink1.xml"/><Relationship Id="rId7" Type="http://schemas.openxmlformats.org/officeDocument/2006/relationships/externalLink" Target="externalLinks/externalLink5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4.xml"/><Relationship Id="rId11" Type="http://schemas.openxmlformats.org/officeDocument/2006/relationships/sharedStrings" Target="sharedStrings.xml"/><Relationship Id="rId5" Type="http://schemas.openxmlformats.org/officeDocument/2006/relationships/externalLink" Target="externalLinks/externalLink3.xml"/><Relationship Id="rId10" Type="http://schemas.openxmlformats.org/officeDocument/2006/relationships/styles" Target="styles.xml"/><Relationship Id="rId4" Type="http://schemas.openxmlformats.org/officeDocument/2006/relationships/externalLink" Target="externalLinks/externalLink2.xml"/><Relationship Id="rId9" Type="http://schemas.openxmlformats.org/officeDocument/2006/relationships/theme" Target="theme/theme1.xml"/></Relationships>
</file>

<file path=xl/ctrlProps/ctrlProp1.xml><?xml version="1.0" encoding="utf-8"?>
<formControlPr xmlns="http://schemas.microsoft.com/office/spreadsheetml/2009/9/main" objectType="Spin" dx="16" fmlaLink="$AY$2" max="12" min="1" page="10" val="6"/>
</file>

<file path=xl/ctrlProps/ctrlProp2.xml><?xml version="1.0" encoding="utf-8"?>
<formControlPr xmlns="http://schemas.microsoft.com/office/spreadsheetml/2009/9/main" objectType="Spin" dx="16" fmlaLink="$AZ$2" max="2050" min="2000" page="10" val="2020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50</xdr:col>
          <xdr:colOff>323850</xdr:colOff>
          <xdr:row>0</xdr:row>
          <xdr:rowOff>190500</xdr:rowOff>
        </xdr:from>
        <xdr:to>
          <xdr:col>51</xdr:col>
          <xdr:colOff>19050</xdr:colOff>
          <xdr:row>2</xdr:row>
          <xdr:rowOff>0</xdr:rowOff>
        </xdr:to>
        <xdr:sp macro="" textlink="">
          <xdr:nvSpPr>
            <xdr:cNvPr id="1025" name="Spinner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51</xdr:col>
          <xdr:colOff>323850</xdr:colOff>
          <xdr:row>1</xdr:row>
          <xdr:rowOff>9525</xdr:rowOff>
        </xdr:from>
        <xdr:to>
          <xdr:col>52</xdr:col>
          <xdr:colOff>38100</xdr:colOff>
          <xdr:row>2</xdr:row>
          <xdr:rowOff>0</xdr:rowOff>
        </xdr:to>
        <xdr:sp macro="" textlink="">
          <xdr:nvSpPr>
            <xdr:cNvPr id="1026" name="Spinner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0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 fPrintsWithSheet="0"/>
      </xdr:twoCellAnchor>
    </mc:Choice>
    <mc:Fallback/>
  </mc:AlternateContent>
  <xdr:twoCellAnchor>
    <xdr:from>
      <xdr:col>5</xdr:col>
      <xdr:colOff>238125</xdr:colOff>
      <xdr:row>30</xdr:row>
      <xdr:rowOff>161926</xdr:rowOff>
    </xdr:from>
    <xdr:to>
      <xdr:col>14</xdr:col>
      <xdr:colOff>228600</xdr:colOff>
      <xdr:row>40</xdr:row>
      <xdr:rowOff>47625</xdr:rowOff>
    </xdr:to>
    <xdr:cxnSp macro="">
      <xdr:nvCxnSpPr>
        <xdr:cNvPr id="3" name="Прямая со стрелкой 2">
          <a:extLst>
            <a:ext uri="{FF2B5EF4-FFF2-40B4-BE49-F238E27FC236}">
              <a16:creationId xmlns:a16="http://schemas.microsoft.com/office/drawing/2014/main" id="{84F5EEE9-26A6-4265-B8D0-FB8EBD3C2D77}"/>
            </a:ext>
          </a:extLst>
        </xdr:cNvPr>
        <xdr:cNvCxnSpPr/>
      </xdr:nvCxnSpPr>
      <xdr:spPr>
        <a:xfrm flipH="1" flipV="1">
          <a:off x="3657600" y="7591426"/>
          <a:ext cx="2667000" cy="2314574"/>
        </a:xfrm>
        <a:prstGeom prst="straightConnector1">
          <a:avLst/>
        </a:prstGeom>
        <a:ln w="19050"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16</xdr:col>
      <xdr:colOff>228600</xdr:colOff>
      <xdr:row>30</xdr:row>
      <xdr:rowOff>104775</xdr:rowOff>
    </xdr:from>
    <xdr:to>
      <xdr:col>29</xdr:col>
      <xdr:colOff>28575</xdr:colOff>
      <xdr:row>39</xdr:row>
      <xdr:rowOff>180975</xdr:rowOff>
    </xdr:to>
    <xdr:cxnSp macro="">
      <xdr:nvCxnSpPr>
        <xdr:cNvPr id="9" name="Прямая со стрелкой 8">
          <a:extLst>
            <a:ext uri="{FF2B5EF4-FFF2-40B4-BE49-F238E27FC236}">
              <a16:creationId xmlns:a16="http://schemas.microsoft.com/office/drawing/2014/main" id="{11FA723A-9D62-4506-A838-1A108E7A89D9}"/>
            </a:ext>
          </a:extLst>
        </xdr:cNvPr>
        <xdr:cNvCxnSpPr/>
      </xdr:nvCxnSpPr>
      <xdr:spPr>
        <a:xfrm flipH="1" flipV="1">
          <a:off x="6838950" y="7534275"/>
          <a:ext cx="3486150" cy="2247900"/>
        </a:xfrm>
        <a:prstGeom prst="straightConnector1">
          <a:avLst/>
        </a:prstGeom>
        <a:ln w="19050"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~1\SHUBOC~1\LOCALS~1\Temp\Rar$DI00.095\&#1058;&#1072;&#1073;&#1077;&#1083;&#1100;%20&#1064;&#1072;&#1073;&#1083;&#1086;&#1085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tvyur/Downloads/dynamic-dropdown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tvyur/Downloads/template%20&#8212;%20&#1082;&#1086;&#1087;&#1080;&#1103;.xlsm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&#1043;&#1056;&#1040;&#1060;&#1048;&#1050;/&#1043;&#1056;&#1040;&#1060;&#1048;&#1050;/&#1043;&#1056;&#1040;&#1060;&#1048;&#1050;%201.xlsm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K:\&#1055;&#1056;&#1048;&#1025;&#1052;%20&#1053;&#1040;%20&#1056;&#1040;&#1041;&#1054;&#1058;&#1059;%202019\2019\2019%20&#1043;&#1056;&#1040;&#1060;&#1048;&#1050;&#1048;%20&#1057;&#1052;&#1045;&#1053;&#1053;&#1054;&#1057;&#1058;&#1048;\&#1057;&#1059;&#1055;&#1045;&#1056;%20&#1058;&#1040;&#1041;&#1045;&#1051;&#1068;-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&#1043;&#1056;&#1040;&#1060;&#1048;&#1050;/&#1043;&#1056;&#1040;&#1060;&#1048;&#1050;&#1048;%20&#1057;&#1052;&#1045;&#1053;&#1053;&#1054;&#1057;&#1058;&#1048;%202020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Табель"/>
      <sheetName val="Подписи"/>
      <sheetName val="Служебный"/>
    </sheetNames>
    <sheetDataSet>
      <sheetData sheetId="0"/>
      <sheetData sheetId="1"/>
      <sheetData sheetId="2">
        <row r="1">
          <cell r="A1" t="str">
            <v>Н</v>
          </cell>
        </row>
        <row r="2">
          <cell r="A2" t="str">
            <v>С</v>
          </cell>
        </row>
        <row r="3">
          <cell r="A3" t="str">
            <v>Р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Способ 1"/>
      <sheetName val="Лист1"/>
      <sheetName val="Способ 1.5"/>
      <sheetName val="Способ 2"/>
    </sheetNames>
    <sheetDataSet>
      <sheetData sheetId="0"/>
      <sheetData sheetId="1"/>
      <sheetData sheetId="2"/>
      <sheetData sheetId="3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табель"/>
      <sheetName val="база_данных"/>
      <sheetName val="database"/>
    </sheetNames>
    <sheetDataSet>
      <sheetData sheetId="0"/>
      <sheetData sheetId="1" refreshError="1"/>
      <sheetData sheetId="2">
        <row r="1">
          <cell r="B1" t="e">
            <v>#VALUE!</v>
          </cell>
        </row>
        <row r="2">
          <cell r="C2" t="str">
            <v>январь</v>
          </cell>
        </row>
        <row r="3">
          <cell r="C3" t="str">
            <v>февраль</v>
          </cell>
        </row>
        <row r="4">
          <cell r="C4" t="str">
            <v>март</v>
          </cell>
        </row>
        <row r="5">
          <cell r="C5" t="str">
            <v>апрель</v>
          </cell>
        </row>
        <row r="6">
          <cell r="C6" t="str">
            <v>май</v>
          </cell>
        </row>
        <row r="7">
          <cell r="C7" t="str">
            <v>июнь</v>
          </cell>
        </row>
        <row r="8">
          <cell r="C8" t="str">
            <v>июль</v>
          </cell>
        </row>
        <row r="9">
          <cell r="C9" t="str">
            <v>август</v>
          </cell>
        </row>
        <row r="10">
          <cell r="C10" t="str">
            <v>сентябрь</v>
          </cell>
        </row>
        <row r="11">
          <cell r="C11" t="str">
            <v>октябрь</v>
          </cell>
        </row>
        <row r="12">
          <cell r="C12" t="str">
            <v>ноябрь</v>
          </cell>
        </row>
        <row r="13">
          <cell r="C13" t="str">
            <v>декабрь</v>
          </cell>
        </row>
      </sheetData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праздники"/>
      <sheetName val="производственный календарь "/>
      <sheetName val="И.Б. МАЙ 2020"/>
      <sheetName val="К.П. МАЙ 2020 "/>
      <sheetName val="ТАБЕЛЬ И.Б.ИЮНЬ"/>
      <sheetName val="ГРАФИК И.Б. ИЮНЬ 2020 "/>
      <sheetName val="ТАБЕЛЬ К.П. ИЮНЬ"/>
      <sheetName val="ГРАФИК К.П. ИЮНЬ 2020  "/>
      <sheetName val="ТАБЕЛЬ К.П. ИЮЛЬ"/>
      <sheetName val="ГРАФИК К.П. ИЮЛЬ 2020  УФ   "/>
      <sheetName val="ТАБЕЛЬ  И.Б. ИЮЛЬ"/>
      <sheetName val="ГРАФИК И.Б. ИЮЛЬ 2020 "/>
      <sheetName val="ТАБЕЛЬ К.П. АВГУСТ "/>
      <sheetName val="ГРАФИК К .П. АВГУСТ 2020  УФ   "/>
      <sheetName val="ТАБЕЛЬ  И.Б.АВГУСТ"/>
      <sheetName val="ГРАФИК И.Б. АВГУСТ 2020 "/>
      <sheetName val="ТАБЕЛЬ К.П. СЕНТЯБРЬ"/>
      <sheetName val="ГРАФИК К.П.СЕНТЯБРЬ 2020  "/>
      <sheetName val="ТАБЕЛЬ  И.Б.СЕНТЯБРЬ"/>
      <sheetName val="ГРАФИК И.Б. СЕНТЯБРЬ"/>
      <sheetName val="ТАБЕЛЬ К.П. ОКТЯБРЬ "/>
      <sheetName val="ГРАФИК К.П ОКТЯБРЬ"/>
      <sheetName val="ТАБЕЛЬ  И.Б. ОКТЯБРЬ"/>
      <sheetName val="ГРАФИК И.Б.ОКТЯБРЬ"/>
      <sheetName val="ТАБЕЛЬ К.П. НОЯБРЬ"/>
      <sheetName val="ГРАФИК К.П  НОЯБРЬ"/>
      <sheetName val="ТАБЕЛЬ  И.Б. НОЯБРЬ"/>
      <sheetName val="ГРАФИК И.Б.НОЯБРЬ "/>
      <sheetName val="ТАБЕЛЬ  И.Б.ДЕКАБРЬ"/>
      <sheetName val="ГРАФИК И.Б.ДЕКАБРЬ"/>
      <sheetName val="ТАБЕЛЬ К.П. ДЕКАБРЬ "/>
      <sheetName val="ГРАФИК К.П  ДЕКАБРЬ"/>
      <sheetName val="ГРАФИК 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пр"/>
      <sheetName val=" 12"/>
      <sheetName val="табель"/>
      <sheetName val="стр1"/>
      <sheetName val="Календарь"/>
      <sheetName val="Январь"/>
      <sheetName val="Данные"/>
      <sheetName val="и.б. 01.03.19"/>
      <sheetName val="и.б. 03.19"/>
      <sheetName val="и.б. 01.03.19 (2)"/>
      <sheetName val="к.п. 01.03.19  "/>
      <sheetName val="к.п. 03.19  "/>
      <sheetName val="и.б.01.04.19 "/>
      <sheetName val="и.б. 04.19 "/>
      <sheetName val="к.п. 01.04.19   "/>
      <sheetName val="к.п. 04.19   "/>
      <sheetName val="к.п. 01.04.19    (2)"/>
    </sheetNames>
    <sheetDataSet>
      <sheetData sheetId="0"/>
      <sheetData sheetId="1"/>
      <sheetData sheetId="2"/>
      <sheetData sheetId="3"/>
      <sheetData sheetId="4">
        <row r="2">
          <cell r="G2">
            <v>43466</v>
          </cell>
        </row>
        <row r="3">
          <cell r="G3">
            <v>43467</v>
          </cell>
        </row>
        <row r="4">
          <cell r="G4">
            <v>43468</v>
          </cell>
        </row>
        <row r="5">
          <cell r="G5">
            <v>43469</v>
          </cell>
        </row>
        <row r="6">
          <cell r="G6">
            <v>43470</v>
          </cell>
        </row>
        <row r="7">
          <cell r="G7">
            <v>43471</v>
          </cell>
        </row>
        <row r="8">
          <cell r="G8">
            <v>43472</v>
          </cell>
        </row>
        <row r="9">
          <cell r="G9">
            <v>43473</v>
          </cell>
        </row>
        <row r="10">
          <cell r="G10">
            <v>43519</v>
          </cell>
        </row>
        <row r="11">
          <cell r="G11">
            <v>43532</v>
          </cell>
        </row>
        <row r="14">
          <cell r="G14">
            <v>43586</v>
          </cell>
        </row>
        <row r="19">
          <cell r="G19">
            <v>43594</v>
          </cell>
        </row>
        <row r="21">
          <cell r="G21">
            <v>43628</v>
          </cell>
        </row>
        <row r="22">
          <cell r="G22">
            <v>43773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Я И.Б"/>
      <sheetName val="Недоработка за январь 2020 "/>
      <sheetName val="Я И.Б (2)"/>
      <sheetName val="Ф И.Б"/>
      <sheetName val="Ф И.Б (2)"/>
      <sheetName val="М И.Б "/>
      <sheetName val="А И.Б  "/>
      <sheetName val="Май И.Б  "/>
      <sheetName val="Июнь И.Б "/>
      <sheetName val="Июль И.Б  "/>
      <sheetName val="Август И.Б   "/>
      <sheetName val="СПИСОК СОТРУДНИКОВ"/>
      <sheetName val="важно"/>
      <sheetName val="очень важно"/>
      <sheetName val="Я К.П."/>
      <sheetName val="Я К.П. (2)"/>
      <sheetName val="Ф К.П."/>
      <sheetName val="Ф К.П. (2)"/>
      <sheetName val="М К.П."/>
      <sheetName val="А К.П. "/>
      <sheetName val="Май К.П.  "/>
      <sheetName val="Июнь К.П. "/>
      <sheetName val="Июль К.П.  "/>
      <sheetName val="С ПИСОК СОТРУДНИКОВ"/>
      <sheetName val="июнь  адм"/>
      <sheetName val="праздники 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>
        <row r="1">
          <cell r="A1" t="str">
            <v>дата</v>
          </cell>
          <cell r="B1" t="str">
            <v>норма</v>
          </cell>
          <cell r="C1"/>
        </row>
        <row r="2">
          <cell r="A2">
            <v>43831</v>
          </cell>
          <cell r="B2">
            <v>136</v>
          </cell>
          <cell r="C2">
            <v>17</v>
          </cell>
        </row>
        <row r="3">
          <cell r="A3">
            <v>43862</v>
          </cell>
          <cell r="B3">
            <v>152</v>
          </cell>
          <cell r="C3">
            <v>19</v>
          </cell>
        </row>
        <row r="4">
          <cell r="A4">
            <v>43891</v>
          </cell>
          <cell r="B4">
            <v>168</v>
          </cell>
          <cell r="C4">
            <v>21</v>
          </cell>
        </row>
        <row r="5">
          <cell r="A5">
            <v>43922</v>
          </cell>
          <cell r="B5">
            <v>175</v>
          </cell>
          <cell r="C5">
            <v>22</v>
          </cell>
        </row>
        <row r="6">
          <cell r="A6">
            <v>43952</v>
          </cell>
          <cell r="B6">
            <v>135</v>
          </cell>
          <cell r="C6">
            <v>17</v>
          </cell>
        </row>
        <row r="7">
          <cell r="A7">
            <v>43983</v>
          </cell>
          <cell r="B7">
            <v>167</v>
          </cell>
          <cell r="C7">
            <v>21</v>
          </cell>
        </row>
        <row r="8">
          <cell r="A8">
            <v>44013</v>
          </cell>
          <cell r="B8">
            <v>184</v>
          </cell>
          <cell r="C8">
            <v>23</v>
          </cell>
        </row>
        <row r="9">
          <cell r="A9">
            <v>44044</v>
          </cell>
          <cell r="B9">
            <v>168</v>
          </cell>
          <cell r="C9">
            <v>21</v>
          </cell>
        </row>
        <row r="10">
          <cell r="A10">
            <v>44075</v>
          </cell>
          <cell r="B10">
            <v>176</v>
          </cell>
          <cell r="C10">
            <v>22</v>
          </cell>
        </row>
        <row r="11">
          <cell r="A11">
            <v>44105</v>
          </cell>
          <cell r="B11">
            <v>176</v>
          </cell>
          <cell r="C11">
            <v>22</v>
          </cell>
        </row>
        <row r="12">
          <cell r="A12">
            <v>44136</v>
          </cell>
          <cell r="B12">
            <v>159</v>
          </cell>
          <cell r="C12">
            <v>20</v>
          </cell>
        </row>
        <row r="13">
          <cell r="A13">
            <v>44166</v>
          </cell>
          <cell r="B13">
            <v>183</v>
          </cell>
          <cell r="C13">
            <v>23</v>
          </cell>
        </row>
        <row r="14">
          <cell r="A14"/>
        </row>
      </sheetData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</sheetPr>
  <dimension ref="A1:BD676"/>
  <sheetViews>
    <sheetView tabSelected="1" topLeftCell="A10" zoomScaleNormal="100" workbookViewId="0">
      <selection activeCell="AD40" sqref="AD40:AT41"/>
    </sheetView>
  </sheetViews>
  <sheetFormatPr defaultRowHeight="15.75" outlineLevelCol="1" x14ac:dyDescent="0.25"/>
  <cols>
    <col min="1" max="1" width="7" style="1" customWidth="1"/>
    <col min="2" max="2" width="18.85546875" style="2" customWidth="1"/>
    <col min="3" max="3" width="17" style="2" customWidth="1"/>
    <col min="4" max="4" width="8.42578125" style="1" customWidth="1"/>
    <col min="5" max="5" width="6.28515625" style="1" hidden="1" customWidth="1" outlineLevel="1"/>
    <col min="6" max="6" width="9" style="1" bestFit="1" customWidth="1" collapsed="1"/>
    <col min="7" max="10" width="3.85546875" style="1" bestFit="1" customWidth="1"/>
    <col min="11" max="11" width="4.140625" style="1" customWidth="1"/>
    <col min="12" max="16" width="3.85546875" style="1" bestFit="1" customWidth="1"/>
    <col min="17" max="17" width="9" style="1" bestFit="1" customWidth="1"/>
    <col min="18" max="35" width="3.85546875" style="1" bestFit="1" customWidth="1"/>
    <col min="36" max="36" width="4.42578125" style="1" customWidth="1"/>
    <col min="37" max="37" width="4.28515625" style="1" customWidth="1"/>
    <col min="38" max="38" width="8.5703125" style="1" customWidth="1" outlineLevel="1"/>
    <col min="39" max="39" width="3.28515625" style="1" customWidth="1"/>
    <col min="40" max="40" width="2.5703125" style="1" customWidth="1"/>
    <col min="41" max="41" width="2.140625" style="1" customWidth="1" outlineLevel="1"/>
    <col min="42" max="42" width="2" style="1" customWidth="1"/>
    <col min="43" max="43" width="2.85546875" style="1" customWidth="1" outlineLevel="1"/>
    <col min="44" max="44" width="4.7109375" style="1" customWidth="1"/>
    <col min="45" max="45" width="6.42578125" style="1" customWidth="1"/>
    <col min="46" max="46" width="4.85546875" style="1" customWidth="1"/>
    <col min="47" max="48" width="5.7109375" style="1" customWidth="1"/>
    <col min="49" max="49" width="5" style="1" customWidth="1"/>
    <col min="50" max="50" width="10.5703125" style="1" bestFit="1" customWidth="1"/>
    <col min="51" max="51" width="9.28515625" style="1" bestFit="1" customWidth="1"/>
    <col min="52" max="52" width="9.5703125" style="1" customWidth="1"/>
    <col min="53" max="259" width="9.140625" style="1"/>
    <col min="260" max="260" width="2.85546875" style="1" customWidth="1"/>
    <col min="261" max="261" width="30.85546875" style="1" customWidth="1"/>
    <col min="262" max="262" width="21.7109375" style="1" customWidth="1"/>
    <col min="263" max="263" width="6.28515625" style="1" customWidth="1"/>
    <col min="264" max="264" width="5.42578125" style="1" customWidth="1"/>
    <col min="265" max="283" width="3.140625" style="1" customWidth="1"/>
    <col min="284" max="284" width="3.85546875" style="1" bestFit="1" customWidth="1"/>
    <col min="285" max="286" width="3.140625" style="1" customWidth="1"/>
    <col min="287" max="287" width="3.85546875" style="1" bestFit="1" customWidth="1"/>
    <col min="288" max="294" width="3.140625" style="1" customWidth="1"/>
    <col min="295" max="295" width="4.28515625" style="1" customWidth="1"/>
    <col min="296" max="296" width="2.85546875" style="1" customWidth="1"/>
    <col min="297" max="297" width="2.5703125" style="1" customWidth="1"/>
    <col min="298" max="298" width="2.140625" style="1" customWidth="1"/>
    <col min="299" max="299" width="2" style="1" customWidth="1"/>
    <col min="300" max="300" width="2.85546875" style="1" customWidth="1"/>
    <col min="301" max="301" width="4.7109375" style="1" customWidth="1"/>
    <col min="302" max="302" width="5.140625" style="1" customWidth="1"/>
    <col min="303" max="303" width="2.140625" style="1" customWidth="1"/>
    <col min="304" max="305" width="5.7109375" style="1" customWidth="1"/>
    <col min="306" max="515" width="9.140625" style="1"/>
    <col min="516" max="516" width="2.85546875" style="1" customWidth="1"/>
    <col min="517" max="517" width="30.85546875" style="1" customWidth="1"/>
    <col min="518" max="518" width="21.7109375" style="1" customWidth="1"/>
    <col min="519" max="519" width="6.28515625" style="1" customWidth="1"/>
    <col min="520" max="520" width="5.42578125" style="1" customWidth="1"/>
    <col min="521" max="539" width="3.140625" style="1" customWidth="1"/>
    <col min="540" max="540" width="3.85546875" style="1" bestFit="1" customWidth="1"/>
    <col min="541" max="542" width="3.140625" style="1" customWidth="1"/>
    <col min="543" max="543" width="3.85546875" style="1" bestFit="1" customWidth="1"/>
    <col min="544" max="550" width="3.140625" style="1" customWidth="1"/>
    <col min="551" max="551" width="4.28515625" style="1" customWidth="1"/>
    <col min="552" max="552" width="2.85546875" style="1" customWidth="1"/>
    <col min="553" max="553" width="2.5703125" style="1" customWidth="1"/>
    <col min="554" max="554" width="2.140625" style="1" customWidth="1"/>
    <col min="555" max="555" width="2" style="1" customWidth="1"/>
    <col min="556" max="556" width="2.85546875" style="1" customWidth="1"/>
    <col min="557" max="557" width="4.7109375" style="1" customWidth="1"/>
    <col min="558" max="558" width="5.140625" style="1" customWidth="1"/>
    <col min="559" max="559" width="2.140625" style="1" customWidth="1"/>
    <col min="560" max="561" width="5.7109375" style="1" customWidth="1"/>
    <col min="562" max="771" width="9.140625" style="1"/>
    <col min="772" max="772" width="2.85546875" style="1" customWidth="1"/>
    <col min="773" max="773" width="30.85546875" style="1" customWidth="1"/>
    <col min="774" max="774" width="21.7109375" style="1" customWidth="1"/>
    <col min="775" max="775" width="6.28515625" style="1" customWidth="1"/>
    <col min="776" max="776" width="5.42578125" style="1" customWidth="1"/>
    <col min="777" max="795" width="3.140625" style="1" customWidth="1"/>
    <col min="796" max="796" width="3.85546875" style="1" bestFit="1" customWidth="1"/>
    <col min="797" max="798" width="3.140625" style="1" customWidth="1"/>
    <col min="799" max="799" width="3.85546875" style="1" bestFit="1" customWidth="1"/>
    <col min="800" max="806" width="3.140625" style="1" customWidth="1"/>
    <col min="807" max="807" width="4.28515625" style="1" customWidth="1"/>
    <col min="808" max="808" width="2.85546875" style="1" customWidth="1"/>
    <col min="809" max="809" width="2.5703125" style="1" customWidth="1"/>
    <col min="810" max="810" width="2.140625" style="1" customWidth="1"/>
    <col min="811" max="811" width="2" style="1" customWidth="1"/>
    <col min="812" max="812" width="2.85546875" style="1" customWidth="1"/>
    <col min="813" max="813" width="4.7109375" style="1" customWidth="1"/>
    <col min="814" max="814" width="5.140625" style="1" customWidth="1"/>
    <col min="815" max="815" width="2.140625" style="1" customWidth="1"/>
    <col min="816" max="817" width="5.7109375" style="1" customWidth="1"/>
    <col min="818" max="1027" width="9.140625" style="1"/>
    <col min="1028" max="1028" width="2.85546875" style="1" customWidth="1"/>
    <col min="1029" max="1029" width="30.85546875" style="1" customWidth="1"/>
    <col min="1030" max="1030" width="21.7109375" style="1" customWidth="1"/>
    <col min="1031" max="1031" width="6.28515625" style="1" customWidth="1"/>
    <col min="1032" max="1032" width="5.42578125" style="1" customWidth="1"/>
    <col min="1033" max="1051" width="3.140625" style="1" customWidth="1"/>
    <col min="1052" max="1052" width="3.85546875" style="1" bestFit="1" customWidth="1"/>
    <col min="1053" max="1054" width="3.140625" style="1" customWidth="1"/>
    <col min="1055" max="1055" width="3.85546875" style="1" bestFit="1" customWidth="1"/>
    <col min="1056" max="1062" width="3.140625" style="1" customWidth="1"/>
    <col min="1063" max="1063" width="4.28515625" style="1" customWidth="1"/>
    <col min="1064" max="1064" width="2.85546875" style="1" customWidth="1"/>
    <col min="1065" max="1065" width="2.5703125" style="1" customWidth="1"/>
    <col min="1066" max="1066" width="2.140625" style="1" customWidth="1"/>
    <col min="1067" max="1067" width="2" style="1" customWidth="1"/>
    <col min="1068" max="1068" width="2.85546875" style="1" customWidth="1"/>
    <col min="1069" max="1069" width="4.7109375" style="1" customWidth="1"/>
    <col min="1070" max="1070" width="5.140625" style="1" customWidth="1"/>
    <col min="1071" max="1071" width="2.140625" style="1" customWidth="1"/>
    <col min="1072" max="1073" width="5.7109375" style="1" customWidth="1"/>
    <col min="1074" max="1283" width="9.140625" style="1"/>
    <col min="1284" max="1284" width="2.85546875" style="1" customWidth="1"/>
    <col min="1285" max="1285" width="30.85546875" style="1" customWidth="1"/>
    <col min="1286" max="1286" width="21.7109375" style="1" customWidth="1"/>
    <col min="1287" max="1287" width="6.28515625" style="1" customWidth="1"/>
    <col min="1288" max="1288" width="5.42578125" style="1" customWidth="1"/>
    <col min="1289" max="1307" width="3.140625" style="1" customWidth="1"/>
    <col min="1308" max="1308" width="3.85546875" style="1" bestFit="1" customWidth="1"/>
    <col min="1309" max="1310" width="3.140625" style="1" customWidth="1"/>
    <col min="1311" max="1311" width="3.85546875" style="1" bestFit="1" customWidth="1"/>
    <col min="1312" max="1318" width="3.140625" style="1" customWidth="1"/>
    <col min="1319" max="1319" width="4.28515625" style="1" customWidth="1"/>
    <col min="1320" max="1320" width="2.85546875" style="1" customWidth="1"/>
    <col min="1321" max="1321" width="2.5703125" style="1" customWidth="1"/>
    <col min="1322" max="1322" width="2.140625" style="1" customWidth="1"/>
    <col min="1323" max="1323" width="2" style="1" customWidth="1"/>
    <col min="1324" max="1324" width="2.85546875" style="1" customWidth="1"/>
    <col min="1325" max="1325" width="4.7109375" style="1" customWidth="1"/>
    <col min="1326" max="1326" width="5.140625" style="1" customWidth="1"/>
    <col min="1327" max="1327" width="2.140625" style="1" customWidth="1"/>
    <col min="1328" max="1329" width="5.7109375" style="1" customWidth="1"/>
    <col min="1330" max="1539" width="9.140625" style="1"/>
    <col min="1540" max="1540" width="2.85546875" style="1" customWidth="1"/>
    <col min="1541" max="1541" width="30.85546875" style="1" customWidth="1"/>
    <col min="1542" max="1542" width="21.7109375" style="1" customWidth="1"/>
    <col min="1543" max="1543" width="6.28515625" style="1" customWidth="1"/>
    <col min="1544" max="1544" width="5.42578125" style="1" customWidth="1"/>
    <col min="1545" max="1563" width="3.140625" style="1" customWidth="1"/>
    <col min="1564" max="1564" width="3.85546875" style="1" bestFit="1" customWidth="1"/>
    <col min="1565" max="1566" width="3.140625" style="1" customWidth="1"/>
    <col min="1567" max="1567" width="3.85546875" style="1" bestFit="1" customWidth="1"/>
    <col min="1568" max="1574" width="3.140625" style="1" customWidth="1"/>
    <col min="1575" max="1575" width="4.28515625" style="1" customWidth="1"/>
    <col min="1576" max="1576" width="2.85546875" style="1" customWidth="1"/>
    <col min="1577" max="1577" width="2.5703125" style="1" customWidth="1"/>
    <col min="1578" max="1578" width="2.140625" style="1" customWidth="1"/>
    <col min="1579" max="1579" width="2" style="1" customWidth="1"/>
    <col min="1580" max="1580" width="2.85546875" style="1" customWidth="1"/>
    <col min="1581" max="1581" width="4.7109375" style="1" customWidth="1"/>
    <col min="1582" max="1582" width="5.140625" style="1" customWidth="1"/>
    <col min="1583" max="1583" width="2.140625" style="1" customWidth="1"/>
    <col min="1584" max="1585" width="5.7109375" style="1" customWidth="1"/>
    <col min="1586" max="1795" width="9.140625" style="1"/>
    <col min="1796" max="1796" width="2.85546875" style="1" customWidth="1"/>
    <col min="1797" max="1797" width="30.85546875" style="1" customWidth="1"/>
    <col min="1798" max="1798" width="21.7109375" style="1" customWidth="1"/>
    <col min="1799" max="1799" width="6.28515625" style="1" customWidth="1"/>
    <col min="1800" max="1800" width="5.42578125" style="1" customWidth="1"/>
    <col min="1801" max="1819" width="3.140625" style="1" customWidth="1"/>
    <col min="1820" max="1820" width="3.85546875" style="1" bestFit="1" customWidth="1"/>
    <col min="1821" max="1822" width="3.140625" style="1" customWidth="1"/>
    <col min="1823" max="1823" width="3.85546875" style="1" bestFit="1" customWidth="1"/>
    <col min="1824" max="1830" width="3.140625" style="1" customWidth="1"/>
    <col min="1831" max="1831" width="4.28515625" style="1" customWidth="1"/>
    <col min="1832" max="1832" width="2.85546875" style="1" customWidth="1"/>
    <col min="1833" max="1833" width="2.5703125" style="1" customWidth="1"/>
    <col min="1834" max="1834" width="2.140625" style="1" customWidth="1"/>
    <col min="1835" max="1835" width="2" style="1" customWidth="1"/>
    <col min="1836" max="1836" width="2.85546875" style="1" customWidth="1"/>
    <col min="1837" max="1837" width="4.7109375" style="1" customWidth="1"/>
    <col min="1838" max="1838" width="5.140625" style="1" customWidth="1"/>
    <col min="1839" max="1839" width="2.140625" style="1" customWidth="1"/>
    <col min="1840" max="1841" width="5.7109375" style="1" customWidth="1"/>
    <col min="1842" max="2051" width="9.140625" style="1"/>
    <col min="2052" max="2052" width="2.85546875" style="1" customWidth="1"/>
    <col min="2053" max="2053" width="30.85546875" style="1" customWidth="1"/>
    <col min="2054" max="2054" width="21.7109375" style="1" customWidth="1"/>
    <col min="2055" max="2055" width="6.28515625" style="1" customWidth="1"/>
    <col min="2056" max="2056" width="5.42578125" style="1" customWidth="1"/>
    <col min="2057" max="2075" width="3.140625" style="1" customWidth="1"/>
    <col min="2076" max="2076" width="3.85546875" style="1" bestFit="1" customWidth="1"/>
    <col min="2077" max="2078" width="3.140625" style="1" customWidth="1"/>
    <col min="2079" max="2079" width="3.85546875" style="1" bestFit="1" customWidth="1"/>
    <col min="2080" max="2086" width="3.140625" style="1" customWidth="1"/>
    <col min="2087" max="2087" width="4.28515625" style="1" customWidth="1"/>
    <col min="2088" max="2088" width="2.85546875" style="1" customWidth="1"/>
    <col min="2089" max="2089" width="2.5703125" style="1" customWidth="1"/>
    <col min="2090" max="2090" width="2.140625" style="1" customWidth="1"/>
    <col min="2091" max="2091" width="2" style="1" customWidth="1"/>
    <col min="2092" max="2092" width="2.85546875" style="1" customWidth="1"/>
    <col min="2093" max="2093" width="4.7109375" style="1" customWidth="1"/>
    <col min="2094" max="2094" width="5.140625" style="1" customWidth="1"/>
    <col min="2095" max="2095" width="2.140625" style="1" customWidth="1"/>
    <col min="2096" max="2097" width="5.7109375" style="1" customWidth="1"/>
    <col min="2098" max="2307" width="9.140625" style="1"/>
    <col min="2308" max="2308" width="2.85546875" style="1" customWidth="1"/>
    <col min="2309" max="2309" width="30.85546875" style="1" customWidth="1"/>
    <col min="2310" max="2310" width="21.7109375" style="1" customWidth="1"/>
    <col min="2311" max="2311" width="6.28515625" style="1" customWidth="1"/>
    <col min="2312" max="2312" width="5.42578125" style="1" customWidth="1"/>
    <col min="2313" max="2331" width="3.140625" style="1" customWidth="1"/>
    <col min="2332" max="2332" width="3.85546875" style="1" bestFit="1" customWidth="1"/>
    <col min="2333" max="2334" width="3.140625" style="1" customWidth="1"/>
    <col min="2335" max="2335" width="3.85546875" style="1" bestFit="1" customWidth="1"/>
    <col min="2336" max="2342" width="3.140625" style="1" customWidth="1"/>
    <col min="2343" max="2343" width="4.28515625" style="1" customWidth="1"/>
    <col min="2344" max="2344" width="2.85546875" style="1" customWidth="1"/>
    <col min="2345" max="2345" width="2.5703125" style="1" customWidth="1"/>
    <col min="2346" max="2346" width="2.140625" style="1" customWidth="1"/>
    <col min="2347" max="2347" width="2" style="1" customWidth="1"/>
    <col min="2348" max="2348" width="2.85546875" style="1" customWidth="1"/>
    <col min="2349" max="2349" width="4.7109375" style="1" customWidth="1"/>
    <col min="2350" max="2350" width="5.140625" style="1" customWidth="1"/>
    <col min="2351" max="2351" width="2.140625" style="1" customWidth="1"/>
    <col min="2352" max="2353" width="5.7109375" style="1" customWidth="1"/>
    <col min="2354" max="2563" width="9.140625" style="1"/>
    <col min="2564" max="2564" width="2.85546875" style="1" customWidth="1"/>
    <col min="2565" max="2565" width="30.85546875" style="1" customWidth="1"/>
    <col min="2566" max="2566" width="21.7109375" style="1" customWidth="1"/>
    <col min="2567" max="2567" width="6.28515625" style="1" customWidth="1"/>
    <col min="2568" max="2568" width="5.42578125" style="1" customWidth="1"/>
    <col min="2569" max="2587" width="3.140625" style="1" customWidth="1"/>
    <col min="2588" max="2588" width="3.85546875" style="1" bestFit="1" customWidth="1"/>
    <col min="2589" max="2590" width="3.140625" style="1" customWidth="1"/>
    <col min="2591" max="2591" width="3.85546875" style="1" bestFit="1" customWidth="1"/>
    <col min="2592" max="2598" width="3.140625" style="1" customWidth="1"/>
    <col min="2599" max="2599" width="4.28515625" style="1" customWidth="1"/>
    <col min="2600" max="2600" width="2.85546875" style="1" customWidth="1"/>
    <col min="2601" max="2601" width="2.5703125" style="1" customWidth="1"/>
    <col min="2602" max="2602" width="2.140625" style="1" customWidth="1"/>
    <col min="2603" max="2603" width="2" style="1" customWidth="1"/>
    <col min="2604" max="2604" width="2.85546875" style="1" customWidth="1"/>
    <col min="2605" max="2605" width="4.7109375" style="1" customWidth="1"/>
    <col min="2606" max="2606" width="5.140625" style="1" customWidth="1"/>
    <col min="2607" max="2607" width="2.140625" style="1" customWidth="1"/>
    <col min="2608" max="2609" width="5.7109375" style="1" customWidth="1"/>
    <col min="2610" max="2819" width="9.140625" style="1"/>
    <col min="2820" max="2820" width="2.85546875" style="1" customWidth="1"/>
    <col min="2821" max="2821" width="30.85546875" style="1" customWidth="1"/>
    <col min="2822" max="2822" width="21.7109375" style="1" customWidth="1"/>
    <col min="2823" max="2823" width="6.28515625" style="1" customWidth="1"/>
    <col min="2824" max="2824" width="5.42578125" style="1" customWidth="1"/>
    <col min="2825" max="2843" width="3.140625" style="1" customWidth="1"/>
    <col min="2844" max="2844" width="3.85546875" style="1" bestFit="1" customWidth="1"/>
    <col min="2845" max="2846" width="3.140625" style="1" customWidth="1"/>
    <col min="2847" max="2847" width="3.85546875" style="1" bestFit="1" customWidth="1"/>
    <col min="2848" max="2854" width="3.140625" style="1" customWidth="1"/>
    <col min="2855" max="2855" width="4.28515625" style="1" customWidth="1"/>
    <col min="2856" max="2856" width="2.85546875" style="1" customWidth="1"/>
    <col min="2857" max="2857" width="2.5703125" style="1" customWidth="1"/>
    <col min="2858" max="2858" width="2.140625" style="1" customWidth="1"/>
    <col min="2859" max="2859" width="2" style="1" customWidth="1"/>
    <col min="2860" max="2860" width="2.85546875" style="1" customWidth="1"/>
    <col min="2861" max="2861" width="4.7109375" style="1" customWidth="1"/>
    <col min="2862" max="2862" width="5.140625" style="1" customWidth="1"/>
    <col min="2863" max="2863" width="2.140625" style="1" customWidth="1"/>
    <col min="2864" max="2865" width="5.7109375" style="1" customWidth="1"/>
    <col min="2866" max="3075" width="9.140625" style="1"/>
    <col min="3076" max="3076" width="2.85546875" style="1" customWidth="1"/>
    <col min="3077" max="3077" width="30.85546875" style="1" customWidth="1"/>
    <col min="3078" max="3078" width="21.7109375" style="1" customWidth="1"/>
    <col min="3079" max="3079" width="6.28515625" style="1" customWidth="1"/>
    <col min="3080" max="3080" width="5.42578125" style="1" customWidth="1"/>
    <col min="3081" max="3099" width="3.140625" style="1" customWidth="1"/>
    <col min="3100" max="3100" width="3.85546875" style="1" bestFit="1" customWidth="1"/>
    <col min="3101" max="3102" width="3.140625" style="1" customWidth="1"/>
    <col min="3103" max="3103" width="3.85546875" style="1" bestFit="1" customWidth="1"/>
    <col min="3104" max="3110" width="3.140625" style="1" customWidth="1"/>
    <col min="3111" max="3111" width="4.28515625" style="1" customWidth="1"/>
    <col min="3112" max="3112" width="2.85546875" style="1" customWidth="1"/>
    <col min="3113" max="3113" width="2.5703125" style="1" customWidth="1"/>
    <col min="3114" max="3114" width="2.140625" style="1" customWidth="1"/>
    <col min="3115" max="3115" width="2" style="1" customWidth="1"/>
    <col min="3116" max="3116" width="2.85546875" style="1" customWidth="1"/>
    <col min="3117" max="3117" width="4.7109375" style="1" customWidth="1"/>
    <col min="3118" max="3118" width="5.140625" style="1" customWidth="1"/>
    <col min="3119" max="3119" width="2.140625" style="1" customWidth="1"/>
    <col min="3120" max="3121" width="5.7109375" style="1" customWidth="1"/>
    <col min="3122" max="3331" width="9.140625" style="1"/>
    <col min="3332" max="3332" width="2.85546875" style="1" customWidth="1"/>
    <col min="3333" max="3333" width="30.85546875" style="1" customWidth="1"/>
    <col min="3334" max="3334" width="21.7109375" style="1" customWidth="1"/>
    <col min="3335" max="3335" width="6.28515625" style="1" customWidth="1"/>
    <col min="3336" max="3336" width="5.42578125" style="1" customWidth="1"/>
    <col min="3337" max="3355" width="3.140625" style="1" customWidth="1"/>
    <col min="3356" max="3356" width="3.85546875" style="1" bestFit="1" customWidth="1"/>
    <col min="3357" max="3358" width="3.140625" style="1" customWidth="1"/>
    <col min="3359" max="3359" width="3.85546875" style="1" bestFit="1" customWidth="1"/>
    <col min="3360" max="3366" width="3.140625" style="1" customWidth="1"/>
    <col min="3367" max="3367" width="4.28515625" style="1" customWidth="1"/>
    <col min="3368" max="3368" width="2.85546875" style="1" customWidth="1"/>
    <col min="3369" max="3369" width="2.5703125" style="1" customWidth="1"/>
    <col min="3370" max="3370" width="2.140625" style="1" customWidth="1"/>
    <col min="3371" max="3371" width="2" style="1" customWidth="1"/>
    <col min="3372" max="3372" width="2.85546875" style="1" customWidth="1"/>
    <col min="3373" max="3373" width="4.7109375" style="1" customWidth="1"/>
    <col min="3374" max="3374" width="5.140625" style="1" customWidth="1"/>
    <col min="3375" max="3375" width="2.140625" style="1" customWidth="1"/>
    <col min="3376" max="3377" width="5.7109375" style="1" customWidth="1"/>
    <col min="3378" max="3587" width="9.140625" style="1"/>
    <col min="3588" max="3588" width="2.85546875" style="1" customWidth="1"/>
    <col min="3589" max="3589" width="30.85546875" style="1" customWidth="1"/>
    <col min="3590" max="3590" width="21.7109375" style="1" customWidth="1"/>
    <col min="3591" max="3591" width="6.28515625" style="1" customWidth="1"/>
    <col min="3592" max="3592" width="5.42578125" style="1" customWidth="1"/>
    <col min="3593" max="3611" width="3.140625" style="1" customWidth="1"/>
    <col min="3612" max="3612" width="3.85546875" style="1" bestFit="1" customWidth="1"/>
    <col min="3613" max="3614" width="3.140625" style="1" customWidth="1"/>
    <col min="3615" max="3615" width="3.85546875" style="1" bestFit="1" customWidth="1"/>
    <col min="3616" max="3622" width="3.140625" style="1" customWidth="1"/>
    <col min="3623" max="3623" width="4.28515625" style="1" customWidth="1"/>
    <col min="3624" max="3624" width="2.85546875" style="1" customWidth="1"/>
    <col min="3625" max="3625" width="2.5703125" style="1" customWidth="1"/>
    <col min="3626" max="3626" width="2.140625" style="1" customWidth="1"/>
    <col min="3627" max="3627" width="2" style="1" customWidth="1"/>
    <col min="3628" max="3628" width="2.85546875" style="1" customWidth="1"/>
    <col min="3629" max="3629" width="4.7109375" style="1" customWidth="1"/>
    <col min="3630" max="3630" width="5.140625" style="1" customWidth="1"/>
    <col min="3631" max="3631" width="2.140625" style="1" customWidth="1"/>
    <col min="3632" max="3633" width="5.7109375" style="1" customWidth="1"/>
    <col min="3634" max="3843" width="9.140625" style="1"/>
    <col min="3844" max="3844" width="2.85546875" style="1" customWidth="1"/>
    <col min="3845" max="3845" width="30.85546875" style="1" customWidth="1"/>
    <col min="3846" max="3846" width="21.7109375" style="1" customWidth="1"/>
    <col min="3847" max="3847" width="6.28515625" style="1" customWidth="1"/>
    <col min="3848" max="3848" width="5.42578125" style="1" customWidth="1"/>
    <col min="3849" max="3867" width="3.140625" style="1" customWidth="1"/>
    <col min="3868" max="3868" width="3.85546875" style="1" bestFit="1" customWidth="1"/>
    <col min="3869" max="3870" width="3.140625" style="1" customWidth="1"/>
    <col min="3871" max="3871" width="3.85546875" style="1" bestFit="1" customWidth="1"/>
    <col min="3872" max="3878" width="3.140625" style="1" customWidth="1"/>
    <col min="3879" max="3879" width="4.28515625" style="1" customWidth="1"/>
    <col min="3880" max="3880" width="2.85546875" style="1" customWidth="1"/>
    <col min="3881" max="3881" width="2.5703125" style="1" customWidth="1"/>
    <col min="3882" max="3882" width="2.140625" style="1" customWidth="1"/>
    <col min="3883" max="3883" width="2" style="1" customWidth="1"/>
    <col min="3884" max="3884" width="2.85546875" style="1" customWidth="1"/>
    <col min="3885" max="3885" width="4.7109375" style="1" customWidth="1"/>
    <col min="3886" max="3886" width="5.140625" style="1" customWidth="1"/>
    <col min="3887" max="3887" width="2.140625" style="1" customWidth="1"/>
    <col min="3888" max="3889" width="5.7109375" style="1" customWidth="1"/>
    <col min="3890" max="4099" width="9.140625" style="1"/>
    <col min="4100" max="4100" width="2.85546875" style="1" customWidth="1"/>
    <col min="4101" max="4101" width="30.85546875" style="1" customWidth="1"/>
    <col min="4102" max="4102" width="21.7109375" style="1" customWidth="1"/>
    <col min="4103" max="4103" width="6.28515625" style="1" customWidth="1"/>
    <col min="4104" max="4104" width="5.42578125" style="1" customWidth="1"/>
    <col min="4105" max="4123" width="3.140625" style="1" customWidth="1"/>
    <col min="4124" max="4124" width="3.85546875" style="1" bestFit="1" customWidth="1"/>
    <col min="4125" max="4126" width="3.140625" style="1" customWidth="1"/>
    <col min="4127" max="4127" width="3.85546875" style="1" bestFit="1" customWidth="1"/>
    <col min="4128" max="4134" width="3.140625" style="1" customWidth="1"/>
    <col min="4135" max="4135" width="4.28515625" style="1" customWidth="1"/>
    <col min="4136" max="4136" width="2.85546875" style="1" customWidth="1"/>
    <col min="4137" max="4137" width="2.5703125" style="1" customWidth="1"/>
    <col min="4138" max="4138" width="2.140625" style="1" customWidth="1"/>
    <col min="4139" max="4139" width="2" style="1" customWidth="1"/>
    <col min="4140" max="4140" width="2.85546875" style="1" customWidth="1"/>
    <col min="4141" max="4141" width="4.7109375" style="1" customWidth="1"/>
    <col min="4142" max="4142" width="5.140625" style="1" customWidth="1"/>
    <col min="4143" max="4143" width="2.140625" style="1" customWidth="1"/>
    <col min="4144" max="4145" width="5.7109375" style="1" customWidth="1"/>
    <col min="4146" max="4355" width="9.140625" style="1"/>
    <col min="4356" max="4356" width="2.85546875" style="1" customWidth="1"/>
    <col min="4357" max="4357" width="30.85546875" style="1" customWidth="1"/>
    <col min="4358" max="4358" width="21.7109375" style="1" customWidth="1"/>
    <col min="4359" max="4359" width="6.28515625" style="1" customWidth="1"/>
    <col min="4360" max="4360" width="5.42578125" style="1" customWidth="1"/>
    <col min="4361" max="4379" width="3.140625" style="1" customWidth="1"/>
    <col min="4380" max="4380" width="3.85546875" style="1" bestFit="1" customWidth="1"/>
    <col min="4381" max="4382" width="3.140625" style="1" customWidth="1"/>
    <col min="4383" max="4383" width="3.85546875" style="1" bestFit="1" customWidth="1"/>
    <col min="4384" max="4390" width="3.140625" style="1" customWidth="1"/>
    <col min="4391" max="4391" width="4.28515625" style="1" customWidth="1"/>
    <col min="4392" max="4392" width="2.85546875" style="1" customWidth="1"/>
    <col min="4393" max="4393" width="2.5703125" style="1" customWidth="1"/>
    <col min="4394" max="4394" width="2.140625" style="1" customWidth="1"/>
    <col min="4395" max="4395" width="2" style="1" customWidth="1"/>
    <col min="4396" max="4396" width="2.85546875" style="1" customWidth="1"/>
    <col min="4397" max="4397" width="4.7109375" style="1" customWidth="1"/>
    <col min="4398" max="4398" width="5.140625" style="1" customWidth="1"/>
    <col min="4399" max="4399" width="2.140625" style="1" customWidth="1"/>
    <col min="4400" max="4401" width="5.7109375" style="1" customWidth="1"/>
    <col min="4402" max="4611" width="9.140625" style="1"/>
    <col min="4612" max="4612" width="2.85546875" style="1" customWidth="1"/>
    <col min="4613" max="4613" width="30.85546875" style="1" customWidth="1"/>
    <col min="4614" max="4614" width="21.7109375" style="1" customWidth="1"/>
    <col min="4615" max="4615" width="6.28515625" style="1" customWidth="1"/>
    <col min="4616" max="4616" width="5.42578125" style="1" customWidth="1"/>
    <col min="4617" max="4635" width="3.140625" style="1" customWidth="1"/>
    <col min="4636" max="4636" width="3.85546875" style="1" bestFit="1" customWidth="1"/>
    <col min="4637" max="4638" width="3.140625" style="1" customWidth="1"/>
    <col min="4639" max="4639" width="3.85546875" style="1" bestFit="1" customWidth="1"/>
    <col min="4640" max="4646" width="3.140625" style="1" customWidth="1"/>
    <col min="4647" max="4647" width="4.28515625" style="1" customWidth="1"/>
    <col min="4648" max="4648" width="2.85546875" style="1" customWidth="1"/>
    <col min="4649" max="4649" width="2.5703125" style="1" customWidth="1"/>
    <col min="4650" max="4650" width="2.140625" style="1" customWidth="1"/>
    <col min="4651" max="4651" width="2" style="1" customWidth="1"/>
    <col min="4652" max="4652" width="2.85546875" style="1" customWidth="1"/>
    <col min="4653" max="4653" width="4.7109375" style="1" customWidth="1"/>
    <col min="4654" max="4654" width="5.140625" style="1" customWidth="1"/>
    <col min="4655" max="4655" width="2.140625" style="1" customWidth="1"/>
    <col min="4656" max="4657" width="5.7109375" style="1" customWidth="1"/>
    <col min="4658" max="4867" width="9.140625" style="1"/>
    <col min="4868" max="4868" width="2.85546875" style="1" customWidth="1"/>
    <col min="4869" max="4869" width="30.85546875" style="1" customWidth="1"/>
    <col min="4870" max="4870" width="21.7109375" style="1" customWidth="1"/>
    <col min="4871" max="4871" width="6.28515625" style="1" customWidth="1"/>
    <col min="4872" max="4872" width="5.42578125" style="1" customWidth="1"/>
    <col min="4873" max="4891" width="3.140625" style="1" customWidth="1"/>
    <col min="4892" max="4892" width="3.85546875" style="1" bestFit="1" customWidth="1"/>
    <col min="4893" max="4894" width="3.140625" style="1" customWidth="1"/>
    <col min="4895" max="4895" width="3.85546875" style="1" bestFit="1" customWidth="1"/>
    <col min="4896" max="4902" width="3.140625" style="1" customWidth="1"/>
    <col min="4903" max="4903" width="4.28515625" style="1" customWidth="1"/>
    <col min="4904" max="4904" width="2.85546875" style="1" customWidth="1"/>
    <col min="4905" max="4905" width="2.5703125" style="1" customWidth="1"/>
    <col min="4906" max="4906" width="2.140625" style="1" customWidth="1"/>
    <col min="4907" max="4907" width="2" style="1" customWidth="1"/>
    <col min="4908" max="4908" width="2.85546875" style="1" customWidth="1"/>
    <col min="4909" max="4909" width="4.7109375" style="1" customWidth="1"/>
    <col min="4910" max="4910" width="5.140625" style="1" customWidth="1"/>
    <col min="4911" max="4911" width="2.140625" style="1" customWidth="1"/>
    <col min="4912" max="4913" width="5.7109375" style="1" customWidth="1"/>
    <col min="4914" max="5123" width="9.140625" style="1"/>
    <col min="5124" max="5124" width="2.85546875" style="1" customWidth="1"/>
    <col min="5125" max="5125" width="30.85546875" style="1" customWidth="1"/>
    <col min="5126" max="5126" width="21.7109375" style="1" customWidth="1"/>
    <col min="5127" max="5127" width="6.28515625" style="1" customWidth="1"/>
    <col min="5128" max="5128" width="5.42578125" style="1" customWidth="1"/>
    <col min="5129" max="5147" width="3.140625" style="1" customWidth="1"/>
    <col min="5148" max="5148" width="3.85546875" style="1" bestFit="1" customWidth="1"/>
    <col min="5149" max="5150" width="3.140625" style="1" customWidth="1"/>
    <col min="5151" max="5151" width="3.85546875" style="1" bestFit="1" customWidth="1"/>
    <col min="5152" max="5158" width="3.140625" style="1" customWidth="1"/>
    <col min="5159" max="5159" width="4.28515625" style="1" customWidth="1"/>
    <col min="5160" max="5160" width="2.85546875" style="1" customWidth="1"/>
    <col min="5161" max="5161" width="2.5703125" style="1" customWidth="1"/>
    <col min="5162" max="5162" width="2.140625" style="1" customWidth="1"/>
    <col min="5163" max="5163" width="2" style="1" customWidth="1"/>
    <col min="5164" max="5164" width="2.85546875" style="1" customWidth="1"/>
    <col min="5165" max="5165" width="4.7109375" style="1" customWidth="1"/>
    <col min="5166" max="5166" width="5.140625" style="1" customWidth="1"/>
    <col min="5167" max="5167" width="2.140625" style="1" customWidth="1"/>
    <col min="5168" max="5169" width="5.7109375" style="1" customWidth="1"/>
    <col min="5170" max="5379" width="9.140625" style="1"/>
    <col min="5380" max="5380" width="2.85546875" style="1" customWidth="1"/>
    <col min="5381" max="5381" width="30.85546875" style="1" customWidth="1"/>
    <col min="5382" max="5382" width="21.7109375" style="1" customWidth="1"/>
    <col min="5383" max="5383" width="6.28515625" style="1" customWidth="1"/>
    <col min="5384" max="5384" width="5.42578125" style="1" customWidth="1"/>
    <col min="5385" max="5403" width="3.140625" style="1" customWidth="1"/>
    <col min="5404" max="5404" width="3.85546875" style="1" bestFit="1" customWidth="1"/>
    <col min="5405" max="5406" width="3.140625" style="1" customWidth="1"/>
    <col min="5407" max="5407" width="3.85546875" style="1" bestFit="1" customWidth="1"/>
    <col min="5408" max="5414" width="3.140625" style="1" customWidth="1"/>
    <col min="5415" max="5415" width="4.28515625" style="1" customWidth="1"/>
    <col min="5416" max="5416" width="2.85546875" style="1" customWidth="1"/>
    <col min="5417" max="5417" width="2.5703125" style="1" customWidth="1"/>
    <col min="5418" max="5418" width="2.140625" style="1" customWidth="1"/>
    <col min="5419" max="5419" width="2" style="1" customWidth="1"/>
    <col min="5420" max="5420" width="2.85546875" style="1" customWidth="1"/>
    <col min="5421" max="5421" width="4.7109375" style="1" customWidth="1"/>
    <col min="5422" max="5422" width="5.140625" style="1" customWidth="1"/>
    <col min="5423" max="5423" width="2.140625" style="1" customWidth="1"/>
    <col min="5424" max="5425" width="5.7109375" style="1" customWidth="1"/>
    <col min="5426" max="5635" width="9.140625" style="1"/>
    <col min="5636" max="5636" width="2.85546875" style="1" customWidth="1"/>
    <col min="5637" max="5637" width="30.85546875" style="1" customWidth="1"/>
    <col min="5638" max="5638" width="21.7109375" style="1" customWidth="1"/>
    <col min="5639" max="5639" width="6.28515625" style="1" customWidth="1"/>
    <col min="5640" max="5640" width="5.42578125" style="1" customWidth="1"/>
    <col min="5641" max="5659" width="3.140625" style="1" customWidth="1"/>
    <col min="5660" max="5660" width="3.85546875" style="1" bestFit="1" customWidth="1"/>
    <col min="5661" max="5662" width="3.140625" style="1" customWidth="1"/>
    <col min="5663" max="5663" width="3.85546875" style="1" bestFit="1" customWidth="1"/>
    <col min="5664" max="5670" width="3.140625" style="1" customWidth="1"/>
    <col min="5671" max="5671" width="4.28515625" style="1" customWidth="1"/>
    <col min="5672" max="5672" width="2.85546875" style="1" customWidth="1"/>
    <col min="5673" max="5673" width="2.5703125" style="1" customWidth="1"/>
    <col min="5674" max="5674" width="2.140625" style="1" customWidth="1"/>
    <col min="5675" max="5675" width="2" style="1" customWidth="1"/>
    <col min="5676" max="5676" width="2.85546875" style="1" customWidth="1"/>
    <col min="5677" max="5677" width="4.7109375" style="1" customWidth="1"/>
    <col min="5678" max="5678" width="5.140625" style="1" customWidth="1"/>
    <col min="5679" max="5679" width="2.140625" style="1" customWidth="1"/>
    <col min="5680" max="5681" width="5.7109375" style="1" customWidth="1"/>
    <col min="5682" max="5891" width="9.140625" style="1"/>
    <col min="5892" max="5892" width="2.85546875" style="1" customWidth="1"/>
    <col min="5893" max="5893" width="30.85546875" style="1" customWidth="1"/>
    <col min="5894" max="5894" width="21.7109375" style="1" customWidth="1"/>
    <col min="5895" max="5895" width="6.28515625" style="1" customWidth="1"/>
    <col min="5896" max="5896" width="5.42578125" style="1" customWidth="1"/>
    <col min="5897" max="5915" width="3.140625" style="1" customWidth="1"/>
    <col min="5916" max="5916" width="3.85546875" style="1" bestFit="1" customWidth="1"/>
    <col min="5917" max="5918" width="3.140625" style="1" customWidth="1"/>
    <col min="5919" max="5919" width="3.85546875" style="1" bestFit="1" customWidth="1"/>
    <col min="5920" max="5926" width="3.140625" style="1" customWidth="1"/>
    <col min="5927" max="5927" width="4.28515625" style="1" customWidth="1"/>
    <col min="5928" max="5928" width="2.85546875" style="1" customWidth="1"/>
    <col min="5929" max="5929" width="2.5703125" style="1" customWidth="1"/>
    <col min="5930" max="5930" width="2.140625" style="1" customWidth="1"/>
    <col min="5931" max="5931" width="2" style="1" customWidth="1"/>
    <col min="5932" max="5932" width="2.85546875" style="1" customWidth="1"/>
    <col min="5933" max="5933" width="4.7109375" style="1" customWidth="1"/>
    <col min="5934" max="5934" width="5.140625" style="1" customWidth="1"/>
    <col min="5935" max="5935" width="2.140625" style="1" customWidth="1"/>
    <col min="5936" max="5937" width="5.7109375" style="1" customWidth="1"/>
    <col min="5938" max="6147" width="9.140625" style="1"/>
    <col min="6148" max="6148" width="2.85546875" style="1" customWidth="1"/>
    <col min="6149" max="6149" width="30.85546875" style="1" customWidth="1"/>
    <col min="6150" max="6150" width="21.7109375" style="1" customWidth="1"/>
    <col min="6151" max="6151" width="6.28515625" style="1" customWidth="1"/>
    <col min="6152" max="6152" width="5.42578125" style="1" customWidth="1"/>
    <col min="6153" max="6171" width="3.140625" style="1" customWidth="1"/>
    <col min="6172" max="6172" width="3.85546875" style="1" bestFit="1" customWidth="1"/>
    <col min="6173" max="6174" width="3.140625" style="1" customWidth="1"/>
    <col min="6175" max="6175" width="3.85546875" style="1" bestFit="1" customWidth="1"/>
    <col min="6176" max="6182" width="3.140625" style="1" customWidth="1"/>
    <col min="6183" max="6183" width="4.28515625" style="1" customWidth="1"/>
    <col min="6184" max="6184" width="2.85546875" style="1" customWidth="1"/>
    <col min="6185" max="6185" width="2.5703125" style="1" customWidth="1"/>
    <col min="6186" max="6186" width="2.140625" style="1" customWidth="1"/>
    <col min="6187" max="6187" width="2" style="1" customWidth="1"/>
    <col min="6188" max="6188" width="2.85546875" style="1" customWidth="1"/>
    <col min="6189" max="6189" width="4.7109375" style="1" customWidth="1"/>
    <col min="6190" max="6190" width="5.140625" style="1" customWidth="1"/>
    <col min="6191" max="6191" width="2.140625" style="1" customWidth="1"/>
    <col min="6192" max="6193" width="5.7109375" style="1" customWidth="1"/>
    <col min="6194" max="6403" width="9.140625" style="1"/>
    <col min="6404" max="6404" width="2.85546875" style="1" customWidth="1"/>
    <col min="6405" max="6405" width="30.85546875" style="1" customWidth="1"/>
    <col min="6406" max="6406" width="21.7109375" style="1" customWidth="1"/>
    <col min="6407" max="6407" width="6.28515625" style="1" customWidth="1"/>
    <col min="6408" max="6408" width="5.42578125" style="1" customWidth="1"/>
    <col min="6409" max="6427" width="3.140625" style="1" customWidth="1"/>
    <col min="6428" max="6428" width="3.85546875" style="1" bestFit="1" customWidth="1"/>
    <col min="6429" max="6430" width="3.140625" style="1" customWidth="1"/>
    <col min="6431" max="6431" width="3.85546875" style="1" bestFit="1" customWidth="1"/>
    <col min="6432" max="6438" width="3.140625" style="1" customWidth="1"/>
    <col min="6439" max="6439" width="4.28515625" style="1" customWidth="1"/>
    <col min="6440" max="6440" width="2.85546875" style="1" customWidth="1"/>
    <col min="6441" max="6441" width="2.5703125" style="1" customWidth="1"/>
    <col min="6442" max="6442" width="2.140625" style="1" customWidth="1"/>
    <col min="6443" max="6443" width="2" style="1" customWidth="1"/>
    <col min="6444" max="6444" width="2.85546875" style="1" customWidth="1"/>
    <col min="6445" max="6445" width="4.7109375" style="1" customWidth="1"/>
    <col min="6446" max="6446" width="5.140625" style="1" customWidth="1"/>
    <col min="6447" max="6447" width="2.140625" style="1" customWidth="1"/>
    <col min="6448" max="6449" width="5.7109375" style="1" customWidth="1"/>
    <col min="6450" max="6659" width="9.140625" style="1"/>
    <col min="6660" max="6660" width="2.85546875" style="1" customWidth="1"/>
    <col min="6661" max="6661" width="30.85546875" style="1" customWidth="1"/>
    <col min="6662" max="6662" width="21.7109375" style="1" customWidth="1"/>
    <col min="6663" max="6663" width="6.28515625" style="1" customWidth="1"/>
    <col min="6664" max="6664" width="5.42578125" style="1" customWidth="1"/>
    <col min="6665" max="6683" width="3.140625" style="1" customWidth="1"/>
    <col min="6684" max="6684" width="3.85546875" style="1" bestFit="1" customWidth="1"/>
    <col min="6685" max="6686" width="3.140625" style="1" customWidth="1"/>
    <col min="6687" max="6687" width="3.85546875" style="1" bestFit="1" customWidth="1"/>
    <col min="6688" max="6694" width="3.140625" style="1" customWidth="1"/>
    <col min="6695" max="6695" width="4.28515625" style="1" customWidth="1"/>
    <col min="6696" max="6696" width="2.85546875" style="1" customWidth="1"/>
    <col min="6697" max="6697" width="2.5703125" style="1" customWidth="1"/>
    <col min="6698" max="6698" width="2.140625" style="1" customWidth="1"/>
    <col min="6699" max="6699" width="2" style="1" customWidth="1"/>
    <col min="6700" max="6700" width="2.85546875" style="1" customWidth="1"/>
    <col min="6701" max="6701" width="4.7109375" style="1" customWidth="1"/>
    <col min="6702" max="6702" width="5.140625" style="1" customWidth="1"/>
    <col min="6703" max="6703" width="2.140625" style="1" customWidth="1"/>
    <col min="6704" max="6705" width="5.7109375" style="1" customWidth="1"/>
    <col min="6706" max="6915" width="9.140625" style="1"/>
    <col min="6916" max="6916" width="2.85546875" style="1" customWidth="1"/>
    <col min="6917" max="6917" width="30.85546875" style="1" customWidth="1"/>
    <col min="6918" max="6918" width="21.7109375" style="1" customWidth="1"/>
    <col min="6919" max="6919" width="6.28515625" style="1" customWidth="1"/>
    <col min="6920" max="6920" width="5.42578125" style="1" customWidth="1"/>
    <col min="6921" max="6939" width="3.140625" style="1" customWidth="1"/>
    <col min="6940" max="6940" width="3.85546875" style="1" bestFit="1" customWidth="1"/>
    <col min="6941" max="6942" width="3.140625" style="1" customWidth="1"/>
    <col min="6943" max="6943" width="3.85546875" style="1" bestFit="1" customWidth="1"/>
    <col min="6944" max="6950" width="3.140625" style="1" customWidth="1"/>
    <col min="6951" max="6951" width="4.28515625" style="1" customWidth="1"/>
    <col min="6952" max="6952" width="2.85546875" style="1" customWidth="1"/>
    <col min="6953" max="6953" width="2.5703125" style="1" customWidth="1"/>
    <col min="6954" max="6954" width="2.140625" style="1" customWidth="1"/>
    <col min="6955" max="6955" width="2" style="1" customWidth="1"/>
    <col min="6956" max="6956" width="2.85546875" style="1" customWidth="1"/>
    <col min="6957" max="6957" width="4.7109375" style="1" customWidth="1"/>
    <col min="6958" max="6958" width="5.140625" style="1" customWidth="1"/>
    <col min="6959" max="6959" width="2.140625" style="1" customWidth="1"/>
    <col min="6960" max="6961" width="5.7109375" style="1" customWidth="1"/>
    <col min="6962" max="7171" width="9.140625" style="1"/>
    <col min="7172" max="7172" width="2.85546875" style="1" customWidth="1"/>
    <col min="7173" max="7173" width="30.85546875" style="1" customWidth="1"/>
    <col min="7174" max="7174" width="21.7109375" style="1" customWidth="1"/>
    <col min="7175" max="7175" width="6.28515625" style="1" customWidth="1"/>
    <col min="7176" max="7176" width="5.42578125" style="1" customWidth="1"/>
    <col min="7177" max="7195" width="3.140625" style="1" customWidth="1"/>
    <col min="7196" max="7196" width="3.85546875" style="1" bestFit="1" customWidth="1"/>
    <col min="7197" max="7198" width="3.140625" style="1" customWidth="1"/>
    <col min="7199" max="7199" width="3.85546875" style="1" bestFit="1" customWidth="1"/>
    <col min="7200" max="7206" width="3.140625" style="1" customWidth="1"/>
    <col min="7207" max="7207" width="4.28515625" style="1" customWidth="1"/>
    <col min="7208" max="7208" width="2.85546875" style="1" customWidth="1"/>
    <col min="7209" max="7209" width="2.5703125" style="1" customWidth="1"/>
    <col min="7210" max="7210" width="2.140625" style="1" customWidth="1"/>
    <col min="7211" max="7211" width="2" style="1" customWidth="1"/>
    <col min="7212" max="7212" width="2.85546875" style="1" customWidth="1"/>
    <col min="7213" max="7213" width="4.7109375" style="1" customWidth="1"/>
    <col min="7214" max="7214" width="5.140625" style="1" customWidth="1"/>
    <col min="7215" max="7215" width="2.140625" style="1" customWidth="1"/>
    <col min="7216" max="7217" width="5.7109375" style="1" customWidth="1"/>
    <col min="7218" max="7427" width="9.140625" style="1"/>
    <col min="7428" max="7428" width="2.85546875" style="1" customWidth="1"/>
    <col min="7429" max="7429" width="30.85546875" style="1" customWidth="1"/>
    <col min="7430" max="7430" width="21.7109375" style="1" customWidth="1"/>
    <col min="7431" max="7431" width="6.28515625" style="1" customWidth="1"/>
    <col min="7432" max="7432" width="5.42578125" style="1" customWidth="1"/>
    <col min="7433" max="7451" width="3.140625" style="1" customWidth="1"/>
    <col min="7452" max="7452" width="3.85546875" style="1" bestFit="1" customWidth="1"/>
    <col min="7453" max="7454" width="3.140625" style="1" customWidth="1"/>
    <col min="7455" max="7455" width="3.85546875" style="1" bestFit="1" customWidth="1"/>
    <col min="7456" max="7462" width="3.140625" style="1" customWidth="1"/>
    <col min="7463" max="7463" width="4.28515625" style="1" customWidth="1"/>
    <col min="7464" max="7464" width="2.85546875" style="1" customWidth="1"/>
    <col min="7465" max="7465" width="2.5703125" style="1" customWidth="1"/>
    <col min="7466" max="7466" width="2.140625" style="1" customWidth="1"/>
    <col min="7467" max="7467" width="2" style="1" customWidth="1"/>
    <col min="7468" max="7468" width="2.85546875" style="1" customWidth="1"/>
    <col min="7469" max="7469" width="4.7109375" style="1" customWidth="1"/>
    <col min="7470" max="7470" width="5.140625" style="1" customWidth="1"/>
    <col min="7471" max="7471" width="2.140625" style="1" customWidth="1"/>
    <col min="7472" max="7473" width="5.7109375" style="1" customWidth="1"/>
    <col min="7474" max="7683" width="9.140625" style="1"/>
    <col min="7684" max="7684" width="2.85546875" style="1" customWidth="1"/>
    <col min="7685" max="7685" width="30.85546875" style="1" customWidth="1"/>
    <col min="7686" max="7686" width="21.7109375" style="1" customWidth="1"/>
    <col min="7687" max="7687" width="6.28515625" style="1" customWidth="1"/>
    <col min="7688" max="7688" width="5.42578125" style="1" customWidth="1"/>
    <col min="7689" max="7707" width="3.140625" style="1" customWidth="1"/>
    <col min="7708" max="7708" width="3.85546875" style="1" bestFit="1" customWidth="1"/>
    <col min="7709" max="7710" width="3.140625" style="1" customWidth="1"/>
    <col min="7711" max="7711" width="3.85546875" style="1" bestFit="1" customWidth="1"/>
    <col min="7712" max="7718" width="3.140625" style="1" customWidth="1"/>
    <col min="7719" max="7719" width="4.28515625" style="1" customWidth="1"/>
    <col min="7720" max="7720" width="2.85546875" style="1" customWidth="1"/>
    <col min="7721" max="7721" width="2.5703125" style="1" customWidth="1"/>
    <col min="7722" max="7722" width="2.140625" style="1" customWidth="1"/>
    <col min="7723" max="7723" width="2" style="1" customWidth="1"/>
    <col min="7724" max="7724" width="2.85546875" style="1" customWidth="1"/>
    <col min="7725" max="7725" width="4.7109375" style="1" customWidth="1"/>
    <col min="7726" max="7726" width="5.140625" style="1" customWidth="1"/>
    <col min="7727" max="7727" width="2.140625" style="1" customWidth="1"/>
    <col min="7728" max="7729" width="5.7109375" style="1" customWidth="1"/>
    <col min="7730" max="7939" width="9.140625" style="1"/>
    <col min="7940" max="7940" width="2.85546875" style="1" customWidth="1"/>
    <col min="7941" max="7941" width="30.85546875" style="1" customWidth="1"/>
    <col min="7942" max="7942" width="21.7109375" style="1" customWidth="1"/>
    <col min="7943" max="7943" width="6.28515625" style="1" customWidth="1"/>
    <col min="7944" max="7944" width="5.42578125" style="1" customWidth="1"/>
    <col min="7945" max="7963" width="3.140625" style="1" customWidth="1"/>
    <col min="7964" max="7964" width="3.85546875" style="1" bestFit="1" customWidth="1"/>
    <col min="7965" max="7966" width="3.140625" style="1" customWidth="1"/>
    <col min="7967" max="7967" width="3.85546875" style="1" bestFit="1" customWidth="1"/>
    <col min="7968" max="7974" width="3.140625" style="1" customWidth="1"/>
    <col min="7975" max="7975" width="4.28515625" style="1" customWidth="1"/>
    <col min="7976" max="7976" width="2.85546875" style="1" customWidth="1"/>
    <col min="7977" max="7977" width="2.5703125" style="1" customWidth="1"/>
    <col min="7978" max="7978" width="2.140625" style="1" customWidth="1"/>
    <col min="7979" max="7979" width="2" style="1" customWidth="1"/>
    <col min="7980" max="7980" width="2.85546875" style="1" customWidth="1"/>
    <col min="7981" max="7981" width="4.7109375" style="1" customWidth="1"/>
    <col min="7982" max="7982" width="5.140625" style="1" customWidth="1"/>
    <col min="7983" max="7983" width="2.140625" style="1" customWidth="1"/>
    <col min="7984" max="7985" width="5.7109375" style="1" customWidth="1"/>
    <col min="7986" max="8195" width="9.140625" style="1"/>
    <col min="8196" max="8196" width="2.85546875" style="1" customWidth="1"/>
    <col min="8197" max="8197" width="30.85546875" style="1" customWidth="1"/>
    <col min="8198" max="8198" width="21.7109375" style="1" customWidth="1"/>
    <col min="8199" max="8199" width="6.28515625" style="1" customWidth="1"/>
    <col min="8200" max="8200" width="5.42578125" style="1" customWidth="1"/>
    <col min="8201" max="8219" width="3.140625" style="1" customWidth="1"/>
    <col min="8220" max="8220" width="3.85546875" style="1" bestFit="1" customWidth="1"/>
    <col min="8221" max="8222" width="3.140625" style="1" customWidth="1"/>
    <col min="8223" max="8223" width="3.85546875" style="1" bestFit="1" customWidth="1"/>
    <col min="8224" max="8230" width="3.140625" style="1" customWidth="1"/>
    <col min="8231" max="8231" width="4.28515625" style="1" customWidth="1"/>
    <col min="8232" max="8232" width="2.85546875" style="1" customWidth="1"/>
    <col min="8233" max="8233" width="2.5703125" style="1" customWidth="1"/>
    <col min="8234" max="8234" width="2.140625" style="1" customWidth="1"/>
    <col min="8235" max="8235" width="2" style="1" customWidth="1"/>
    <col min="8236" max="8236" width="2.85546875" style="1" customWidth="1"/>
    <col min="8237" max="8237" width="4.7109375" style="1" customWidth="1"/>
    <col min="8238" max="8238" width="5.140625" style="1" customWidth="1"/>
    <col min="8239" max="8239" width="2.140625" style="1" customWidth="1"/>
    <col min="8240" max="8241" width="5.7109375" style="1" customWidth="1"/>
    <col min="8242" max="8451" width="9.140625" style="1"/>
    <col min="8452" max="8452" width="2.85546875" style="1" customWidth="1"/>
    <col min="8453" max="8453" width="30.85546875" style="1" customWidth="1"/>
    <col min="8454" max="8454" width="21.7109375" style="1" customWidth="1"/>
    <col min="8455" max="8455" width="6.28515625" style="1" customWidth="1"/>
    <col min="8456" max="8456" width="5.42578125" style="1" customWidth="1"/>
    <col min="8457" max="8475" width="3.140625" style="1" customWidth="1"/>
    <col min="8476" max="8476" width="3.85546875" style="1" bestFit="1" customWidth="1"/>
    <col min="8477" max="8478" width="3.140625" style="1" customWidth="1"/>
    <col min="8479" max="8479" width="3.85546875" style="1" bestFit="1" customWidth="1"/>
    <col min="8480" max="8486" width="3.140625" style="1" customWidth="1"/>
    <col min="8487" max="8487" width="4.28515625" style="1" customWidth="1"/>
    <col min="8488" max="8488" width="2.85546875" style="1" customWidth="1"/>
    <col min="8489" max="8489" width="2.5703125" style="1" customWidth="1"/>
    <col min="8490" max="8490" width="2.140625" style="1" customWidth="1"/>
    <col min="8491" max="8491" width="2" style="1" customWidth="1"/>
    <col min="8492" max="8492" width="2.85546875" style="1" customWidth="1"/>
    <col min="8493" max="8493" width="4.7109375" style="1" customWidth="1"/>
    <col min="8494" max="8494" width="5.140625" style="1" customWidth="1"/>
    <col min="8495" max="8495" width="2.140625" style="1" customWidth="1"/>
    <col min="8496" max="8497" width="5.7109375" style="1" customWidth="1"/>
    <col min="8498" max="8707" width="9.140625" style="1"/>
    <col min="8708" max="8708" width="2.85546875" style="1" customWidth="1"/>
    <col min="8709" max="8709" width="30.85546875" style="1" customWidth="1"/>
    <col min="8710" max="8710" width="21.7109375" style="1" customWidth="1"/>
    <col min="8711" max="8711" width="6.28515625" style="1" customWidth="1"/>
    <col min="8712" max="8712" width="5.42578125" style="1" customWidth="1"/>
    <col min="8713" max="8731" width="3.140625" style="1" customWidth="1"/>
    <col min="8732" max="8732" width="3.85546875" style="1" bestFit="1" customWidth="1"/>
    <col min="8733" max="8734" width="3.140625" style="1" customWidth="1"/>
    <col min="8735" max="8735" width="3.85546875" style="1" bestFit="1" customWidth="1"/>
    <col min="8736" max="8742" width="3.140625" style="1" customWidth="1"/>
    <col min="8743" max="8743" width="4.28515625" style="1" customWidth="1"/>
    <col min="8744" max="8744" width="2.85546875" style="1" customWidth="1"/>
    <col min="8745" max="8745" width="2.5703125" style="1" customWidth="1"/>
    <col min="8746" max="8746" width="2.140625" style="1" customWidth="1"/>
    <col min="8747" max="8747" width="2" style="1" customWidth="1"/>
    <col min="8748" max="8748" width="2.85546875" style="1" customWidth="1"/>
    <col min="8749" max="8749" width="4.7109375" style="1" customWidth="1"/>
    <col min="8750" max="8750" width="5.140625" style="1" customWidth="1"/>
    <col min="8751" max="8751" width="2.140625" style="1" customWidth="1"/>
    <col min="8752" max="8753" width="5.7109375" style="1" customWidth="1"/>
    <col min="8754" max="8963" width="9.140625" style="1"/>
    <col min="8964" max="8964" width="2.85546875" style="1" customWidth="1"/>
    <col min="8965" max="8965" width="30.85546875" style="1" customWidth="1"/>
    <col min="8966" max="8966" width="21.7109375" style="1" customWidth="1"/>
    <col min="8967" max="8967" width="6.28515625" style="1" customWidth="1"/>
    <col min="8968" max="8968" width="5.42578125" style="1" customWidth="1"/>
    <col min="8969" max="8987" width="3.140625" style="1" customWidth="1"/>
    <col min="8988" max="8988" width="3.85546875" style="1" bestFit="1" customWidth="1"/>
    <col min="8989" max="8990" width="3.140625" style="1" customWidth="1"/>
    <col min="8991" max="8991" width="3.85546875" style="1" bestFit="1" customWidth="1"/>
    <col min="8992" max="8998" width="3.140625" style="1" customWidth="1"/>
    <col min="8999" max="8999" width="4.28515625" style="1" customWidth="1"/>
    <col min="9000" max="9000" width="2.85546875" style="1" customWidth="1"/>
    <col min="9001" max="9001" width="2.5703125" style="1" customWidth="1"/>
    <col min="9002" max="9002" width="2.140625" style="1" customWidth="1"/>
    <col min="9003" max="9003" width="2" style="1" customWidth="1"/>
    <col min="9004" max="9004" width="2.85546875" style="1" customWidth="1"/>
    <col min="9005" max="9005" width="4.7109375" style="1" customWidth="1"/>
    <col min="9006" max="9006" width="5.140625" style="1" customWidth="1"/>
    <col min="9007" max="9007" width="2.140625" style="1" customWidth="1"/>
    <col min="9008" max="9009" width="5.7109375" style="1" customWidth="1"/>
    <col min="9010" max="9219" width="9.140625" style="1"/>
    <col min="9220" max="9220" width="2.85546875" style="1" customWidth="1"/>
    <col min="9221" max="9221" width="30.85546875" style="1" customWidth="1"/>
    <col min="9222" max="9222" width="21.7109375" style="1" customWidth="1"/>
    <col min="9223" max="9223" width="6.28515625" style="1" customWidth="1"/>
    <col min="9224" max="9224" width="5.42578125" style="1" customWidth="1"/>
    <col min="9225" max="9243" width="3.140625" style="1" customWidth="1"/>
    <col min="9244" max="9244" width="3.85546875" style="1" bestFit="1" customWidth="1"/>
    <col min="9245" max="9246" width="3.140625" style="1" customWidth="1"/>
    <col min="9247" max="9247" width="3.85546875" style="1" bestFit="1" customWidth="1"/>
    <col min="9248" max="9254" width="3.140625" style="1" customWidth="1"/>
    <col min="9255" max="9255" width="4.28515625" style="1" customWidth="1"/>
    <col min="9256" max="9256" width="2.85546875" style="1" customWidth="1"/>
    <col min="9257" max="9257" width="2.5703125" style="1" customWidth="1"/>
    <col min="9258" max="9258" width="2.140625" style="1" customWidth="1"/>
    <col min="9259" max="9259" width="2" style="1" customWidth="1"/>
    <col min="9260" max="9260" width="2.85546875" style="1" customWidth="1"/>
    <col min="9261" max="9261" width="4.7109375" style="1" customWidth="1"/>
    <col min="9262" max="9262" width="5.140625" style="1" customWidth="1"/>
    <col min="9263" max="9263" width="2.140625" style="1" customWidth="1"/>
    <col min="9264" max="9265" width="5.7109375" style="1" customWidth="1"/>
    <col min="9266" max="9475" width="9.140625" style="1"/>
    <col min="9476" max="9476" width="2.85546875" style="1" customWidth="1"/>
    <col min="9477" max="9477" width="30.85546875" style="1" customWidth="1"/>
    <col min="9478" max="9478" width="21.7109375" style="1" customWidth="1"/>
    <col min="9479" max="9479" width="6.28515625" style="1" customWidth="1"/>
    <col min="9480" max="9480" width="5.42578125" style="1" customWidth="1"/>
    <col min="9481" max="9499" width="3.140625" style="1" customWidth="1"/>
    <col min="9500" max="9500" width="3.85546875" style="1" bestFit="1" customWidth="1"/>
    <col min="9501" max="9502" width="3.140625" style="1" customWidth="1"/>
    <col min="9503" max="9503" width="3.85546875" style="1" bestFit="1" customWidth="1"/>
    <col min="9504" max="9510" width="3.140625" style="1" customWidth="1"/>
    <col min="9511" max="9511" width="4.28515625" style="1" customWidth="1"/>
    <col min="9512" max="9512" width="2.85546875" style="1" customWidth="1"/>
    <col min="9513" max="9513" width="2.5703125" style="1" customWidth="1"/>
    <col min="9514" max="9514" width="2.140625" style="1" customWidth="1"/>
    <col min="9515" max="9515" width="2" style="1" customWidth="1"/>
    <col min="9516" max="9516" width="2.85546875" style="1" customWidth="1"/>
    <col min="9517" max="9517" width="4.7109375" style="1" customWidth="1"/>
    <col min="9518" max="9518" width="5.140625" style="1" customWidth="1"/>
    <col min="9519" max="9519" width="2.140625" style="1" customWidth="1"/>
    <col min="9520" max="9521" width="5.7109375" style="1" customWidth="1"/>
    <col min="9522" max="9731" width="9.140625" style="1"/>
    <col min="9732" max="9732" width="2.85546875" style="1" customWidth="1"/>
    <col min="9733" max="9733" width="30.85546875" style="1" customWidth="1"/>
    <col min="9734" max="9734" width="21.7109375" style="1" customWidth="1"/>
    <col min="9735" max="9735" width="6.28515625" style="1" customWidth="1"/>
    <col min="9736" max="9736" width="5.42578125" style="1" customWidth="1"/>
    <col min="9737" max="9755" width="3.140625" style="1" customWidth="1"/>
    <col min="9756" max="9756" width="3.85546875" style="1" bestFit="1" customWidth="1"/>
    <col min="9757" max="9758" width="3.140625" style="1" customWidth="1"/>
    <col min="9759" max="9759" width="3.85546875" style="1" bestFit="1" customWidth="1"/>
    <col min="9760" max="9766" width="3.140625" style="1" customWidth="1"/>
    <col min="9767" max="9767" width="4.28515625" style="1" customWidth="1"/>
    <col min="9768" max="9768" width="2.85546875" style="1" customWidth="1"/>
    <col min="9769" max="9769" width="2.5703125" style="1" customWidth="1"/>
    <col min="9770" max="9770" width="2.140625" style="1" customWidth="1"/>
    <col min="9771" max="9771" width="2" style="1" customWidth="1"/>
    <col min="9772" max="9772" width="2.85546875" style="1" customWidth="1"/>
    <col min="9773" max="9773" width="4.7109375" style="1" customWidth="1"/>
    <col min="9774" max="9774" width="5.140625" style="1" customWidth="1"/>
    <col min="9775" max="9775" width="2.140625" style="1" customWidth="1"/>
    <col min="9776" max="9777" width="5.7109375" style="1" customWidth="1"/>
    <col min="9778" max="9987" width="9.140625" style="1"/>
    <col min="9988" max="9988" width="2.85546875" style="1" customWidth="1"/>
    <col min="9989" max="9989" width="30.85546875" style="1" customWidth="1"/>
    <col min="9990" max="9990" width="21.7109375" style="1" customWidth="1"/>
    <col min="9991" max="9991" width="6.28515625" style="1" customWidth="1"/>
    <col min="9992" max="9992" width="5.42578125" style="1" customWidth="1"/>
    <col min="9993" max="10011" width="3.140625" style="1" customWidth="1"/>
    <col min="10012" max="10012" width="3.85546875" style="1" bestFit="1" customWidth="1"/>
    <col min="10013" max="10014" width="3.140625" style="1" customWidth="1"/>
    <col min="10015" max="10015" width="3.85546875" style="1" bestFit="1" customWidth="1"/>
    <col min="10016" max="10022" width="3.140625" style="1" customWidth="1"/>
    <col min="10023" max="10023" width="4.28515625" style="1" customWidth="1"/>
    <col min="10024" max="10024" width="2.85546875" style="1" customWidth="1"/>
    <col min="10025" max="10025" width="2.5703125" style="1" customWidth="1"/>
    <col min="10026" max="10026" width="2.140625" style="1" customWidth="1"/>
    <col min="10027" max="10027" width="2" style="1" customWidth="1"/>
    <col min="10028" max="10028" width="2.85546875" style="1" customWidth="1"/>
    <col min="10029" max="10029" width="4.7109375" style="1" customWidth="1"/>
    <col min="10030" max="10030" width="5.140625" style="1" customWidth="1"/>
    <col min="10031" max="10031" width="2.140625" style="1" customWidth="1"/>
    <col min="10032" max="10033" width="5.7109375" style="1" customWidth="1"/>
    <col min="10034" max="10243" width="9.140625" style="1"/>
    <col min="10244" max="10244" width="2.85546875" style="1" customWidth="1"/>
    <col min="10245" max="10245" width="30.85546875" style="1" customWidth="1"/>
    <col min="10246" max="10246" width="21.7109375" style="1" customWidth="1"/>
    <col min="10247" max="10247" width="6.28515625" style="1" customWidth="1"/>
    <col min="10248" max="10248" width="5.42578125" style="1" customWidth="1"/>
    <col min="10249" max="10267" width="3.140625" style="1" customWidth="1"/>
    <col min="10268" max="10268" width="3.85546875" style="1" bestFit="1" customWidth="1"/>
    <col min="10269" max="10270" width="3.140625" style="1" customWidth="1"/>
    <col min="10271" max="10271" width="3.85546875" style="1" bestFit="1" customWidth="1"/>
    <col min="10272" max="10278" width="3.140625" style="1" customWidth="1"/>
    <col min="10279" max="10279" width="4.28515625" style="1" customWidth="1"/>
    <col min="10280" max="10280" width="2.85546875" style="1" customWidth="1"/>
    <col min="10281" max="10281" width="2.5703125" style="1" customWidth="1"/>
    <col min="10282" max="10282" width="2.140625" style="1" customWidth="1"/>
    <col min="10283" max="10283" width="2" style="1" customWidth="1"/>
    <col min="10284" max="10284" width="2.85546875" style="1" customWidth="1"/>
    <col min="10285" max="10285" width="4.7109375" style="1" customWidth="1"/>
    <col min="10286" max="10286" width="5.140625" style="1" customWidth="1"/>
    <col min="10287" max="10287" width="2.140625" style="1" customWidth="1"/>
    <col min="10288" max="10289" width="5.7109375" style="1" customWidth="1"/>
    <col min="10290" max="10499" width="9.140625" style="1"/>
    <col min="10500" max="10500" width="2.85546875" style="1" customWidth="1"/>
    <col min="10501" max="10501" width="30.85546875" style="1" customWidth="1"/>
    <col min="10502" max="10502" width="21.7109375" style="1" customWidth="1"/>
    <col min="10503" max="10503" width="6.28515625" style="1" customWidth="1"/>
    <col min="10504" max="10504" width="5.42578125" style="1" customWidth="1"/>
    <col min="10505" max="10523" width="3.140625" style="1" customWidth="1"/>
    <col min="10524" max="10524" width="3.85546875" style="1" bestFit="1" customWidth="1"/>
    <col min="10525" max="10526" width="3.140625" style="1" customWidth="1"/>
    <col min="10527" max="10527" width="3.85546875" style="1" bestFit="1" customWidth="1"/>
    <col min="10528" max="10534" width="3.140625" style="1" customWidth="1"/>
    <col min="10535" max="10535" width="4.28515625" style="1" customWidth="1"/>
    <col min="10536" max="10536" width="2.85546875" style="1" customWidth="1"/>
    <col min="10537" max="10537" width="2.5703125" style="1" customWidth="1"/>
    <col min="10538" max="10538" width="2.140625" style="1" customWidth="1"/>
    <col min="10539" max="10539" width="2" style="1" customWidth="1"/>
    <col min="10540" max="10540" width="2.85546875" style="1" customWidth="1"/>
    <col min="10541" max="10541" width="4.7109375" style="1" customWidth="1"/>
    <col min="10542" max="10542" width="5.140625" style="1" customWidth="1"/>
    <col min="10543" max="10543" width="2.140625" style="1" customWidth="1"/>
    <col min="10544" max="10545" width="5.7109375" style="1" customWidth="1"/>
    <col min="10546" max="10755" width="9.140625" style="1"/>
    <col min="10756" max="10756" width="2.85546875" style="1" customWidth="1"/>
    <col min="10757" max="10757" width="30.85546875" style="1" customWidth="1"/>
    <col min="10758" max="10758" width="21.7109375" style="1" customWidth="1"/>
    <col min="10759" max="10759" width="6.28515625" style="1" customWidth="1"/>
    <col min="10760" max="10760" width="5.42578125" style="1" customWidth="1"/>
    <col min="10761" max="10779" width="3.140625" style="1" customWidth="1"/>
    <col min="10780" max="10780" width="3.85546875" style="1" bestFit="1" customWidth="1"/>
    <col min="10781" max="10782" width="3.140625" style="1" customWidth="1"/>
    <col min="10783" max="10783" width="3.85546875" style="1" bestFit="1" customWidth="1"/>
    <col min="10784" max="10790" width="3.140625" style="1" customWidth="1"/>
    <col min="10791" max="10791" width="4.28515625" style="1" customWidth="1"/>
    <col min="10792" max="10792" width="2.85546875" style="1" customWidth="1"/>
    <col min="10793" max="10793" width="2.5703125" style="1" customWidth="1"/>
    <col min="10794" max="10794" width="2.140625" style="1" customWidth="1"/>
    <col min="10795" max="10795" width="2" style="1" customWidth="1"/>
    <col min="10796" max="10796" width="2.85546875" style="1" customWidth="1"/>
    <col min="10797" max="10797" width="4.7109375" style="1" customWidth="1"/>
    <col min="10798" max="10798" width="5.140625" style="1" customWidth="1"/>
    <col min="10799" max="10799" width="2.140625" style="1" customWidth="1"/>
    <col min="10800" max="10801" width="5.7109375" style="1" customWidth="1"/>
    <col min="10802" max="11011" width="9.140625" style="1"/>
    <col min="11012" max="11012" width="2.85546875" style="1" customWidth="1"/>
    <col min="11013" max="11013" width="30.85546875" style="1" customWidth="1"/>
    <col min="11014" max="11014" width="21.7109375" style="1" customWidth="1"/>
    <col min="11015" max="11015" width="6.28515625" style="1" customWidth="1"/>
    <col min="11016" max="11016" width="5.42578125" style="1" customWidth="1"/>
    <col min="11017" max="11035" width="3.140625" style="1" customWidth="1"/>
    <col min="11036" max="11036" width="3.85546875" style="1" bestFit="1" customWidth="1"/>
    <col min="11037" max="11038" width="3.140625" style="1" customWidth="1"/>
    <col min="11039" max="11039" width="3.85546875" style="1" bestFit="1" customWidth="1"/>
    <col min="11040" max="11046" width="3.140625" style="1" customWidth="1"/>
    <col min="11047" max="11047" width="4.28515625" style="1" customWidth="1"/>
    <col min="11048" max="11048" width="2.85546875" style="1" customWidth="1"/>
    <col min="11049" max="11049" width="2.5703125" style="1" customWidth="1"/>
    <col min="11050" max="11050" width="2.140625" style="1" customWidth="1"/>
    <col min="11051" max="11051" width="2" style="1" customWidth="1"/>
    <col min="11052" max="11052" width="2.85546875" style="1" customWidth="1"/>
    <col min="11053" max="11053" width="4.7109375" style="1" customWidth="1"/>
    <col min="11054" max="11054" width="5.140625" style="1" customWidth="1"/>
    <col min="11055" max="11055" width="2.140625" style="1" customWidth="1"/>
    <col min="11056" max="11057" width="5.7109375" style="1" customWidth="1"/>
    <col min="11058" max="11267" width="9.140625" style="1"/>
    <col min="11268" max="11268" width="2.85546875" style="1" customWidth="1"/>
    <col min="11269" max="11269" width="30.85546875" style="1" customWidth="1"/>
    <col min="11270" max="11270" width="21.7109375" style="1" customWidth="1"/>
    <col min="11271" max="11271" width="6.28515625" style="1" customWidth="1"/>
    <col min="11272" max="11272" width="5.42578125" style="1" customWidth="1"/>
    <col min="11273" max="11291" width="3.140625" style="1" customWidth="1"/>
    <col min="11292" max="11292" width="3.85546875" style="1" bestFit="1" customWidth="1"/>
    <col min="11293" max="11294" width="3.140625" style="1" customWidth="1"/>
    <col min="11295" max="11295" width="3.85546875" style="1" bestFit="1" customWidth="1"/>
    <col min="11296" max="11302" width="3.140625" style="1" customWidth="1"/>
    <col min="11303" max="11303" width="4.28515625" style="1" customWidth="1"/>
    <col min="11304" max="11304" width="2.85546875" style="1" customWidth="1"/>
    <col min="11305" max="11305" width="2.5703125" style="1" customWidth="1"/>
    <col min="11306" max="11306" width="2.140625" style="1" customWidth="1"/>
    <col min="11307" max="11307" width="2" style="1" customWidth="1"/>
    <col min="11308" max="11308" width="2.85546875" style="1" customWidth="1"/>
    <col min="11309" max="11309" width="4.7109375" style="1" customWidth="1"/>
    <col min="11310" max="11310" width="5.140625" style="1" customWidth="1"/>
    <col min="11311" max="11311" width="2.140625" style="1" customWidth="1"/>
    <col min="11312" max="11313" width="5.7109375" style="1" customWidth="1"/>
    <col min="11314" max="11523" width="9.140625" style="1"/>
    <col min="11524" max="11524" width="2.85546875" style="1" customWidth="1"/>
    <col min="11525" max="11525" width="30.85546875" style="1" customWidth="1"/>
    <col min="11526" max="11526" width="21.7109375" style="1" customWidth="1"/>
    <col min="11527" max="11527" width="6.28515625" style="1" customWidth="1"/>
    <col min="11528" max="11528" width="5.42578125" style="1" customWidth="1"/>
    <col min="11529" max="11547" width="3.140625" style="1" customWidth="1"/>
    <col min="11548" max="11548" width="3.85546875" style="1" bestFit="1" customWidth="1"/>
    <col min="11549" max="11550" width="3.140625" style="1" customWidth="1"/>
    <col min="11551" max="11551" width="3.85546875" style="1" bestFit="1" customWidth="1"/>
    <col min="11552" max="11558" width="3.140625" style="1" customWidth="1"/>
    <col min="11559" max="11559" width="4.28515625" style="1" customWidth="1"/>
    <col min="11560" max="11560" width="2.85546875" style="1" customWidth="1"/>
    <col min="11561" max="11561" width="2.5703125" style="1" customWidth="1"/>
    <col min="11562" max="11562" width="2.140625" style="1" customWidth="1"/>
    <col min="11563" max="11563" width="2" style="1" customWidth="1"/>
    <col min="11564" max="11564" width="2.85546875" style="1" customWidth="1"/>
    <col min="11565" max="11565" width="4.7109375" style="1" customWidth="1"/>
    <col min="11566" max="11566" width="5.140625" style="1" customWidth="1"/>
    <col min="11567" max="11567" width="2.140625" style="1" customWidth="1"/>
    <col min="11568" max="11569" width="5.7109375" style="1" customWidth="1"/>
    <col min="11570" max="11779" width="9.140625" style="1"/>
    <col min="11780" max="11780" width="2.85546875" style="1" customWidth="1"/>
    <col min="11781" max="11781" width="30.85546875" style="1" customWidth="1"/>
    <col min="11782" max="11782" width="21.7109375" style="1" customWidth="1"/>
    <col min="11783" max="11783" width="6.28515625" style="1" customWidth="1"/>
    <col min="11784" max="11784" width="5.42578125" style="1" customWidth="1"/>
    <col min="11785" max="11803" width="3.140625" style="1" customWidth="1"/>
    <col min="11804" max="11804" width="3.85546875" style="1" bestFit="1" customWidth="1"/>
    <col min="11805" max="11806" width="3.140625" style="1" customWidth="1"/>
    <col min="11807" max="11807" width="3.85546875" style="1" bestFit="1" customWidth="1"/>
    <col min="11808" max="11814" width="3.140625" style="1" customWidth="1"/>
    <col min="11815" max="11815" width="4.28515625" style="1" customWidth="1"/>
    <col min="11816" max="11816" width="2.85546875" style="1" customWidth="1"/>
    <col min="11817" max="11817" width="2.5703125" style="1" customWidth="1"/>
    <col min="11818" max="11818" width="2.140625" style="1" customWidth="1"/>
    <col min="11819" max="11819" width="2" style="1" customWidth="1"/>
    <col min="11820" max="11820" width="2.85546875" style="1" customWidth="1"/>
    <col min="11821" max="11821" width="4.7109375" style="1" customWidth="1"/>
    <col min="11822" max="11822" width="5.140625" style="1" customWidth="1"/>
    <col min="11823" max="11823" width="2.140625" style="1" customWidth="1"/>
    <col min="11824" max="11825" width="5.7109375" style="1" customWidth="1"/>
    <col min="11826" max="12035" width="9.140625" style="1"/>
    <col min="12036" max="12036" width="2.85546875" style="1" customWidth="1"/>
    <col min="12037" max="12037" width="30.85546875" style="1" customWidth="1"/>
    <col min="12038" max="12038" width="21.7109375" style="1" customWidth="1"/>
    <col min="12039" max="12039" width="6.28515625" style="1" customWidth="1"/>
    <col min="12040" max="12040" width="5.42578125" style="1" customWidth="1"/>
    <col min="12041" max="12059" width="3.140625" style="1" customWidth="1"/>
    <col min="12060" max="12060" width="3.85546875" style="1" bestFit="1" customWidth="1"/>
    <col min="12061" max="12062" width="3.140625" style="1" customWidth="1"/>
    <col min="12063" max="12063" width="3.85546875" style="1" bestFit="1" customWidth="1"/>
    <col min="12064" max="12070" width="3.140625" style="1" customWidth="1"/>
    <col min="12071" max="12071" width="4.28515625" style="1" customWidth="1"/>
    <col min="12072" max="12072" width="2.85546875" style="1" customWidth="1"/>
    <col min="12073" max="12073" width="2.5703125" style="1" customWidth="1"/>
    <col min="12074" max="12074" width="2.140625" style="1" customWidth="1"/>
    <col min="12075" max="12075" width="2" style="1" customWidth="1"/>
    <col min="12076" max="12076" width="2.85546875" style="1" customWidth="1"/>
    <col min="12077" max="12077" width="4.7109375" style="1" customWidth="1"/>
    <col min="12078" max="12078" width="5.140625" style="1" customWidth="1"/>
    <col min="12079" max="12079" width="2.140625" style="1" customWidth="1"/>
    <col min="12080" max="12081" width="5.7109375" style="1" customWidth="1"/>
    <col min="12082" max="12291" width="9.140625" style="1"/>
    <col min="12292" max="12292" width="2.85546875" style="1" customWidth="1"/>
    <col min="12293" max="12293" width="30.85546875" style="1" customWidth="1"/>
    <col min="12294" max="12294" width="21.7109375" style="1" customWidth="1"/>
    <col min="12295" max="12295" width="6.28515625" style="1" customWidth="1"/>
    <col min="12296" max="12296" width="5.42578125" style="1" customWidth="1"/>
    <col min="12297" max="12315" width="3.140625" style="1" customWidth="1"/>
    <col min="12316" max="12316" width="3.85546875" style="1" bestFit="1" customWidth="1"/>
    <col min="12317" max="12318" width="3.140625" style="1" customWidth="1"/>
    <col min="12319" max="12319" width="3.85546875" style="1" bestFit="1" customWidth="1"/>
    <col min="12320" max="12326" width="3.140625" style="1" customWidth="1"/>
    <col min="12327" max="12327" width="4.28515625" style="1" customWidth="1"/>
    <col min="12328" max="12328" width="2.85546875" style="1" customWidth="1"/>
    <col min="12329" max="12329" width="2.5703125" style="1" customWidth="1"/>
    <col min="12330" max="12330" width="2.140625" style="1" customWidth="1"/>
    <col min="12331" max="12331" width="2" style="1" customWidth="1"/>
    <col min="12332" max="12332" width="2.85546875" style="1" customWidth="1"/>
    <col min="12333" max="12333" width="4.7109375" style="1" customWidth="1"/>
    <col min="12334" max="12334" width="5.140625" style="1" customWidth="1"/>
    <col min="12335" max="12335" width="2.140625" style="1" customWidth="1"/>
    <col min="12336" max="12337" width="5.7109375" style="1" customWidth="1"/>
    <col min="12338" max="12547" width="9.140625" style="1"/>
    <col min="12548" max="12548" width="2.85546875" style="1" customWidth="1"/>
    <col min="12549" max="12549" width="30.85546875" style="1" customWidth="1"/>
    <col min="12550" max="12550" width="21.7109375" style="1" customWidth="1"/>
    <col min="12551" max="12551" width="6.28515625" style="1" customWidth="1"/>
    <col min="12552" max="12552" width="5.42578125" style="1" customWidth="1"/>
    <col min="12553" max="12571" width="3.140625" style="1" customWidth="1"/>
    <col min="12572" max="12572" width="3.85546875" style="1" bestFit="1" customWidth="1"/>
    <col min="12573" max="12574" width="3.140625" style="1" customWidth="1"/>
    <col min="12575" max="12575" width="3.85546875" style="1" bestFit="1" customWidth="1"/>
    <col min="12576" max="12582" width="3.140625" style="1" customWidth="1"/>
    <col min="12583" max="12583" width="4.28515625" style="1" customWidth="1"/>
    <col min="12584" max="12584" width="2.85546875" style="1" customWidth="1"/>
    <col min="12585" max="12585" width="2.5703125" style="1" customWidth="1"/>
    <col min="12586" max="12586" width="2.140625" style="1" customWidth="1"/>
    <col min="12587" max="12587" width="2" style="1" customWidth="1"/>
    <col min="12588" max="12588" width="2.85546875" style="1" customWidth="1"/>
    <col min="12589" max="12589" width="4.7109375" style="1" customWidth="1"/>
    <col min="12590" max="12590" width="5.140625" style="1" customWidth="1"/>
    <col min="12591" max="12591" width="2.140625" style="1" customWidth="1"/>
    <col min="12592" max="12593" width="5.7109375" style="1" customWidth="1"/>
    <col min="12594" max="12803" width="9.140625" style="1"/>
    <col min="12804" max="12804" width="2.85546875" style="1" customWidth="1"/>
    <col min="12805" max="12805" width="30.85546875" style="1" customWidth="1"/>
    <col min="12806" max="12806" width="21.7109375" style="1" customWidth="1"/>
    <col min="12807" max="12807" width="6.28515625" style="1" customWidth="1"/>
    <col min="12808" max="12808" width="5.42578125" style="1" customWidth="1"/>
    <col min="12809" max="12827" width="3.140625" style="1" customWidth="1"/>
    <col min="12828" max="12828" width="3.85546875" style="1" bestFit="1" customWidth="1"/>
    <col min="12829" max="12830" width="3.140625" style="1" customWidth="1"/>
    <col min="12831" max="12831" width="3.85546875" style="1" bestFit="1" customWidth="1"/>
    <col min="12832" max="12838" width="3.140625" style="1" customWidth="1"/>
    <col min="12839" max="12839" width="4.28515625" style="1" customWidth="1"/>
    <col min="12840" max="12840" width="2.85546875" style="1" customWidth="1"/>
    <col min="12841" max="12841" width="2.5703125" style="1" customWidth="1"/>
    <col min="12842" max="12842" width="2.140625" style="1" customWidth="1"/>
    <col min="12843" max="12843" width="2" style="1" customWidth="1"/>
    <col min="12844" max="12844" width="2.85546875" style="1" customWidth="1"/>
    <col min="12845" max="12845" width="4.7109375" style="1" customWidth="1"/>
    <col min="12846" max="12846" width="5.140625" style="1" customWidth="1"/>
    <col min="12847" max="12847" width="2.140625" style="1" customWidth="1"/>
    <col min="12848" max="12849" width="5.7109375" style="1" customWidth="1"/>
    <col min="12850" max="13059" width="9.140625" style="1"/>
    <col min="13060" max="13060" width="2.85546875" style="1" customWidth="1"/>
    <col min="13061" max="13061" width="30.85546875" style="1" customWidth="1"/>
    <col min="13062" max="13062" width="21.7109375" style="1" customWidth="1"/>
    <col min="13063" max="13063" width="6.28515625" style="1" customWidth="1"/>
    <col min="13064" max="13064" width="5.42578125" style="1" customWidth="1"/>
    <col min="13065" max="13083" width="3.140625" style="1" customWidth="1"/>
    <col min="13084" max="13084" width="3.85546875" style="1" bestFit="1" customWidth="1"/>
    <col min="13085" max="13086" width="3.140625" style="1" customWidth="1"/>
    <col min="13087" max="13087" width="3.85546875" style="1" bestFit="1" customWidth="1"/>
    <col min="13088" max="13094" width="3.140625" style="1" customWidth="1"/>
    <col min="13095" max="13095" width="4.28515625" style="1" customWidth="1"/>
    <col min="13096" max="13096" width="2.85546875" style="1" customWidth="1"/>
    <col min="13097" max="13097" width="2.5703125" style="1" customWidth="1"/>
    <col min="13098" max="13098" width="2.140625" style="1" customWidth="1"/>
    <col min="13099" max="13099" width="2" style="1" customWidth="1"/>
    <col min="13100" max="13100" width="2.85546875" style="1" customWidth="1"/>
    <col min="13101" max="13101" width="4.7109375" style="1" customWidth="1"/>
    <col min="13102" max="13102" width="5.140625" style="1" customWidth="1"/>
    <col min="13103" max="13103" width="2.140625" style="1" customWidth="1"/>
    <col min="13104" max="13105" width="5.7109375" style="1" customWidth="1"/>
    <col min="13106" max="13315" width="9.140625" style="1"/>
    <col min="13316" max="13316" width="2.85546875" style="1" customWidth="1"/>
    <col min="13317" max="13317" width="30.85546875" style="1" customWidth="1"/>
    <col min="13318" max="13318" width="21.7109375" style="1" customWidth="1"/>
    <col min="13319" max="13319" width="6.28515625" style="1" customWidth="1"/>
    <col min="13320" max="13320" width="5.42578125" style="1" customWidth="1"/>
    <col min="13321" max="13339" width="3.140625" style="1" customWidth="1"/>
    <col min="13340" max="13340" width="3.85546875" style="1" bestFit="1" customWidth="1"/>
    <col min="13341" max="13342" width="3.140625" style="1" customWidth="1"/>
    <col min="13343" max="13343" width="3.85546875" style="1" bestFit="1" customWidth="1"/>
    <col min="13344" max="13350" width="3.140625" style="1" customWidth="1"/>
    <col min="13351" max="13351" width="4.28515625" style="1" customWidth="1"/>
    <col min="13352" max="13352" width="2.85546875" style="1" customWidth="1"/>
    <col min="13353" max="13353" width="2.5703125" style="1" customWidth="1"/>
    <col min="13354" max="13354" width="2.140625" style="1" customWidth="1"/>
    <col min="13355" max="13355" width="2" style="1" customWidth="1"/>
    <col min="13356" max="13356" width="2.85546875" style="1" customWidth="1"/>
    <col min="13357" max="13357" width="4.7109375" style="1" customWidth="1"/>
    <col min="13358" max="13358" width="5.140625" style="1" customWidth="1"/>
    <col min="13359" max="13359" width="2.140625" style="1" customWidth="1"/>
    <col min="13360" max="13361" width="5.7109375" style="1" customWidth="1"/>
    <col min="13362" max="13571" width="9.140625" style="1"/>
    <col min="13572" max="13572" width="2.85546875" style="1" customWidth="1"/>
    <col min="13573" max="13573" width="30.85546875" style="1" customWidth="1"/>
    <col min="13574" max="13574" width="21.7109375" style="1" customWidth="1"/>
    <col min="13575" max="13575" width="6.28515625" style="1" customWidth="1"/>
    <col min="13576" max="13576" width="5.42578125" style="1" customWidth="1"/>
    <col min="13577" max="13595" width="3.140625" style="1" customWidth="1"/>
    <col min="13596" max="13596" width="3.85546875" style="1" bestFit="1" customWidth="1"/>
    <col min="13597" max="13598" width="3.140625" style="1" customWidth="1"/>
    <col min="13599" max="13599" width="3.85546875" style="1" bestFit="1" customWidth="1"/>
    <col min="13600" max="13606" width="3.140625" style="1" customWidth="1"/>
    <col min="13607" max="13607" width="4.28515625" style="1" customWidth="1"/>
    <col min="13608" max="13608" width="2.85546875" style="1" customWidth="1"/>
    <col min="13609" max="13609" width="2.5703125" style="1" customWidth="1"/>
    <col min="13610" max="13610" width="2.140625" style="1" customWidth="1"/>
    <col min="13611" max="13611" width="2" style="1" customWidth="1"/>
    <col min="13612" max="13612" width="2.85546875" style="1" customWidth="1"/>
    <col min="13613" max="13613" width="4.7109375" style="1" customWidth="1"/>
    <col min="13614" max="13614" width="5.140625" style="1" customWidth="1"/>
    <col min="13615" max="13615" width="2.140625" style="1" customWidth="1"/>
    <col min="13616" max="13617" width="5.7109375" style="1" customWidth="1"/>
    <col min="13618" max="13827" width="9.140625" style="1"/>
    <col min="13828" max="13828" width="2.85546875" style="1" customWidth="1"/>
    <col min="13829" max="13829" width="30.85546875" style="1" customWidth="1"/>
    <col min="13830" max="13830" width="21.7109375" style="1" customWidth="1"/>
    <col min="13831" max="13831" width="6.28515625" style="1" customWidth="1"/>
    <col min="13832" max="13832" width="5.42578125" style="1" customWidth="1"/>
    <col min="13833" max="13851" width="3.140625" style="1" customWidth="1"/>
    <col min="13852" max="13852" width="3.85546875" style="1" bestFit="1" customWidth="1"/>
    <col min="13853" max="13854" width="3.140625" style="1" customWidth="1"/>
    <col min="13855" max="13855" width="3.85546875" style="1" bestFit="1" customWidth="1"/>
    <col min="13856" max="13862" width="3.140625" style="1" customWidth="1"/>
    <col min="13863" max="13863" width="4.28515625" style="1" customWidth="1"/>
    <col min="13864" max="13864" width="2.85546875" style="1" customWidth="1"/>
    <col min="13865" max="13865" width="2.5703125" style="1" customWidth="1"/>
    <col min="13866" max="13866" width="2.140625" style="1" customWidth="1"/>
    <col min="13867" max="13867" width="2" style="1" customWidth="1"/>
    <col min="13868" max="13868" width="2.85546875" style="1" customWidth="1"/>
    <col min="13869" max="13869" width="4.7109375" style="1" customWidth="1"/>
    <col min="13870" max="13870" width="5.140625" style="1" customWidth="1"/>
    <col min="13871" max="13871" width="2.140625" style="1" customWidth="1"/>
    <col min="13872" max="13873" width="5.7109375" style="1" customWidth="1"/>
    <col min="13874" max="14083" width="9.140625" style="1"/>
    <col min="14084" max="14084" width="2.85546875" style="1" customWidth="1"/>
    <col min="14085" max="14085" width="30.85546875" style="1" customWidth="1"/>
    <col min="14086" max="14086" width="21.7109375" style="1" customWidth="1"/>
    <col min="14087" max="14087" width="6.28515625" style="1" customWidth="1"/>
    <col min="14088" max="14088" width="5.42578125" style="1" customWidth="1"/>
    <col min="14089" max="14107" width="3.140625" style="1" customWidth="1"/>
    <col min="14108" max="14108" width="3.85546875" style="1" bestFit="1" customWidth="1"/>
    <col min="14109" max="14110" width="3.140625" style="1" customWidth="1"/>
    <col min="14111" max="14111" width="3.85546875" style="1" bestFit="1" customWidth="1"/>
    <col min="14112" max="14118" width="3.140625" style="1" customWidth="1"/>
    <col min="14119" max="14119" width="4.28515625" style="1" customWidth="1"/>
    <col min="14120" max="14120" width="2.85546875" style="1" customWidth="1"/>
    <col min="14121" max="14121" width="2.5703125" style="1" customWidth="1"/>
    <col min="14122" max="14122" width="2.140625" style="1" customWidth="1"/>
    <col min="14123" max="14123" width="2" style="1" customWidth="1"/>
    <col min="14124" max="14124" width="2.85546875" style="1" customWidth="1"/>
    <col min="14125" max="14125" width="4.7109375" style="1" customWidth="1"/>
    <col min="14126" max="14126" width="5.140625" style="1" customWidth="1"/>
    <col min="14127" max="14127" width="2.140625" style="1" customWidth="1"/>
    <col min="14128" max="14129" width="5.7109375" style="1" customWidth="1"/>
    <col min="14130" max="14339" width="9.140625" style="1"/>
    <col min="14340" max="14340" width="2.85546875" style="1" customWidth="1"/>
    <col min="14341" max="14341" width="30.85546875" style="1" customWidth="1"/>
    <col min="14342" max="14342" width="21.7109375" style="1" customWidth="1"/>
    <col min="14343" max="14343" width="6.28515625" style="1" customWidth="1"/>
    <col min="14344" max="14344" width="5.42578125" style="1" customWidth="1"/>
    <col min="14345" max="14363" width="3.140625" style="1" customWidth="1"/>
    <col min="14364" max="14364" width="3.85546875" style="1" bestFit="1" customWidth="1"/>
    <col min="14365" max="14366" width="3.140625" style="1" customWidth="1"/>
    <col min="14367" max="14367" width="3.85546875" style="1" bestFit="1" customWidth="1"/>
    <col min="14368" max="14374" width="3.140625" style="1" customWidth="1"/>
    <col min="14375" max="14375" width="4.28515625" style="1" customWidth="1"/>
    <col min="14376" max="14376" width="2.85546875" style="1" customWidth="1"/>
    <col min="14377" max="14377" width="2.5703125" style="1" customWidth="1"/>
    <col min="14378" max="14378" width="2.140625" style="1" customWidth="1"/>
    <col min="14379" max="14379" width="2" style="1" customWidth="1"/>
    <col min="14380" max="14380" width="2.85546875" style="1" customWidth="1"/>
    <col min="14381" max="14381" width="4.7109375" style="1" customWidth="1"/>
    <col min="14382" max="14382" width="5.140625" style="1" customWidth="1"/>
    <col min="14383" max="14383" width="2.140625" style="1" customWidth="1"/>
    <col min="14384" max="14385" width="5.7109375" style="1" customWidth="1"/>
    <col min="14386" max="14595" width="9.140625" style="1"/>
    <col min="14596" max="14596" width="2.85546875" style="1" customWidth="1"/>
    <col min="14597" max="14597" width="30.85546875" style="1" customWidth="1"/>
    <col min="14598" max="14598" width="21.7109375" style="1" customWidth="1"/>
    <col min="14599" max="14599" width="6.28515625" style="1" customWidth="1"/>
    <col min="14600" max="14600" width="5.42578125" style="1" customWidth="1"/>
    <col min="14601" max="14619" width="3.140625" style="1" customWidth="1"/>
    <col min="14620" max="14620" width="3.85546875" style="1" bestFit="1" customWidth="1"/>
    <col min="14621" max="14622" width="3.140625" style="1" customWidth="1"/>
    <col min="14623" max="14623" width="3.85546875" style="1" bestFit="1" customWidth="1"/>
    <col min="14624" max="14630" width="3.140625" style="1" customWidth="1"/>
    <col min="14631" max="14631" width="4.28515625" style="1" customWidth="1"/>
    <col min="14632" max="14632" width="2.85546875" style="1" customWidth="1"/>
    <col min="14633" max="14633" width="2.5703125" style="1" customWidth="1"/>
    <col min="14634" max="14634" width="2.140625" style="1" customWidth="1"/>
    <col min="14635" max="14635" width="2" style="1" customWidth="1"/>
    <col min="14636" max="14636" width="2.85546875" style="1" customWidth="1"/>
    <col min="14637" max="14637" width="4.7109375" style="1" customWidth="1"/>
    <col min="14638" max="14638" width="5.140625" style="1" customWidth="1"/>
    <col min="14639" max="14639" width="2.140625" style="1" customWidth="1"/>
    <col min="14640" max="14641" width="5.7109375" style="1" customWidth="1"/>
    <col min="14642" max="14851" width="9.140625" style="1"/>
    <col min="14852" max="14852" width="2.85546875" style="1" customWidth="1"/>
    <col min="14853" max="14853" width="30.85546875" style="1" customWidth="1"/>
    <col min="14854" max="14854" width="21.7109375" style="1" customWidth="1"/>
    <col min="14855" max="14855" width="6.28515625" style="1" customWidth="1"/>
    <col min="14856" max="14856" width="5.42578125" style="1" customWidth="1"/>
    <col min="14857" max="14875" width="3.140625" style="1" customWidth="1"/>
    <col min="14876" max="14876" width="3.85546875" style="1" bestFit="1" customWidth="1"/>
    <col min="14877" max="14878" width="3.140625" style="1" customWidth="1"/>
    <col min="14879" max="14879" width="3.85546875" style="1" bestFit="1" customWidth="1"/>
    <col min="14880" max="14886" width="3.140625" style="1" customWidth="1"/>
    <col min="14887" max="14887" width="4.28515625" style="1" customWidth="1"/>
    <col min="14888" max="14888" width="2.85546875" style="1" customWidth="1"/>
    <col min="14889" max="14889" width="2.5703125" style="1" customWidth="1"/>
    <col min="14890" max="14890" width="2.140625" style="1" customWidth="1"/>
    <col min="14891" max="14891" width="2" style="1" customWidth="1"/>
    <col min="14892" max="14892" width="2.85546875" style="1" customWidth="1"/>
    <col min="14893" max="14893" width="4.7109375" style="1" customWidth="1"/>
    <col min="14894" max="14894" width="5.140625" style="1" customWidth="1"/>
    <col min="14895" max="14895" width="2.140625" style="1" customWidth="1"/>
    <col min="14896" max="14897" width="5.7109375" style="1" customWidth="1"/>
    <col min="14898" max="15107" width="9.140625" style="1"/>
    <col min="15108" max="15108" width="2.85546875" style="1" customWidth="1"/>
    <col min="15109" max="15109" width="30.85546875" style="1" customWidth="1"/>
    <col min="15110" max="15110" width="21.7109375" style="1" customWidth="1"/>
    <col min="15111" max="15111" width="6.28515625" style="1" customWidth="1"/>
    <col min="15112" max="15112" width="5.42578125" style="1" customWidth="1"/>
    <col min="15113" max="15131" width="3.140625" style="1" customWidth="1"/>
    <col min="15132" max="15132" width="3.85546875" style="1" bestFit="1" customWidth="1"/>
    <col min="15133" max="15134" width="3.140625" style="1" customWidth="1"/>
    <col min="15135" max="15135" width="3.85546875" style="1" bestFit="1" customWidth="1"/>
    <col min="15136" max="15142" width="3.140625" style="1" customWidth="1"/>
    <col min="15143" max="15143" width="4.28515625" style="1" customWidth="1"/>
    <col min="15144" max="15144" width="2.85546875" style="1" customWidth="1"/>
    <col min="15145" max="15145" width="2.5703125" style="1" customWidth="1"/>
    <col min="15146" max="15146" width="2.140625" style="1" customWidth="1"/>
    <col min="15147" max="15147" width="2" style="1" customWidth="1"/>
    <col min="15148" max="15148" width="2.85546875" style="1" customWidth="1"/>
    <col min="15149" max="15149" width="4.7109375" style="1" customWidth="1"/>
    <col min="15150" max="15150" width="5.140625" style="1" customWidth="1"/>
    <col min="15151" max="15151" width="2.140625" style="1" customWidth="1"/>
    <col min="15152" max="15153" width="5.7109375" style="1" customWidth="1"/>
    <col min="15154" max="15363" width="9.140625" style="1"/>
    <col min="15364" max="15364" width="2.85546875" style="1" customWidth="1"/>
    <col min="15365" max="15365" width="30.85546875" style="1" customWidth="1"/>
    <col min="15366" max="15366" width="21.7109375" style="1" customWidth="1"/>
    <col min="15367" max="15367" width="6.28515625" style="1" customWidth="1"/>
    <col min="15368" max="15368" width="5.42578125" style="1" customWidth="1"/>
    <col min="15369" max="15387" width="3.140625" style="1" customWidth="1"/>
    <col min="15388" max="15388" width="3.85546875" style="1" bestFit="1" customWidth="1"/>
    <col min="15389" max="15390" width="3.140625" style="1" customWidth="1"/>
    <col min="15391" max="15391" width="3.85546875" style="1" bestFit="1" customWidth="1"/>
    <col min="15392" max="15398" width="3.140625" style="1" customWidth="1"/>
    <col min="15399" max="15399" width="4.28515625" style="1" customWidth="1"/>
    <col min="15400" max="15400" width="2.85546875" style="1" customWidth="1"/>
    <col min="15401" max="15401" width="2.5703125" style="1" customWidth="1"/>
    <col min="15402" max="15402" width="2.140625" style="1" customWidth="1"/>
    <col min="15403" max="15403" width="2" style="1" customWidth="1"/>
    <col min="15404" max="15404" width="2.85546875" style="1" customWidth="1"/>
    <col min="15405" max="15405" width="4.7109375" style="1" customWidth="1"/>
    <col min="15406" max="15406" width="5.140625" style="1" customWidth="1"/>
    <col min="15407" max="15407" width="2.140625" style="1" customWidth="1"/>
    <col min="15408" max="15409" width="5.7109375" style="1" customWidth="1"/>
    <col min="15410" max="15619" width="9.140625" style="1"/>
    <col min="15620" max="15620" width="2.85546875" style="1" customWidth="1"/>
    <col min="15621" max="15621" width="30.85546875" style="1" customWidth="1"/>
    <col min="15622" max="15622" width="21.7109375" style="1" customWidth="1"/>
    <col min="15623" max="15623" width="6.28515625" style="1" customWidth="1"/>
    <col min="15624" max="15624" width="5.42578125" style="1" customWidth="1"/>
    <col min="15625" max="15643" width="3.140625" style="1" customWidth="1"/>
    <col min="15644" max="15644" width="3.85546875" style="1" bestFit="1" customWidth="1"/>
    <col min="15645" max="15646" width="3.140625" style="1" customWidth="1"/>
    <col min="15647" max="15647" width="3.85546875" style="1" bestFit="1" customWidth="1"/>
    <col min="15648" max="15654" width="3.140625" style="1" customWidth="1"/>
    <col min="15655" max="15655" width="4.28515625" style="1" customWidth="1"/>
    <col min="15656" max="15656" width="2.85546875" style="1" customWidth="1"/>
    <col min="15657" max="15657" width="2.5703125" style="1" customWidth="1"/>
    <col min="15658" max="15658" width="2.140625" style="1" customWidth="1"/>
    <col min="15659" max="15659" width="2" style="1" customWidth="1"/>
    <col min="15660" max="15660" width="2.85546875" style="1" customWidth="1"/>
    <col min="15661" max="15661" width="4.7109375" style="1" customWidth="1"/>
    <col min="15662" max="15662" width="5.140625" style="1" customWidth="1"/>
    <col min="15663" max="15663" width="2.140625" style="1" customWidth="1"/>
    <col min="15664" max="15665" width="5.7109375" style="1" customWidth="1"/>
    <col min="15666" max="15875" width="9.140625" style="1"/>
    <col min="15876" max="15876" width="2.85546875" style="1" customWidth="1"/>
    <col min="15877" max="15877" width="30.85546875" style="1" customWidth="1"/>
    <col min="15878" max="15878" width="21.7109375" style="1" customWidth="1"/>
    <col min="15879" max="15879" width="6.28515625" style="1" customWidth="1"/>
    <col min="15880" max="15880" width="5.42578125" style="1" customWidth="1"/>
    <col min="15881" max="15899" width="3.140625" style="1" customWidth="1"/>
    <col min="15900" max="15900" width="3.85546875" style="1" bestFit="1" customWidth="1"/>
    <col min="15901" max="15902" width="3.140625" style="1" customWidth="1"/>
    <col min="15903" max="15903" width="3.85546875" style="1" bestFit="1" customWidth="1"/>
    <col min="15904" max="15910" width="3.140625" style="1" customWidth="1"/>
    <col min="15911" max="15911" width="4.28515625" style="1" customWidth="1"/>
    <col min="15912" max="15912" width="2.85546875" style="1" customWidth="1"/>
    <col min="15913" max="15913" width="2.5703125" style="1" customWidth="1"/>
    <col min="15914" max="15914" width="2.140625" style="1" customWidth="1"/>
    <col min="15915" max="15915" width="2" style="1" customWidth="1"/>
    <col min="15916" max="15916" width="2.85546875" style="1" customWidth="1"/>
    <col min="15917" max="15917" width="4.7109375" style="1" customWidth="1"/>
    <col min="15918" max="15918" width="5.140625" style="1" customWidth="1"/>
    <col min="15919" max="15919" width="2.140625" style="1" customWidth="1"/>
    <col min="15920" max="15921" width="5.7109375" style="1" customWidth="1"/>
    <col min="15922" max="16131" width="9.140625" style="1"/>
    <col min="16132" max="16132" width="2.85546875" style="1" customWidth="1"/>
    <col min="16133" max="16133" width="30.85546875" style="1" customWidth="1"/>
    <col min="16134" max="16134" width="21.7109375" style="1" customWidth="1"/>
    <col min="16135" max="16135" width="6.28515625" style="1" customWidth="1"/>
    <col min="16136" max="16136" width="5.42578125" style="1" customWidth="1"/>
    <col min="16137" max="16155" width="3.140625" style="1" customWidth="1"/>
    <col min="16156" max="16156" width="3.85546875" style="1" bestFit="1" customWidth="1"/>
    <col min="16157" max="16158" width="3.140625" style="1" customWidth="1"/>
    <col min="16159" max="16159" width="3.85546875" style="1" bestFit="1" customWidth="1"/>
    <col min="16160" max="16166" width="3.140625" style="1" customWidth="1"/>
    <col min="16167" max="16167" width="4.28515625" style="1" customWidth="1"/>
    <col min="16168" max="16168" width="2.85546875" style="1" customWidth="1"/>
    <col min="16169" max="16169" width="2.5703125" style="1" customWidth="1"/>
    <col min="16170" max="16170" width="2.140625" style="1" customWidth="1"/>
    <col min="16171" max="16171" width="2" style="1" customWidth="1"/>
    <col min="16172" max="16172" width="2.85546875" style="1" customWidth="1"/>
    <col min="16173" max="16173" width="4.7109375" style="1" customWidth="1"/>
    <col min="16174" max="16174" width="5.140625" style="1" customWidth="1"/>
    <col min="16175" max="16175" width="2.140625" style="1" customWidth="1"/>
    <col min="16176" max="16177" width="5.7109375" style="1" customWidth="1"/>
    <col min="16178" max="16384" width="9.140625" style="1"/>
  </cols>
  <sheetData>
    <row r="1" spans="1:55" x14ac:dyDescent="0.25">
      <c r="AB1" s="76" t="s">
        <v>0</v>
      </c>
      <c r="AC1" s="76"/>
      <c r="AD1" s="76"/>
      <c r="AE1" s="76"/>
      <c r="AF1" s="76"/>
      <c r="AG1" s="76"/>
      <c r="AH1" s="76"/>
      <c r="AI1" s="76"/>
      <c r="AJ1" s="76"/>
      <c r="AK1" s="76"/>
      <c r="AL1" s="76"/>
      <c r="AM1" s="76"/>
      <c r="AN1" s="76"/>
      <c r="AO1" s="76"/>
      <c r="AP1" s="76"/>
      <c r="AQ1" s="76"/>
      <c r="AR1" s="76"/>
      <c r="AS1" s="76"/>
      <c r="AT1" s="76"/>
      <c r="AU1" s="76"/>
      <c r="AV1" s="76"/>
      <c r="AW1" s="76"/>
      <c r="BC1" s="3"/>
    </row>
    <row r="2" spans="1:55" ht="25.5" x14ac:dyDescent="0.35">
      <c r="AB2" s="76"/>
      <c r="AC2" s="76"/>
      <c r="AD2" s="76"/>
      <c r="AE2" s="76"/>
      <c r="AF2" s="76"/>
      <c r="AG2" s="76"/>
      <c r="AH2" s="76"/>
      <c r="AI2" s="76"/>
      <c r="AJ2" s="76"/>
      <c r="AK2" s="76"/>
      <c r="AL2" s="76"/>
      <c r="AM2" s="76"/>
      <c r="AN2" s="76"/>
      <c r="AO2" s="76"/>
      <c r="AP2" s="76"/>
      <c r="AQ2" s="76"/>
      <c r="AR2" s="76"/>
      <c r="AS2" s="76"/>
      <c r="AT2" s="76"/>
      <c r="AU2" s="76"/>
      <c r="AV2" s="76"/>
      <c r="AW2" s="76"/>
      <c r="AX2" s="4"/>
      <c r="AY2" s="5">
        <v>6</v>
      </c>
      <c r="AZ2" s="5">
        <v>2020</v>
      </c>
      <c r="BA2" s="4"/>
      <c r="BB2" s="4"/>
      <c r="BC2" s="3"/>
    </row>
    <row r="3" spans="1:55" x14ac:dyDescent="0.25">
      <c r="S3" s="3"/>
      <c r="T3" s="3"/>
      <c r="U3" s="3"/>
      <c r="V3" s="76" t="s">
        <v>1</v>
      </c>
      <c r="W3" s="76"/>
      <c r="X3" s="76"/>
      <c r="Y3" s="76"/>
      <c r="Z3" s="76"/>
      <c r="AA3" s="76"/>
      <c r="AB3" s="76"/>
      <c r="AC3" s="76"/>
      <c r="AD3" s="76"/>
      <c r="AE3" s="76"/>
      <c r="AF3" s="76"/>
      <c r="AG3" s="76"/>
      <c r="AH3" s="76"/>
      <c r="AI3" s="76"/>
      <c r="AJ3" s="76"/>
      <c r="AK3" s="76"/>
      <c r="AL3" s="76"/>
      <c r="AM3" s="76"/>
      <c r="AN3" s="76"/>
      <c r="AO3" s="76"/>
      <c r="AP3" s="76"/>
      <c r="AQ3" s="76"/>
      <c r="AR3" s="76"/>
      <c r="AS3" s="76"/>
      <c r="AT3" s="76"/>
      <c r="AU3" s="76"/>
      <c r="AV3" s="76"/>
      <c r="AW3" s="76"/>
      <c r="AX3" s="4"/>
      <c r="AY3" s="4"/>
      <c r="AZ3" s="4"/>
      <c r="BA3" s="4"/>
      <c r="BB3" s="4"/>
      <c r="BC3" s="3"/>
    </row>
    <row r="4" spans="1:55" x14ac:dyDescent="0.25"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4"/>
      <c r="AY4" s="4"/>
      <c r="AZ4" s="4"/>
      <c r="BA4" s="4"/>
      <c r="BB4" s="4"/>
      <c r="BC4" s="3"/>
    </row>
    <row r="5" spans="1:55" x14ac:dyDescent="0.25"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4"/>
      <c r="AY5" s="4"/>
      <c r="AZ5" s="4"/>
      <c r="BA5" s="4"/>
      <c r="BB5" s="4"/>
      <c r="BC5" s="3"/>
    </row>
    <row r="6" spans="1:55" x14ac:dyDescent="0.25">
      <c r="T6" s="3"/>
      <c r="U6" s="3"/>
      <c r="V6" s="3"/>
      <c r="W6" s="3"/>
      <c r="X6" s="3"/>
      <c r="Y6" s="3"/>
      <c r="AS6" s="4"/>
      <c r="AT6" s="4"/>
      <c r="AU6" s="4"/>
      <c r="AV6" s="4"/>
      <c r="AW6" s="4"/>
      <c r="AX6" s="4"/>
      <c r="AY6" s="4"/>
      <c r="AZ6" s="4"/>
      <c r="BA6" s="4"/>
      <c r="BB6" s="4"/>
      <c r="BC6" s="3"/>
    </row>
    <row r="7" spans="1:55" x14ac:dyDescent="0.25">
      <c r="E7" s="88" t="s">
        <v>2</v>
      </c>
      <c r="F7" s="88"/>
      <c r="G7" s="88"/>
      <c r="H7" s="88"/>
      <c r="I7" s="88"/>
      <c r="J7" s="88"/>
      <c r="K7" s="88"/>
      <c r="L7" s="88"/>
      <c r="M7" s="88"/>
      <c r="N7" s="88"/>
      <c r="O7" s="88"/>
      <c r="P7" s="88"/>
      <c r="Q7" s="88"/>
      <c r="R7" s="88"/>
      <c r="S7" s="88"/>
      <c r="T7" s="88"/>
      <c r="U7" s="88"/>
      <c r="V7" s="88"/>
      <c r="W7" s="88"/>
      <c r="X7" s="88"/>
      <c r="Y7" s="88"/>
      <c r="Z7" s="88"/>
      <c r="AA7" s="88"/>
      <c r="AB7" s="88"/>
      <c r="AC7" s="88"/>
      <c r="AD7" s="88"/>
      <c r="AE7" s="88"/>
      <c r="AF7" s="88"/>
      <c r="AG7" s="88"/>
      <c r="AH7" s="88"/>
      <c r="AI7" s="88"/>
      <c r="AJ7" s="88"/>
      <c r="AK7" s="88"/>
      <c r="AL7" s="88"/>
      <c r="AM7" s="88"/>
      <c r="AN7" s="88"/>
      <c r="AO7" s="88"/>
      <c r="AP7" s="88"/>
      <c r="AQ7" s="88"/>
      <c r="AR7" s="88"/>
      <c r="AS7" s="88"/>
      <c r="AT7" s="88"/>
      <c r="AU7" s="88"/>
      <c r="AV7" s="88"/>
      <c r="AW7" s="88"/>
      <c r="AX7" s="4"/>
      <c r="AY7" s="4"/>
      <c r="AZ7" s="4"/>
      <c r="BA7" s="4"/>
      <c r="BB7" s="4"/>
      <c r="BC7" s="3"/>
    </row>
    <row r="8" spans="1:55" x14ac:dyDescent="0.25">
      <c r="E8" s="89" t="s">
        <v>3</v>
      </c>
      <c r="F8" s="89"/>
      <c r="G8" s="89"/>
      <c r="H8" s="89"/>
      <c r="I8" s="89"/>
      <c r="J8" s="89"/>
      <c r="K8" s="89"/>
      <c r="L8" s="89"/>
      <c r="M8" s="89"/>
      <c r="N8" s="89"/>
      <c r="O8" s="89"/>
      <c r="P8" s="89"/>
      <c r="Q8" s="89"/>
      <c r="R8" s="89"/>
      <c r="S8" s="89"/>
      <c r="T8" s="89"/>
      <c r="U8" s="89"/>
      <c r="V8" s="89"/>
      <c r="W8" s="89"/>
      <c r="X8" s="89"/>
      <c r="Y8" s="89"/>
      <c r="Z8" s="89"/>
      <c r="AA8" s="89"/>
      <c r="AB8" s="89"/>
      <c r="AC8" s="90">
        <f>IF(DAY(D48)&gt;=28,EDATE(D48,1),D48)</f>
        <v>43983</v>
      </c>
      <c r="AD8" s="90"/>
      <c r="AE8" s="90"/>
      <c r="AF8" s="90"/>
      <c r="AG8" s="90"/>
      <c r="AH8" s="90"/>
      <c r="AX8" s="4"/>
      <c r="AY8" s="4"/>
      <c r="AZ8" s="4"/>
      <c r="BA8" s="4"/>
      <c r="BB8" s="4"/>
      <c r="BC8" s="3"/>
    </row>
    <row r="9" spans="1:55" ht="27" customHeight="1" x14ac:dyDescent="0.25">
      <c r="A9" s="91"/>
      <c r="B9" s="91"/>
      <c r="C9" s="6"/>
      <c r="F9" s="76"/>
      <c r="G9" s="76"/>
      <c r="H9" s="76"/>
      <c r="I9" s="76"/>
    </row>
    <row r="10" spans="1:55" x14ac:dyDescent="0.25">
      <c r="F10" s="3"/>
      <c r="G10" s="3"/>
      <c r="H10" s="76"/>
      <c r="I10" s="76"/>
      <c r="J10" s="76"/>
      <c r="K10" s="76"/>
      <c r="L10" s="76"/>
      <c r="M10" s="76"/>
      <c r="N10" s="76"/>
      <c r="O10" s="76"/>
      <c r="P10" s="76"/>
      <c r="Q10" s="76"/>
      <c r="R10" s="76"/>
      <c r="S10" s="76"/>
      <c r="T10" s="76"/>
      <c r="U10" s="76"/>
      <c r="V10" s="76"/>
      <c r="W10" s="76"/>
      <c r="X10" s="76"/>
      <c r="Y10" s="76"/>
      <c r="Z10" s="76"/>
      <c r="AA10" s="76"/>
      <c r="AB10" s="76"/>
      <c r="AC10" s="76"/>
      <c r="AD10" s="76"/>
      <c r="AE10" s="76"/>
      <c r="AF10" s="76"/>
      <c r="AG10" s="76"/>
      <c r="AH10" s="76"/>
      <c r="AI10" s="76"/>
      <c r="AJ10" s="76"/>
      <c r="AM10" s="92">
        <f>F14</f>
        <v>43983</v>
      </c>
      <c r="AN10" s="92"/>
      <c r="AO10" s="92"/>
      <c r="AP10" s="92"/>
      <c r="AQ10" s="92"/>
      <c r="AR10" s="92"/>
      <c r="AS10" s="92"/>
      <c r="AT10" s="7"/>
      <c r="AU10" s="7">
        <v>2020</v>
      </c>
    </row>
    <row r="11" spans="1:55" ht="16.5" thickBot="1" x14ac:dyDescent="0.3"/>
    <row r="12" spans="1:55" ht="11.25" customHeight="1" thickBot="1" x14ac:dyDescent="0.3">
      <c r="A12" s="69" t="s">
        <v>4</v>
      </c>
      <c r="B12" s="93" t="s">
        <v>5</v>
      </c>
      <c r="C12" s="96" t="s">
        <v>6</v>
      </c>
      <c r="D12" s="99" t="s">
        <v>7</v>
      </c>
      <c r="E12" s="102" t="s">
        <v>8</v>
      </c>
      <c r="F12" s="105" t="s">
        <v>9</v>
      </c>
      <c r="G12" s="106"/>
      <c r="H12" s="106"/>
      <c r="I12" s="106"/>
      <c r="J12" s="106"/>
      <c r="K12" s="106"/>
      <c r="L12" s="106"/>
      <c r="M12" s="106"/>
      <c r="N12" s="106"/>
      <c r="O12" s="106"/>
      <c r="P12" s="106"/>
      <c r="Q12" s="106"/>
      <c r="R12" s="106"/>
      <c r="S12" s="106"/>
      <c r="T12" s="106"/>
      <c r="U12" s="106"/>
      <c r="V12" s="106"/>
      <c r="W12" s="106"/>
      <c r="X12" s="106"/>
      <c r="Y12" s="106"/>
      <c r="Z12" s="106"/>
      <c r="AA12" s="106"/>
      <c r="AB12" s="106"/>
      <c r="AC12" s="106"/>
      <c r="AD12" s="106"/>
      <c r="AE12" s="106"/>
      <c r="AF12" s="106"/>
      <c r="AG12" s="106"/>
      <c r="AH12" s="106"/>
      <c r="AI12" s="106"/>
      <c r="AJ12" s="106"/>
      <c r="AK12" s="109" t="s">
        <v>10</v>
      </c>
      <c r="AL12" s="78"/>
      <c r="AM12" s="78"/>
      <c r="AN12" s="78"/>
      <c r="AO12" s="78"/>
      <c r="AP12" s="78"/>
      <c r="AQ12" s="78"/>
      <c r="AR12" s="78"/>
      <c r="AS12" s="110"/>
      <c r="AT12" s="77"/>
      <c r="AU12" s="78"/>
      <c r="AV12" s="78"/>
      <c r="AW12" s="79"/>
    </row>
    <row r="13" spans="1:55" ht="6" customHeight="1" thickBot="1" x14ac:dyDescent="0.3">
      <c r="A13" s="70"/>
      <c r="B13" s="94"/>
      <c r="C13" s="97"/>
      <c r="D13" s="100"/>
      <c r="E13" s="103"/>
      <c r="F13" s="107"/>
      <c r="G13" s="108"/>
      <c r="H13" s="108"/>
      <c r="I13" s="108"/>
      <c r="J13" s="108"/>
      <c r="K13" s="108"/>
      <c r="L13" s="108"/>
      <c r="M13" s="108"/>
      <c r="N13" s="108"/>
      <c r="O13" s="108"/>
      <c r="P13" s="108"/>
      <c r="Q13" s="108"/>
      <c r="R13" s="108"/>
      <c r="S13" s="108"/>
      <c r="T13" s="108"/>
      <c r="U13" s="108"/>
      <c r="V13" s="108"/>
      <c r="W13" s="108"/>
      <c r="X13" s="108"/>
      <c r="Y13" s="108"/>
      <c r="Z13" s="108"/>
      <c r="AA13" s="108"/>
      <c r="AB13" s="108"/>
      <c r="AC13" s="108"/>
      <c r="AD13" s="108"/>
      <c r="AE13" s="108"/>
      <c r="AF13" s="108"/>
      <c r="AG13" s="108"/>
      <c r="AH13" s="108"/>
      <c r="AI13" s="108"/>
      <c r="AJ13" s="108"/>
      <c r="AK13" s="111" t="s">
        <v>11</v>
      </c>
      <c r="AL13" s="113" t="s">
        <v>12</v>
      </c>
      <c r="AM13" s="80" t="s">
        <v>13</v>
      </c>
      <c r="AN13" s="80" t="s">
        <v>14</v>
      </c>
      <c r="AO13" s="80" t="s">
        <v>15</v>
      </c>
      <c r="AP13" s="80" t="s">
        <v>16</v>
      </c>
      <c r="AQ13" s="80" t="s">
        <v>17</v>
      </c>
      <c r="AR13" s="80" t="s">
        <v>18</v>
      </c>
      <c r="AS13" s="80" t="s">
        <v>19</v>
      </c>
      <c r="AT13" s="80" t="s">
        <v>20</v>
      </c>
      <c r="AU13" s="82" t="s">
        <v>21</v>
      </c>
      <c r="AV13" s="84" t="s">
        <v>22</v>
      </c>
      <c r="AW13" s="86" t="s">
        <v>23</v>
      </c>
    </row>
    <row r="14" spans="1:55" ht="101.25" customHeight="1" thickBot="1" x14ac:dyDescent="0.3">
      <c r="A14" s="71"/>
      <c r="B14" s="95"/>
      <c r="C14" s="98"/>
      <c r="D14" s="101"/>
      <c r="E14" s="104"/>
      <c r="F14" s="8">
        <f t="shared" ref="F14:AJ14" si="0">IFERROR(DATEVALUE(COLUMN()-COLUMN($E$12)&amp;"."&amp;$AY$2&amp;"."&amp;$AZ$2),"")</f>
        <v>43983</v>
      </c>
      <c r="G14" s="9">
        <f t="shared" si="0"/>
        <v>43984</v>
      </c>
      <c r="H14" s="9">
        <f t="shared" si="0"/>
        <v>43985</v>
      </c>
      <c r="I14" s="9">
        <f t="shared" si="0"/>
        <v>43986</v>
      </c>
      <c r="J14" s="9">
        <f t="shared" si="0"/>
        <v>43987</v>
      </c>
      <c r="K14" s="9">
        <f t="shared" si="0"/>
        <v>43988</v>
      </c>
      <c r="L14" s="9">
        <f t="shared" si="0"/>
        <v>43989</v>
      </c>
      <c r="M14" s="9">
        <f t="shared" si="0"/>
        <v>43990</v>
      </c>
      <c r="N14" s="10">
        <f t="shared" si="0"/>
        <v>43991</v>
      </c>
      <c r="O14" s="9">
        <f t="shared" si="0"/>
        <v>43992</v>
      </c>
      <c r="P14" s="9">
        <f t="shared" si="0"/>
        <v>43993</v>
      </c>
      <c r="Q14" s="62">
        <f t="shared" si="0"/>
        <v>43994</v>
      </c>
      <c r="R14" s="9">
        <f t="shared" si="0"/>
        <v>43995</v>
      </c>
      <c r="S14" s="9">
        <f t="shared" si="0"/>
        <v>43996</v>
      </c>
      <c r="T14" s="9">
        <f t="shared" si="0"/>
        <v>43997</v>
      </c>
      <c r="U14" s="9">
        <f t="shared" si="0"/>
        <v>43998</v>
      </c>
      <c r="V14" s="9">
        <f t="shared" si="0"/>
        <v>43999</v>
      </c>
      <c r="W14" s="9">
        <f t="shared" si="0"/>
        <v>44000</v>
      </c>
      <c r="X14" s="9">
        <f t="shared" si="0"/>
        <v>44001</v>
      </c>
      <c r="Y14" s="9">
        <f t="shared" si="0"/>
        <v>44002</v>
      </c>
      <c r="Z14" s="9">
        <f t="shared" si="0"/>
        <v>44003</v>
      </c>
      <c r="AA14" s="9">
        <f t="shared" si="0"/>
        <v>44004</v>
      </c>
      <c r="AB14" s="9">
        <f t="shared" si="0"/>
        <v>44005</v>
      </c>
      <c r="AC14" s="9">
        <f t="shared" si="0"/>
        <v>44006</v>
      </c>
      <c r="AD14" s="9">
        <f t="shared" si="0"/>
        <v>44007</v>
      </c>
      <c r="AE14" s="9">
        <f t="shared" si="0"/>
        <v>44008</v>
      </c>
      <c r="AF14" s="9">
        <f t="shared" si="0"/>
        <v>44009</v>
      </c>
      <c r="AG14" s="9">
        <f t="shared" si="0"/>
        <v>44010</v>
      </c>
      <c r="AH14" s="9">
        <f t="shared" si="0"/>
        <v>44011</v>
      </c>
      <c r="AI14" s="9">
        <f t="shared" si="0"/>
        <v>44012</v>
      </c>
      <c r="AJ14" s="11" t="str">
        <f t="shared" si="0"/>
        <v/>
      </c>
      <c r="AK14" s="112"/>
      <c r="AL14" s="114"/>
      <c r="AM14" s="81"/>
      <c r="AN14" s="81"/>
      <c r="AO14" s="81"/>
      <c r="AP14" s="81"/>
      <c r="AQ14" s="81"/>
      <c r="AR14" s="81"/>
      <c r="AS14" s="81"/>
      <c r="AT14" s="81"/>
      <c r="AU14" s="83"/>
      <c r="AV14" s="85"/>
      <c r="AW14" s="87"/>
    </row>
    <row r="15" spans="1:55" s="3" customFormat="1" ht="19.5" customHeight="1" x14ac:dyDescent="0.25">
      <c r="A15" s="12">
        <f>IF(ISBLANK(B15),"",COUNTA($B$15:B15))</f>
        <v>1</v>
      </c>
      <c r="B15" s="13" t="s">
        <v>28</v>
      </c>
      <c r="C15" s="13"/>
      <c r="D15" s="14">
        <v>1</v>
      </c>
      <c r="E15" s="15"/>
      <c r="F15" s="27">
        <f>IF(COUNTIF(праздники!$A$1:$A$12,F$14+1)&gt;=1,7,IF(COUNTIF(праздники!$A$1:$A$12,F$14)&gt;=1,"В",IF(OR(WEEKDAY(F$14,2)=6,WEEKDAY(F$14,2)=7),"В",8)))</f>
        <v>8</v>
      </c>
      <c r="G15" s="27">
        <f>IF(COUNTIF(праздники!$A$1:$A$12,G$14+1)&gt;=1,7,IF(COUNTIF(праздники!$A$1:$A$12,G$14)&gt;=1,"В",IF(OR(WEEKDAY(G$14,2)=6,WEEKDAY(G$14,2)=7),"В",8)))</f>
        <v>8</v>
      </c>
      <c r="H15" s="27">
        <f>IF(COUNTIF(праздники!$A$1:$A$12,H$14+1)&gt;=1,7,IF(COUNTIF(праздники!$A$1:$A$12,H$14)&gt;=1,"В",IF(OR(WEEKDAY(H$14,2)=6,WEEKDAY(H$14,2)=7),"В",8)))</f>
        <v>8</v>
      </c>
      <c r="I15" s="27">
        <f>IF(COUNTIF(праздники!$A$1:$A$12,I$14+1)&gt;=1,7,IF(COUNTIF(праздники!$A$1:$A$12,I$14)&gt;=1,"В",IF(OR(WEEKDAY(I$14,2)=6,WEEKDAY(I$14,2)=7),"В",8)))</f>
        <v>8</v>
      </c>
      <c r="J15" s="27">
        <f>IF(COUNTIF(праздники!$A$1:$A$12,J$14+1)&gt;=1,7,IF(COUNTIF(праздники!$A$1:$A$12,J$14)&gt;=1,"В",IF(OR(WEEKDAY(J$14,2)=6,WEEKDAY(J$14,2)=7),"В",8)))</f>
        <v>8</v>
      </c>
      <c r="K15" s="27" t="str">
        <f>IF(COUNTIF(праздники!$A$1:$A$12,K$14+1)&gt;=1,7,IF(COUNTIF(праздники!$A$1:$A$12,K$14)&gt;=1,"В",IF(OR(WEEKDAY(K$14,2)=6,WEEKDAY(K$14,2)=7),"В",8)))</f>
        <v>В</v>
      </c>
      <c r="L15" s="27" t="str">
        <f>IF(COUNTIF(праздники!$A$1:$A$12,L$14+1)&gt;=1,7,IF(COUNTIF(праздники!$A$1:$A$12,L$14)&gt;=1,"В",IF(OR(WEEKDAY(L$14,2)=6,WEEKDAY(L$14,2)=7),"В",8)))</f>
        <v>В</v>
      </c>
      <c r="M15" s="27">
        <f>IF(COUNTIF(праздники!$A$1:$A$12,M$14+1)&gt;=1,7,IF(COUNTIF(праздники!$A$1:$A$12,M$14)&gt;=1,"В",IF(OR(WEEKDAY(M$14,2)=6,WEEKDAY(M$14,2)=7),"В",8)))</f>
        <v>8</v>
      </c>
      <c r="N15" s="27">
        <f>IF(COUNTIF(праздники!$A$1:$A$12,N$14+1)&gt;=1,7,IF(COUNTIF(праздники!$A$1:$A$12,N$14)&gt;=1,"В",IF(OR(WEEKDAY(N$14,2)=6,WEEKDAY(N$14,2)=7),"В",8)))</f>
        <v>8</v>
      </c>
      <c r="O15" s="27">
        <f>IF(COUNTIF(праздники!$A$1:$A$12,O$14+1)&gt;=1,7,IF(COUNTIF(праздники!$A$1:$A$12,O$14)&gt;=1,"В",IF(OR(WEEKDAY(O$14,2)=6,WEEKDAY(O$14,2)=7),"В",8)))</f>
        <v>8</v>
      </c>
      <c r="P15" s="27">
        <f>IF(COUNTIF(праздники!$A$1:$A$12,P$14+1)&gt;=1,7,IF(COUNTIF(праздники!$A$1:$A$12,P$14)&gt;=1,"В",IF(OR(WEEKDAY(P$14,2)=6,WEEKDAY(P$14,2)=7),"В",8)))</f>
        <v>7</v>
      </c>
      <c r="Q15" s="27" t="str">
        <f>IF(COUNTIF(праздники!$A$1:$A$12,Q$14+1)&gt;=1,7,IF(COUNTIF(праздники!$A$1:$A$12,Q$14)&gt;=1,"В",IF(OR(WEEKDAY(Q$14,2)=6,WEEKDAY(Q$14,2)=7),"В",8)))</f>
        <v>В</v>
      </c>
      <c r="R15" s="27" t="str">
        <f>IF(COUNTIF(праздники!$A$1:$A$12,R$14+1)&gt;=1,7,IF(COUNTIF(праздники!$A$1:$A$12,R$14)&gt;=1,"В",IF(OR(WEEKDAY(R$14,2)=6,WEEKDAY(R$14,2)=7),"В",8)))</f>
        <v>В</v>
      </c>
      <c r="S15" s="27" t="str">
        <f>IF(COUNTIF(праздники!$A$1:$A$12,S$14+1)&gt;=1,7,IF(COUNTIF(праздники!$A$1:$A$12,S$14)&gt;=1,"В",IF(OR(WEEKDAY(S$14,2)=6,WEEKDAY(S$14,2)=7),"В",8)))</f>
        <v>В</v>
      </c>
      <c r="T15" s="27">
        <f>IF(COUNTIF(праздники!$A$1:$A$12,T$14+1)&gt;=1,7,IF(COUNTIF(праздники!$A$1:$A$12,T$14)&gt;=1,"В",IF(OR(WEEKDAY(T$14,2)=6,WEEKDAY(T$14,2)=7),"В",8)))</f>
        <v>8</v>
      </c>
      <c r="U15" s="27">
        <f>IF(COUNTIF(праздники!$A$1:$A$12,U$14+1)&gt;=1,7,IF(COUNTIF(праздники!$A$1:$A$12,U$14)&gt;=1,"В",IF(OR(WEEKDAY(U$14,2)=6,WEEKDAY(U$14,2)=7),"В",8)))</f>
        <v>8</v>
      </c>
      <c r="V15" s="27">
        <f>IF(COUNTIF(праздники!$A$1:$A$12,V$14+1)&gt;=1,7,IF(COUNTIF(праздники!$A$1:$A$12,V$14)&gt;=1,"В",IF(OR(WEEKDAY(V$14,2)=6,WEEKDAY(V$14,2)=7),"В",8)))</f>
        <v>8</v>
      </c>
      <c r="W15" s="27">
        <f>IF(COUNTIF(праздники!$A$1:$A$12,W$14+1)&gt;=1,7,IF(COUNTIF(праздники!$A$1:$A$12,W$14)&gt;=1,"В",IF(OR(WEEKDAY(W$14,2)=6,WEEKDAY(W$14,2)=7),"В",8)))</f>
        <v>8</v>
      </c>
      <c r="X15" s="27">
        <f>IF(COUNTIF(праздники!$A$1:$A$12,X$14+1)&gt;=1,7,IF(COUNTIF(праздники!$A$1:$A$12,X$14)&gt;=1,"В",IF(OR(WEEKDAY(X$14,2)=6,WEEKDAY(X$14,2)=7),"В",8)))</f>
        <v>8</v>
      </c>
      <c r="Y15" s="27" t="str">
        <f>IF(COUNTIF(праздники!$A$1:$A$12,Y$14+1)&gt;=1,7,IF(COUNTIF(праздники!$A$1:$A$12,Y$14)&gt;=1,"В",IF(OR(WEEKDAY(Y$14,2)=6,WEEKDAY(Y$14,2)=7),"В",8)))</f>
        <v>В</v>
      </c>
      <c r="Z15" s="27" t="str">
        <f>IF(COUNTIF(праздники!$A$1:$A$12,Z$14+1)&gt;=1,7,IF(COUNTIF(праздники!$A$1:$A$12,Z$14)&gt;=1,"В",IF(OR(WEEKDAY(Z$14,2)=6,WEEKDAY(Z$14,2)=7),"В",8)))</f>
        <v>В</v>
      </c>
      <c r="AA15" s="27">
        <f>IF(COUNTIF(праздники!$A$1:$A$12,AA$14+1)&gt;=1,7,IF(COUNTIF(праздники!$A$1:$A$12,AA$14)&gt;=1,"В",IF(OR(WEEKDAY(AA$14,2)=6,WEEKDAY(AA$14,2)=7),"В",8)))</f>
        <v>8</v>
      </c>
      <c r="AB15" s="27">
        <f>IF(COUNTIF(праздники!$A$1:$A$12,AB$14+1)&gt;=1,7,IF(COUNTIF(праздники!$A$1:$A$12,AB$14)&gt;=1,"В",IF(OR(WEEKDAY(AB$14,2)=6,WEEKDAY(AB$14,2)=7),"В",8)))</f>
        <v>8</v>
      </c>
      <c r="AC15" s="27">
        <f>IF(COUNTIF(праздники!$A$1:$A$12,AC$14+1)&gt;=1,7,IF(COUNTIF(праздники!$A$1:$A$12,AC$14)&gt;=1,"В",IF(OR(WEEKDAY(AC$14,2)=6,WEEKDAY(AC$14,2)=7),"В",8)))</f>
        <v>8</v>
      </c>
      <c r="AD15" s="27">
        <f>IF(COUNTIF(праздники!$A$1:$A$12,AD$14+1)&gt;=1,7,IF(COUNTIF(праздники!$A$1:$A$12,AD$14)&gt;=1,"В",IF(OR(WEEKDAY(AD$14,2)=6,WEEKDAY(AD$14,2)=7),"В",8)))</f>
        <v>8</v>
      </c>
      <c r="AE15" s="27">
        <f>IF(COUNTIF(праздники!$A$1:$A$12,AE$14+1)&gt;=1,7,IF(COUNTIF(праздники!$A$1:$A$12,AE$14)&gt;=1,"В",IF(OR(WEEKDAY(AE$14,2)=6,WEEKDAY(AE$14,2)=7),"В",8)))</f>
        <v>8</v>
      </c>
      <c r="AF15" s="27" t="str">
        <f>IF(COUNTIF(праздники!$A$1:$A$12,AF$14+1)&gt;=1,7,IF(COUNTIF(праздники!$A$1:$A$12,AF$14)&gt;=1,"В",IF(OR(WEEKDAY(AF$14,2)=6,WEEKDAY(AF$14,2)=7),"В",8)))</f>
        <v>В</v>
      </c>
      <c r="AG15" s="27" t="str">
        <f>IF(COUNTIF(праздники!$A$1:$A$12,AG$14+1)&gt;=1,7,IF(COUNTIF(праздники!$A$1:$A$12,AG$14)&gt;=1,"В",IF(OR(WEEKDAY(AG$14,2)=6,WEEKDAY(AG$14,2)=7),"В",8)))</f>
        <v>В</v>
      </c>
      <c r="AH15" s="27">
        <f>IF(COUNTIF(праздники!$A$1:$A$12,AH$14+1)&gt;=1,7,IF(COUNTIF(праздники!$A$1:$A$12,AH$14)&gt;=1,"В",IF(OR(WEEKDAY(AH$14,2)=6,WEEKDAY(AH$14,2)=7),"В",8)))</f>
        <v>8</v>
      </c>
      <c r="AI15" s="27"/>
      <c r="AJ15" s="16"/>
      <c r="AK15" s="17">
        <f>COUNT(F15:AJ15)</f>
        <v>20</v>
      </c>
      <c r="AL15" s="18">
        <f>SUMIF($F15:$AI15,"&gt;0")</f>
        <v>159</v>
      </c>
      <c r="AM15" s="19">
        <f>COUNTIF(F15:AJ15,"О")+COUNTIF(F15:AJ15,"O")</f>
        <v>0</v>
      </c>
      <c r="AN15" s="19">
        <f>COUNTIF(F15:AJ15,"=Б")</f>
        <v>0</v>
      </c>
      <c r="AO15" s="20"/>
      <c r="AP15" s="19">
        <f>COUNTIF(F15:AJ15,"=П")</f>
        <v>0</v>
      </c>
      <c r="AQ15" s="19">
        <f>COUNTIF(F15:AJ15,"=А")</f>
        <v>0</v>
      </c>
      <c r="AR15" s="19">
        <f>COUNTIF(F15:AJ15,"=В")</f>
        <v>9</v>
      </c>
      <c r="AS15" s="20">
        <f>SUM(F15:AJ15)</f>
        <v>159</v>
      </c>
      <c r="AT15" s="20"/>
      <c r="AU15" s="20">
        <f>VLOOKUP($AM$10,'[6]очень важно'!A:C,2,0)</f>
        <v>167</v>
      </c>
      <c r="AV15" s="21">
        <f>VLOOKUP($AM$10,'[6]очень важно'!A:C,3,0)</f>
        <v>21</v>
      </c>
      <c r="AW15" s="22">
        <f t="shared" ref="AW15:AW30" si="1">AS15-AU15</f>
        <v>-8</v>
      </c>
      <c r="AX15" s="23"/>
    </row>
    <row r="16" spans="1:55" s="3" customFormat="1" ht="19.5" customHeight="1" x14ac:dyDescent="0.25">
      <c r="A16" s="12">
        <f>IF(ISBLANK(B16),"",COUNTA($B$15:B16))</f>
        <v>2</v>
      </c>
      <c r="B16" s="24" t="s">
        <v>29</v>
      </c>
      <c r="C16" s="24"/>
      <c r="D16" s="25">
        <v>1</v>
      </c>
      <c r="E16" s="26"/>
      <c r="F16" s="27">
        <f>IF(COUNTIF(праздники!$A$1:$A$12,F$14+1)&gt;=1,7,IF(COUNTIF(праздники!$A$1:$A$12,F$14)&gt;=1,"В",IF(OR(WEEKDAY(F$14,2)=6,WEEKDAY(F$14,2)=7),"В",8)))</f>
        <v>8</v>
      </c>
      <c r="G16" s="27">
        <f>IF(COUNTIF(праздники!$A$1:$A$12,G$14+1)&gt;=1,7,IF(COUNTIF(праздники!$A$1:$A$12,G$14)&gt;=1,"В",IF(OR(WEEKDAY(G$14,2)=6,WEEKDAY(G$14,2)=7),"В",8)))</f>
        <v>8</v>
      </c>
      <c r="H16" s="27">
        <f>IF(COUNTIF(праздники!$A$1:$A$12,H$14+1)&gt;=1,7,IF(COUNTIF(праздники!$A$1:$A$12,H$14)&gt;=1,"В",IF(OR(WEEKDAY(H$14,2)=6,WEEKDAY(H$14,2)=7),"В",8)))</f>
        <v>8</v>
      </c>
      <c r="I16" s="27">
        <f>IF(COUNTIF(праздники!$A$1:$A$12,I$14+1)&gt;=1,7,IF(COUNTIF(праздники!$A$1:$A$12,I$14)&gt;=1,"В",IF(OR(WEEKDAY(I$14,2)=6,WEEKDAY(I$14,2)=7),"В",8)))</f>
        <v>8</v>
      </c>
      <c r="J16" s="27">
        <f>IF(COUNTIF(праздники!$A$1:$A$12,J$14+1)&gt;=1,7,IF(COUNTIF(праздники!$A$1:$A$12,J$14)&gt;=1,"В",IF(OR(WEEKDAY(J$14,2)=6,WEEKDAY(J$14,2)=7),"В",8)))</f>
        <v>8</v>
      </c>
      <c r="K16" s="27" t="str">
        <f>IF(COUNTIF(праздники!$A$1:$A$12,K$14+1)&gt;=1,7,IF(COUNTIF(праздники!$A$1:$A$12,K$14)&gt;=1,"В",IF(OR(WEEKDAY(K$14,2)=6,WEEKDAY(K$14,2)=7),"В",8)))</f>
        <v>В</v>
      </c>
      <c r="L16" s="27" t="str">
        <f>IF(COUNTIF(праздники!$A$1:$A$12,L$14+1)&gt;=1,7,IF(COUNTIF(праздники!$A$1:$A$12,L$14)&gt;=1,"В",IF(OR(WEEKDAY(L$14,2)=6,WEEKDAY(L$14,2)=7),"В",8)))</f>
        <v>В</v>
      </c>
      <c r="M16" s="27">
        <f>IF(COUNTIF(праздники!$A$1:$A$12,M$14+1)&gt;=1,7,IF(COUNTIF(праздники!$A$1:$A$12,M$14)&gt;=1,"В",IF(OR(WEEKDAY(M$14,2)=6,WEEKDAY(M$14,2)=7),"В",8)))</f>
        <v>8</v>
      </c>
      <c r="N16" s="27">
        <f>IF(COUNTIF(праздники!$A$1:$A$12,N$14+1)&gt;=1,7,IF(COUNTIF(праздники!$A$1:$A$12,N$14)&gt;=1,"В",IF(OR(WEEKDAY(N$14,2)=6,WEEKDAY(N$14,2)=7),"В",8)))</f>
        <v>8</v>
      </c>
      <c r="O16" s="27">
        <f>IF(COUNTIF(праздники!$A$1:$A$12,O$14+1)&gt;=1,7,IF(COUNTIF(праздники!$A$1:$A$12,O$14)&gt;=1,"В",IF(OR(WEEKDAY(O$14,2)=6,WEEKDAY(O$14,2)=7),"В",8)))</f>
        <v>8</v>
      </c>
      <c r="P16" s="27">
        <f>IF(COUNTIF(праздники!$A$1:$A$12,P$14+1)&gt;=1,7,IF(COUNTIF(праздники!$A$1:$A$12,P$14)&gt;=1,"В",IF(OR(WEEKDAY(P$14,2)=6,WEEKDAY(P$14,2)=7),"В",8)))</f>
        <v>7</v>
      </c>
      <c r="Q16" s="27" t="str">
        <f>IF(COUNTIF(праздники!$A$1:$A$12,Q$14+1)&gt;=1,7,IF(COUNTIF(праздники!$A$1:$A$12,Q$14)&gt;=1,"В",IF(OR(WEEKDAY(Q$14,2)=6,WEEKDAY(Q$14,2)=7),"В",8)))</f>
        <v>В</v>
      </c>
      <c r="R16" s="27" t="str">
        <f>IF(COUNTIF(праздники!$A$1:$A$12,R$14+1)&gt;=1,7,IF(COUNTIF(праздники!$A$1:$A$12,R$14)&gt;=1,"В",IF(OR(WEEKDAY(R$14,2)=6,WEEKDAY(R$14,2)=7),"В",8)))</f>
        <v>В</v>
      </c>
      <c r="S16" s="27" t="str">
        <f>IF(COUNTIF(праздники!$A$1:$A$12,S$14+1)&gt;=1,7,IF(COUNTIF(праздники!$A$1:$A$12,S$14)&gt;=1,"В",IF(OR(WEEKDAY(S$14,2)=6,WEEKDAY(S$14,2)=7),"В",8)))</f>
        <v>В</v>
      </c>
      <c r="T16" s="27">
        <f>IF(COUNTIF(праздники!$A$1:$A$12,T$14+1)&gt;=1,7,IF(COUNTIF(праздники!$A$1:$A$12,T$14)&gt;=1,"В",IF(OR(WEEKDAY(T$14,2)=6,WEEKDAY(T$14,2)=7),"В",8)))</f>
        <v>8</v>
      </c>
      <c r="U16" s="27">
        <f>IF(COUNTIF(праздники!$A$1:$A$12,U$14+1)&gt;=1,7,IF(COUNTIF(праздники!$A$1:$A$12,U$14)&gt;=1,"В",IF(OR(WEEKDAY(U$14,2)=6,WEEKDAY(U$14,2)=7),"В",8)))</f>
        <v>8</v>
      </c>
      <c r="V16" s="27">
        <f>IF(COUNTIF(праздники!$A$1:$A$12,V$14+1)&gt;=1,7,IF(COUNTIF(праздники!$A$1:$A$12,V$14)&gt;=1,"В",IF(OR(WEEKDAY(V$14,2)=6,WEEKDAY(V$14,2)=7),"В",8)))</f>
        <v>8</v>
      </c>
      <c r="W16" s="27">
        <f>IF(COUNTIF(праздники!$A$1:$A$12,W$14+1)&gt;=1,7,IF(COUNTIF(праздники!$A$1:$A$12,W$14)&gt;=1,"В",IF(OR(WEEKDAY(W$14,2)=6,WEEKDAY(W$14,2)=7),"В",8)))</f>
        <v>8</v>
      </c>
      <c r="X16" s="27">
        <f>IF(COUNTIF(праздники!$A$1:$A$12,X$14+1)&gt;=1,7,IF(COUNTIF(праздники!$A$1:$A$12,X$14)&gt;=1,"В",IF(OR(WEEKDAY(X$14,2)=6,WEEKDAY(X$14,2)=7),"В",8)))</f>
        <v>8</v>
      </c>
      <c r="Y16" s="27" t="str">
        <f>IF(COUNTIF(праздники!$A$1:$A$12,Y$14+1)&gt;=1,7,IF(COUNTIF(праздники!$A$1:$A$12,Y$14)&gt;=1,"В",IF(OR(WEEKDAY(Y$14,2)=6,WEEKDAY(Y$14,2)=7),"В",8)))</f>
        <v>В</v>
      </c>
      <c r="Z16" s="27" t="str">
        <f>IF(COUNTIF(праздники!$A$1:$A$12,Z$14+1)&gt;=1,7,IF(COUNTIF(праздники!$A$1:$A$12,Z$14)&gt;=1,"В",IF(OR(WEEKDAY(Z$14,2)=6,WEEKDAY(Z$14,2)=7),"В",8)))</f>
        <v>В</v>
      </c>
      <c r="AA16" s="27">
        <f>IF(COUNTIF(праздники!$A$1:$A$12,AA$14+1)&gt;=1,7,IF(COUNTIF(праздники!$A$1:$A$12,AA$14)&gt;=1,"В",IF(OR(WEEKDAY(AA$14,2)=6,WEEKDAY(AA$14,2)=7),"В",8)))</f>
        <v>8</v>
      </c>
      <c r="AB16" s="27">
        <f>IF(COUNTIF(праздники!$A$1:$A$12,AB$14+1)&gt;=1,7,IF(COUNTIF(праздники!$A$1:$A$12,AB$14)&gt;=1,"В",IF(OR(WEEKDAY(AB$14,2)=6,WEEKDAY(AB$14,2)=7),"В",8)))</f>
        <v>8</v>
      </c>
      <c r="AC16" s="27">
        <f>IF(COUNTIF(праздники!$A$1:$A$12,AC$14+1)&gt;=1,7,IF(COUNTIF(праздники!$A$1:$A$12,AC$14)&gt;=1,"В",IF(OR(WEEKDAY(AC$14,2)=6,WEEKDAY(AC$14,2)=7),"В",8)))</f>
        <v>8</v>
      </c>
      <c r="AD16" s="27">
        <f>IF(COUNTIF(праздники!$A$1:$A$12,AD$14+1)&gt;=1,7,IF(COUNTIF(праздники!$A$1:$A$12,AD$14)&gt;=1,"В",IF(OR(WEEKDAY(AD$14,2)=6,WEEKDAY(AD$14,2)=7),"В",8)))</f>
        <v>8</v>
      </c>
      <c r="AE16" s="27">
        <f>IF(COUNTIF(праздники!$A$1:$A$12,AE$14+1)&gt;=1,7,IF(COUNTIF(праздники!$A$1:$A$12,AE$14)&gt;=1,"В",IF(OR(WEEKDAY(AE$14,2)=6,WEEKDAY(AE$14,2)=7),"В",8)))</f>
        <v>8</v>
      </c>
      <c r="AF16" s="27" t="str">
        <f>IF(COUNTIF(праздники!$A$1:$A$12,AF$14+1)&gt;=1,7,IF(COUNTIF(праздники!$A$1:$A$12,AF$14)&gt;=1,"В",IF(OR(WEEKDAY(AF$14,2)=6,WEEKDAY(AF$14,2)=7),"В",8)))</f>
        <v>В</v>
      </c>
      <c r="AG16" s="27" t="str">
        <f>IF(COUNTIF(праздники!$A$1:$A$12,AG$14+1)&gt;=1,7,IF(COUNTIF(праздники!$A$1:$A$12,AG$14)&gt;=1,"В",IF(OR(WEEKDAY(AG$14,2)=6,WEEKDAY(AG$14,2)=7),"В",8)))</f>
        <v>В</v>
      </c>
      <c r="AH16" s="27">
        <f>IF(COUNTIF(праздники!$A$1:$A$12,AH$14+1)&gt;=1,7,IF(COUNTIF(праздники!$A$1:$A$12,AH$14)&gt;=1,"В",IF(OR(WEEKDAY(AH$14,2)=6,WEEKDAY(AH$14,2)=7),"В",8)))</f>
        <v>8</v>
      </c>
      <c r="AI16" s="27"/>
      <c r="AJ16" s="29"/>
      <c r="AK16" s="17">
        <f>COUNT(F16:AJ16)</f>
        <v>20</v>
      </c>
      <c r="AL16" s="18">
        <f t="shared" ref="AL16:AL30" si="2">SUMIF($F16:$AJ16,"&gt;0")</f>
        <v>159</v>
      </c>
      <c r="AM16" s="30">
        <f>COUNTIF(F16:AJ16,"О")+COUNTIF(F16:AJ16,"O")</f>
        <v>0</v>
      </c>
      <c r="AN16" s="30">
        <f>COUNTIF(F16:AJ16,"=Б")</f>
        <v>0</v>
      </c>
      <c r="AO16" s="28"/>
      <c r="AP16" s="30">
        <f>COUNTIF(F16:AJ16,"=П")</f>
        <v>0</v>
      </c>
      <c r="AQ16" s="30">
        <f>COUNTIF(F16:AJ16,"=А")</f>
        <v>0</v>
      </c>
      <c r="AR16" s="30">
        <f>COUNTIF(F16:AJ16,"=В")</f>
        <v>9</v>
      </c>
      <c r="AS16" s="28">
        <f>SUM(F16:AJ16)</f>
        <v>159</v>
      </c>
      <c r="AT16" s="28"/>
      <c r="AU16" s="28">
        <f>VLOOKUP($AM$10,'[6]очень важно'!A:C,2,0)</f>
        <v>167</v>
      </c>
      <c r="AV16" s="31">
        <f>VLOOKUP($AM$10,'[6]очень важно'!A:C,3,0)</f>
        <v>21</v>
      </c>
      <c r="AW16" s="32">
        <f>AS16-AU16</f>
        <v>-8</v>
      </c>
      <c r="AX16" s="23"/>
    </row>
    <row r="17" spans="1:50" s="3" customFormat="1" ht="19.5" customHeight="1" x14ac:dyDescent="0.25">
      <c r="A17" s="12">
        <f>IF(ISBLANK(B17),"",COUNTA($B$15:B17))</f>
        <v>3</v>
      </c>
      <c r="B17" s="127" t="s">
        <v>29</v>
      </c>
      <c r="C17" s="127" t="s">
        <v>32</v>
      </c>
      <c r="D17" s="25">
        <v>0.25</v>
      </c>
      <c r="E17" s="26"/>
      <c r="F17" s="27">
        <f>IF(COUNTIF(праздники!$A$1:$A$12,F$14+1)&gt;=1,7,IF(COUNTIF(праздники!$A$1:$A$12,F$14)&gt;=1,"В",IF(OR(WEEKDAY(F$14,2)=6,WEEKDAY(F$14,2)=7),"В",2)))</f>
        <v>2</v>
      </c>
      <c r="G17" s="27">
        <f>IF(COUNTIF(праздники!$A$1:$A$12,G$14+1)&gt;=1,7,IF(COUNTIF(праздники!$A$1:$A$12,G$14)&gt;=1,"В",IF(OR(WEEKDAY(G$14,2)=6,WEEKDAY(G$14,2)=7),"В",2)))</f>
        <v>2</v>
      </c>
      <c r="H17" s="27">
        <f>IF(COUNTIF(праздники!$A$1:$A$12,H$14+1)&gt;=1,7,IF(COUNTIF(праздники!$A$1:$A$12,H$14)&gt;=1,"В",IF(OR(WEEKDAY(H$14,2)=6,WEEKDAY(H$14,2)=7),"В",2)))</f>
        <v>2</v>
      </c>
      <c r="I17" s="27">
        <f>IF(COUNTIF(праздники!$A$1:$A$12,I$14+1)&gt;=1,7,IF(COUNTIF(праздники!$A$1:$A$12,I$14)&gt;=1,"В",IF(OR(WEEKDAY(I$14,2)=6,WEEKDAY(I$14,2)=7),"В",2)))</f>
        <v>2</v>
      </c>
      <c r="J17" s="27">
        <f>IF(COUNTIF(праздники!$A$1:$A$12,J$14+1)&gt;=1,7,IF(COUNTIF(праздники!$A$1:$A$12,J$14)&gt;=1,"В",IF(OR(WEEKDAY(J$14,2)=6,WEEKDAY(J$14,2)=7),"В",2)))</f>
        <v>2</v>
      </c>
      <c r="K17" s="27" t="str">
        <f>IF(COUNTIF(праздники!$A$1:$A$12,K$14+1)&gt;=1,7,IF(COUNTIF(праздники!$A$1:$A$12,K$14)&gt;=1,"В",IF(OR(WEEKDAY(K$14,2)=6,WEEKDAY(K$14,2)=7),"В",2)))</f>
        <v>В</v>
      </c>
      <c r="L17" s="27" t="str">
        <f>IF(COUNTIF(праздники!$A$1:$A$12,L$14+1)&gt;=1,7,IF(COUNTIF(праздники!$A$1:$A$12,L$14)&gt;=1,"В",IF(OR(WEEKDAY(L$14,2)=6,WEEKDAY(L$14,2)=7),"В",2)))</f>
        <v>В</v>
      </c>
      <c r="M17" s="27">
        <f>IF(COUNTIF(праздники!$A$1:$A$12,M$14+1)&gt;=1,7,IF(COUNTIF(праздники!$A$1:$A$12,M$14)&gt;=1,"В",IF(OR(WEEKDAY(M$14,2)=6,WEEKDAY(M$14,2)=7),"В",2)))</f>
        <v>2</v>
      </c>
      <c r="N17" s="27">
        <f>IF(COUNTIF(праздники!$A$1:$A$12,N$14+1)&gt;=1,7,IF(COUNTIF(праздники!$A$1:$A$12,N$14)&gt;=1,"В",IF(OR(WEEKDAY(N$14,2)=6,WEEKDAY(N$14,2)=7),"В",2)))</f>
        <v>2</v>
      </c>
      <c r="O17" s="27">
        <f>IF(COUNTIF(праздники!$A$1:$A$12,O$14+1)&gt;=1,7,IF(COUNTIF(праздники!$A$1:$A$12,O$14)&gt;=1,"В",IF(OR(WEEKDAY(O$14,2)=6,WEEKDAY(O$14,2)=7),"В",2)))</f>
        <v>2</v>
      </c>
      <c r="P17" s="27">
        <f>IF(COUNTIF(праздники!$A$1:$A$12,P$14+1)&gt;=1,1,IF(COUNTIF(праздники!$A$1:$A$12,P$14)&gt;=1,"В",IF(OR(WEEKDAY(P$14,2)=6,WEEKDAY(P$14,2)=7),"В",2)))</f>
        <v>1</v>
      </c>
      <c r="Q17" s="27" t="str">
        <f>IF(COUNTIF(праздники!$A$1:$A$12,Q$14+1)&gt;=1,7,IF(COUNTIF(праздники!$A$1:$A$12,Q$14)&gt;=1,"В",IF(OR(WEEKDAY(Q$14,2)=6,WEEKDAY(Q$14,2)=7),"В",8)))</f>
        <v>В</v>
      </c>
      <c r="R17" s="27" t="str">
        <f>IF(COUNTIF(праздники!$A$1:$A$12,R$14+1)&gt;=1,7,IF(COUNTIF(праздники!$A$1:$A$12,R$14)&gt;=1,"В",IF(OR(WEEKDAY(R$14,2)=6,WEEKDAY(R$14,2)=7),"В",8)))</f>
        <v>В</v>
      </c>
      <c r="S17" s="27" t="str">
        <f>IF(COUNTIF(праздники!$A$1:$A$12,S$14+1)&gt;=1,7,IF(COUNTIF(праздники!$A$1:$A$12,S$14)&gt;=1,"В",IF(OR(WEEKDAY(S$14,2)=6,WEEKDAY(S$14,2)=7),"В",8)))</f>
        <v>В</v>
      </c>
      <c r="T17" s="27">
        <f>IF(COUNTIF(праздники!$A$1:$A$12,T$14+1)&gt;=1,7,IF(COUNTIF(праздники!$A$1:$A$12,T$14)&gt;=1,"В",IF(OR(WEEKDAY(T$14,2)=6,WEEKDAY(T$14,2)=7),"В",2)))</f>
        <v>2</v>
      </c>
      <c r="U17" s="27">
        <f>IF(COUNTIF(праздники!$A$1:$A$12,U$14+1)&gt;=1,7,IF(COUNTIF(праздники!$A$1:$A$12,U$14)&gt;=1,"В",IF(OR(WEEKDAY(U$14,2)=6,WEEKDAY(U$14,2)=7),"В",2)))</f>
        <v>2</v>
      </c>
      <c r="V17" s="27">
        <f>IF(COUNTIF(праздники!$A$1:$A$12,V$14+1)&gt;=1,7,IF(COUNTIF(праздники!$A$1:$A$12,V$14)&gt;=1,"В",IF(OR(WEEKDAY(V$14,2)=6,WEEKDAY(V$14,2)=7),"В",2)))</f>
        <v>2</v>
      </c>
      <c r="W17" s="27">
        <f>IF(COUNTIF(праздники!$A$1:$A$12,W$14+1)&gt;=1,7,IF(COUNTIF(праздники!$A$1:$A$12,W$14)&gt;=1,"В",IF(OR(WEEKDAY(W$14,2)=6,WEEKDAY(W$14,2)=7),"В",2)))</f>
        <v>2</v>
      </c>
      <c r="X17" s="27">
        <f>IF(COUNTIF(праздники!$A$1:$A$12,X$14+1)&gt;=1,7,IF(COUNTIF(праздники!$A$1:$A$12,X$14)&gt;=1,"В",IF(OR(WEEKDAY(X$14,2)=6,WEEKDAY(X$14,2)=7),"В",2)))</f>
        <v>2</v>
      </c>
      <c r="Y17" s="27" t="str">
        <f>IF(COUNTIF(праздники!$A$1:$A$12,Y$14+1)&gt;=1,7,IF(COUNTIF(праздники!$A$1:$A$12,Y$14)&gt;=1,"В",IF(OR(WEEKDAY(Y$14,2)=6,WEEKDAY(Y$14,2)=7),"В",2)))</f>
        <v>В</v>
      </c>
      <c r="Z17" s="27" t="str">
        <f>IF(COUNTIF(праздники!$A$1:$A$12,Z$14+1)&gt;=1,7,IF(COUNTIF(праздники!$A$1:$A$12,Z$14)&gt;=1,"В",IF(OR(WEEKDAY(Z$14,2)=6,WEEKDAY(Z$14,2)=7),"В",2)))</f>
        <v>В</v>
      </c>
      <c r="AA17" s="27">
        <f>IF(COUNTIF(праздники!$A$1:$A$12,AA$14+1)&gt;=1,7,IF(COUNTIF(праздники!$A$1:$A$12,AA$14)&gt;=1,"В",IF(OR(WEEKDAY(AA$14,2)=6,WEEKDAY(AA$14,2)=7),"В",2)))</f>
        <v>2</v>
      </c>
      <c r="AB17" s="27">
        <f>IF(COUNTIF(праздники!$A$1:$A$12,AB$14+1)&gt;=1,7,IF(COUNTIF(праздники!$A$1:$A$12,AB$14)&gt;=1,"В",IF(OR(WEEKDAY(AB$14,2)=6,WEEKDAY(AB$14,2)=7),"В",2)))</f>
        <v>2</v>
      </c>
      <c r="AC17" s="27">
        <f>IF(COUNTIF(праздники!$A$1:$A$12,AC$14+1)&gt;=1,7,IF(COUNTIF(праздники!$A$1:$A$12,AC$14)&gt;=1,"В",IF(OR(WEEKDAY(AC$14,2)=6,WEEKDAY(AC$14,2)=7),"В",2)))</f>
        <v>2</v>
      </c>
      <c r="AD17" s="27">
        <f>IF(COUNTIF(праздники!$A$1:$A$12,AD$14+1)&gt;=1,7,IF(COUNTIF(праздники!$A$1:$A$12,AD$14)&gt;=1,"В",IF(OR(WEEKDAY(AD$14,2)=6,WEEKDAY(AD$14,2)=7),"В",2)))</f>
        <v>2</v>
      </c>
      <c r="AE17" s="27">
        <f>IF(COUNTIF(праздники!$A$1:$A$12,AE$14+1)&gt;=1,7,IF(COUNTIF(праздники!$A$1:$A$12,AE$14)&gt;=1,"В",IF(OR(WEEKDAY(AE$14,2)=6,WEEKDAY(AE$14,2)=7),"В",2)))</f>
        <v>2</v>
      </c>
      <c r="AF17" s="27" t="str">
        <f>IF(COUNTIF(праздники!$A$1:$A$12,AF$14+1)&gt;=1,7,IF(COUNTIF(праздники!$A$1:$A$12,AF$14)&gt;=1,"В",IF(OR(WEEKDAY(AF$14,2)=6,WEEKDAY(AF$14,2)=7),"В",2)))</f>
        <v>В</v>
      </c>
      <c r="AG17" s="27" t="str">
        <f>IF(COUNTIF(праздники!$A$1:$A$12,AG$14+1)&gt;=1,7,IF(COUNTIF(праздники!$A$1:$A$12,AG$14)&gt;=1,"В",IF(OR(WEEKDAY(AG$14,2)=6,WEEKDAY(AG$14,2)=7),"В",2)))</f>
        <v>В</v>
      </c>
      <c r="AH17" s="27">
        <f>IF(COUNTIF(праздники!$A$1:$A$12,AH$14+1)&gt;=1,7,IF(COUNTIF(праздники!$A$1:$A$12,AH$14)&gt;=1,"В",IF(OR(WEEKDAY(AH$14,2)=6,WEEKDAY(AH$14,2)=7),"В",2)))</f>
        <v>2</v>
      </c>
      <c r="AI17" s="27"/>
      <c r="AJ17" s="29"/>
      <c r="AK17" s="17">
        <f>COUNT(F17:AJ17)</f>
        <v>20</v>
      </c>
      <c r="AL17" s="18">
        <f t="shared" si="2"/>
        <v>39</v>
      </c>
      <c r="AM17" s="30">
        <f>COUNTIF(F17:AJ17,"О")+COUNTIF(F17:AJ17,"O")</f>
        <v>0</v>
      </c>
      <c r="AN17" s="30">
        <f>COUNTIF(F17:AJ17,"=Б")</f>
        <v>0</v>
      </c>
      <c r="AO17" s="28"/>
      <c r="AP17" s="30">
        <f>COUNTIF(F17:AJ17,"=П")</f>
        <v>0</v>
      </c>
      <c r="AQ17" s="30">
        <f>COUNTIF(F17:AJ17,"=А")</f>
        <v>0</v>
      </c>
      <c r="AR17" s="30">
        <f>COUNTIF(F17:AJ17,"=В")</f>
        <v>9</v>
      </c>
      <c r="AS17" s="28">
        <f>SUM(F17:AJ17)</f>
        <v>39</v>
      </c>
      <c r="AT17" s="28"/>
      <c r="AU17" s="28">
        <f>VLOOKUP($AM$10,'[6]очень важно'!A:C,2,0)</f>
        <v>167</v>
      </c>
      <c r="AV17" s="31">
        <f>VLOOKUP($AM$10,'[6]очень важно'!A:C,3,0)</f>
        <v>21</v>
      </c>
      <c r="AW17" s="32">
        <f>AS17-AU17</f>
        <v>-128</v>
      </c>
      <c r="AX17" s="23"/>
    </row>
    <row r="18" spans="1:50" s="3" customFormat="1" ht="19.5" customHeight="1" x14ac:dyDescent="0.25">
      <c r="A18" s="12">
        <f>IF(ISBLANK(B18),"",COUNTA($B$15:B18))</f>
        <v>4</v>
      </c>
      <c r="B18" s="24" t="s">
        <v>30</v>
      </c>
      <c r="C18" s="24"/>
      <c r="D18" s="25">
        <v>0.5</v>
      </c>
      <c r="E18" s="33"/>
      <c r="F18" s="27">
        <f>IF(COUNTIF(праздники!$A$1:$A$12,F$14+1)&gt;=1,7,IF(COUNTIF(праздники!$A$1:$A$12,F$14)&gt;=1,"В",IF(OR(WEEKDAY(F$14,2)=6,WEEKDAY(F$14,2)=7),"В",4)))</f>
        <v>4</v>
      </c>
      <c r="G18" s="27">
        <f>IF(COUNTIF(праздники!$A$1:$A$12,G$14+1)&gt;=1,7,IF(COUNTIF(праздники!$A$1:$A$12,G$14)&gt;=1,"В",IF(OR(WEEKDAY(G$14,2)=6,WEEKDAY(G$14,2)=7),"В",4)))</f>
        <v>4</v>
      </c>
      <c r="H18" s="27">
        <f>IF(COUNTIF(праздники!$A$1:$A$12,H$14+1)&gt;=1,7,IF(COUNTIF(праздники!$A$1:$A$12,H$14)&gt;=1,"В",IF(OR(WEEKDAY(H$14,2)=6,WEEKDAY(H$14,2)=7),"В",4)))</f>
        <v>4</v>
      </c>
      <c r="I18" s="27">
        <f>IF(COUNTIF(праздники!$A$1:$A$12,I$14+1)&gt;=1,7,IF(COUNTIF(праздники!$A$1:$A$12,I$14)&gt;=1,"В",IF(OR(WEEKDAY(I$14,2)=6,WEEKDAY(I$14,2)=7),"В",4)))</f>
        <v>4</v>
      </c>
      <c r="J18" s="27">
        <f>IF(COUNTIF(праздники!$A$1:$A$12,J$14+1)&gt;=1,7,IF(COUNTIF(праздники!$A$1:$A$12,J$14)&gt;=1,"В",IF(OR(WEEKDAY(J$14,2)=6,WEEKDAY(J$14,2)=7),"В",4)))</f>
        <v>4</v>
      </c>
      <c r="K18" s="27" t="str">
        <f>IF(COUNTIF(праздники!$A$1:$A$12,K$14+1)&gt;=1,7,IF(COUNTIF(праздники!$A$1:$A$12,K$14)&gt;=1,"В",IF(OR(WEEKDAY(K$14,2)=6,WEEKDAY(K$14,2)=7),"В",4)))</f>
        <v>В</v>
      </c>
      <c r="L18" s="27" t="str">
        <f>IF(COUNTIF(праздники!$A$1:$A$12,L$14+1)&gt;=1,7,IF(COUNTIF(праздники!$A$1:$A$12,L$14)&gt;=1,"В",IF(OR(WEEKDAY(L$14,2)=6,WEEKDAY(L$14,2)=7),"В",4)))</f>
        <v>В</v>
      </c>
      <c r="M18" s="27">
        <f>IF(COUNTIF(праздники!$A$1:$A$12,M$14+1)&gt;=1,7,IF(COUNTIF(праздники!$A$1:$A$12,M$14)&gt;=1,"В",IF(OR(WEEKDAY(M$14,2)=6,WEEKDAY(M$14,2)=7),"В",4)))</f>
        <v>4</v>
      </c>
      <c r="N18" s="27">
        <f>IF(COUNTIF(праздники!$A$1:$A$12,N$14+1)&gt;=1,7,IF(COUNTIF(праздники!$A$1:$A$12,N$14)&gt;=1,"В",IF(OR(WEEKDAY(N$14,2)=6,WEEKDAY(N$14,2)=7),"В",4)))</f>
        <v>4</v>
      </c>
      <c r="O18" s="27">
        <f>IF(COUNTIF(праздники!$A$1:$A$12,O$14+1)&gt;=1,7,IF(COUNTIF(праздники!$A$1:$A$12,O$14)&gt;=1,"В",IF(OR(WEEKDAY(O$14,2)=6,WEEKDAY(O$14,2)=7),"В",4)))</f>
        <v>4</v>
      </c>
      <c r="P18" s="27">
        <f>IF(COUNTIF(праздники!$A$1:$A$12,P$14+1)&gt;=1,3,IF(COUNTIF(праздники!$A$1:$A$12,P$14)&gt;=1,"В",IF(OR(WEEKDAY(P$14,2)=6,WEEKDAY(P$14,2)=7),"В",4)))</f>
        <v>3</v>
      </c>
      <c r="Q18" s="27" t="str">
        <f>IF(COUNTIF(праздники!$A$1:$A$12,Q$14+1)&gt;=1,7,IF(COUNTIF(праздники!$A$1:$A$12,Q$14)&gt;=1,"В",IF(OR(WEEKDAY(Q$14,2)=6,WEEKDAY(Q$14,2)=7),"В",8)))</f>
        <v>В</v>
      </c>
      <c r="R18" s="27" t="str">
        <f>IF(COUNTIF(праздники!$A$1:$A$12,R$14+1)&gt;=1,7,IF(COUNTIF(праздники!$A$1:$A$12,R$14)&gt;=1,"В",IF(OR(WEEKDAY(R$14,2)=6,WEEKDAY(R$14,2)=7),"В",8)))</f>
        <v>В</v>
      </c>
      <c r="S18" s="27" t="str">
        <f>IF(COUNTIF(праздники!$A$1:$A$12,S$14+1)&gt;=1,7,IF(COUNTIF(праздники!$A$1:$A$12,S$14)&gt;=1,"В",IF(OR(WEEKDAY(S$14,2)=6,WEEKDAY(S$14,2)=7),"В",8)))</f>
        <v>В</v>
      </c>
      <c r="T18" s="27">
        <f>IF(COUNTIF(праздники!$A$1:$A$12,T$14+1)&gt;=1,7,IF(COUNTIF(праздники!$A$1:$A$12,T$14)&gt;=1,"В",IF(OR(WEEKDAY(T$14,2)=6,WEEKDAY(T$14,2)=7),"В",4)))</f>
        <v>4</v>
      </c>
      <c r="U18" s="27">
        <f>IF(COUNTIF(праздники!$A$1:$A$12,U$14+1)&gt;=1,7,IF(COUNTIF(праздники!$A$1:$A$12,U$14)&gt;=1,"В",IF(OR(WEEKDAY(U$14,2)=6,WEEKDAY(U$14,2)=7),"В",4)))</f>
        <v>4</v>
      </c>
      <c r="V18" s="27">
        <f>IF(COUNTIF(праздники!$A$1:$A$12,V$14+1)&gt;=1,7,IF(COUNTIF(праздники!$A$1:$A$12,V$14)&gt;=1,"В",IF(OR(WEEKDAY(V$14,2)=6,WEEKDAY(V$14,2)=7),"В",4)))</f>
        <v>4</v>
      </c>
      <c r="W18" s="27">
        <f>IF(COUNTIF(праздники!$A$1:$A$12,W$14+1)&gt;=1,7,IF(COUNTIF(праздники!$A$1:$A$12,W$14)&gt;=1,"В",IF(OR(WEEKDAY(W$14,2)=6,WEEKDAY(W$14,2)=7),"В",4)))</f>
        <v>4</v>
      </c>
      <c r="X18" s="27">
        <f>IF(COUNTIF(праздники!$A$1:$A$12,X$14+1)&gt;=1,7,IF(COUNTIF(праздники!$A$1:$A$12,X$14)&gt;=1,"В",IF(OR(WEEKDAY(X$14,2)=6,WEEKDAY(X$14,2)=7),"В",4)))</f>
        <v>4</v>
      </c>
      <c r="Y18" s="27" t="str">
        <f>IF(COUNTIF(праздники!$A$1:$A$12,Y$14+1)&gt;=1,7,IF(COUNTIF(праздники!$A$1:$A$12,Y$14)&gt;=1,"В",IF(OR(WEEKDAY(Y$14,2)=6,WEEKDAY(Y$14,2)=7),"В",4)))</f>
        <v>В</v>
      </c>
      <c r="Z18" s="27" t="str">
        <f>IF(COUNTIF(праздники!$A$1:$A$12,Z$14+1)&gt;=1,7,IF(COUNTIF(праздники!$A$1:$A$12,Z$14)&gt;=1,"В",IF(OR(WEEKDAY(Z$14,2)=6,WEEKDAY(Z$14,2)=7),"В",4)))</f>
        <v>В</v>
      </c>
      <c r="AA18" s="27">
        <f>IF(COUNTIF(праздники!$A$1:$A$12,AA$14+1)&gt;=1,7,IF(COUNTIF(праздники!$A$1:$A$12,AA$14)&gt;=1,"В",IF(OR(WEEKDAY(AA$14,2)=6,WEEKDAY(AA$14,2)=7),"В",4)))</f>
        <v>4</v>
      </c>
      <c r="AB18" s="27">
        <f>IF(COUNTIF(праздники!$A$1:$A$12,AB$14+1)&gt;=1,7,IF(COUNTIF(праздники!$A$1:$A$12,AB$14)&gt;=1,"В",IF(OR(WEEKDAY(AB$14,2)=6,WEEKDAY(AB$14,2)=7),"В",4)))</f>
        <v>4</v>
      </c>
      <c r="AC18" s="27">
        <f>IF(COUNTIF(праздники!$A$1:$A$12,AC$14+1)&gt;=1,7,IF(COUNTIF(праздники!$A$1:$A$12,AC$14)&gt;=1,"В",IF(OR(WEEKDAY(AC$14,2)=6,WEEKDAY(AC$14,2)=7),"В",4)))</f>
        <v>4</v>
      </c>
      <c r="AD18" s="27">
        <f>IF(COUNTIF(праздники!$A$1:$A$12,AD$14+1)&gt;=1,7,IF(COUNTIF(праздники!$A$1:$A$12,AD$14)&gt;=1,"В",IF(OR(WEEKDAY(AD$14,2)=6,WEEKDAY(AD$14,2)=7),"В",4)))</f>
        <v>4</v>
      </c>
      <c r="AE18" s="27">
        <f>IF(COUNTIF(праздники!$A$1:$A$12,AE$14+1)&gt;=1,7,IF(COUNTIF(праздники!$A$1:$A$12,AE$14)&gt;=1,"В",IF(OR(WEEKDAY(AE$14,2)=6,WEEKDAY(AE$14,2)=7),"В",4)))</f>
        <v>4</v>
      </c>
      <c r="AF18" s="27" t="str">
        <f>IF(COUNTIF(праздники!$A$1:$A$12,AF$14+1)&gt;=1,7,IF(COUNTIF(праздники!$A$1:$A$12,AF$14)&gt;=1,"В",IF(OR(WEEKDAY(AF$14,2)=6,WEEKDAY(AF$14,2)=7),"В",4)))</f>
        <v>В</v>
      </c>
      <c r="AG18" s="27" t="str">
        <f>IF(COUNTIF(праздники!$A$1:$A$12,AG$14+1)&gt;=1,7,IF(COUNTIF(праздники!$A$1:$A$12,AG$14)&gt;=1,"В",IF(OR(WEEKDAY(AG$14,2)=6,WEEKDAY(AG$14,2)=7),"В",4)))</f>
        <v>В</v>
      </c>
      <c r="AH18" s="27">
        <f>IF(COUNTIF(праздники!$A$1:$A$12,AH$14+1)&gt;=1,7,IF(COUNTIF(праздники!$A$1:$A$12,AH$14)&gt;=1,"В",IF(OR(WEEKDAY(AH$14,2)=6,WEEKDAY(AH$14,2)=7),"В",4)))</f>
        <v>4</v>
      </c>
      <c r="AI18" s="27"/>
      <c r="AJ18" s="29"/>
      <c r="AK18" s="17">
        <f>COUNT(F18:AJ18)</f>
        <v>20</v>
      </c>
      <c r="AL18" s="34">
        <f t="shared" si="2"/>
        <v>79</v>
      </c>
      <c r="AM18" s="30">
        <f>COUNTIF(F18:AJ18,"О")+COUNTIF(F18:AJ18,"O")</f>
        <v>0</v>
      </c>
      <c r="AN18" s="30">
        <f>COUNTIF(F18:AJ18,"=Б")</f>
        <v>0</v>
      </c>
      <c r="AO18" s="28"/>
      <c r="AP18" s="30">
        <f>COUNTIF(F18:AJ18,"=П")</f>
        <v>0</v>
      </c>
      <c r="AQ18" s="30">
        <f>COUNTIF(F18:AJ18,"=А")</f>
        <v>0</v>
      </c>
      <c r="AR18" s="30">
        <f>COUNTIF(F18:AJ18,"=В")</f>
        <v>9</v>
      </c>
      <c r="AS18" s="28">
        <f>SUM(F18:AJ18)</f>
        <v>79</v>
      </c>
      <c r="AT18" s="28"/>
      <c r="AU18" s="28">
        <f>VLOOKUP($AM$10,'[6]очень важно'!A:C,2,0)</f>
        <v>167</v>
      </c>
      <c r="AV18" s="31">
        <f>VLOOKUP($AM$10,'[6]очень важно'!A:C,3,0)</f>
        <v>21</v>
      </c>
      <c r="AW18" s="32">
        <f>AS18-AU18</f>
        <v>-88</v>
      </c>
      <c r="AX18" s="23"/>
    </row>
    <row r="19" spans="1:50" s="3" customFormat="1" ht="19.5" customHeight="1" x14ac:dyDescent="0.25">
      <c r="A19" s="12">
        <f>IF(ISBLANK(B19),"",COUNTA($B$15:B19))</f>
        <v>5</v>
      </c>
      <c r="B19" s="24" t="s">
        <v>33</v>
      </c>
      <c r="C19" s="35"/>
      <c r="D19" s="25">
        <v>1</v>
      </c>
      <c r="E19" s="33"/>
      <c r="F19" s="27">
        <f>IF(COUNTIF(праздники!$A$1:$A$12,F$14+1)&gt;=1,7,IF(COUNTIF(праздники!$A$1:$A$12,F$14)&gt;=1,"В",IF(OR(WEEKDAY(F$14,2)=6,WEEKDAY(F$14,2)=7),"В",8)))</f>
        <v>8</v>
      </c>
      <c r="G19" s="27">
        <f>IF(COUNTIF(праздники!$A$1:$A$12,G$14+1)&gt;=1,7,IF(COUNTIF(праздники!$A$1:$A$12,G$14)&gt;=1,"В",IF(OR(WEEKDAY(G$14,2)=6,WEEKDAY(G$14,2)=7),"В",8)))</f>
        <v>8</v>
      </c>
      <c r="H19" s="27">
        <f>IF(COUNTIF(праздники!$A$1:$A$12,H$14+1)&gt;=1,7,IF(COUNTIF(праздники!$A$1:$A$12,H$14)&gt;=1,"В",IF(OR(WEEKDAY(H$14,2)=6,WEEKDAY(H$14,2)=7),"В",8)))</f>
        <v>8</v>
      </c>
      <c r="I19" s="27">
        <f>IF(COUNTIF(праздники!$A$1:$A$12,I$14+1)&gt;=1,7,IF(COUNTIF(праздники!$A$1:$A$12,I$14)&gt;=1,"В",IF(OR(WEEKDAY(I$14,2)=6,WEEKDAY(I$14,2)=7),"В",8)))</f>
        <v>8</v>
      </c>
      <c r="J19" s="27">
        <f>IF(COUNTIF(праздники!$A$1:$A$12,J$14+1)&gt;=1,7,IF(COUNTIF(праздники!$A$1:$A$12,J$14)&gt;=1,"В",IF(OR(WEEKDAY(J$14,2)=6,WEEKDAY(J$14,2)=7),"В",8)))</f>
        <v>8</v>
      </c>
      <c r="K19" s="27" t="str">
        <f>IF(COUNTIF(праздники!$A$1:$A$12,K$14+1)&gt;=1,7,IF(COUNTIF(праздники!$A$1:$A$12,K$14)&gt;=1,"В",IF(OR(WEEKDAY(K$14,2)=6,WEEKDAY(K$14,2)=7),"В",8)))</f>
        <v>В</v>
      </c>
      <c r="L19" s="27" t="str">
        <f>IF(COUNTIF(праздники!$A$1:$A$12,L$14+1)&gt;=1,7,IF(COUNTIF(праздники!$A$1:$A$12,L$14)&gt;=1,"В",IF(OR(WEEKDAY(L$14,2)=6,WEEKDAY(L$14,2)=7),"В",8)))</f>
        <v>В</v>
      </c>
      <c r="M19" s="27">
        <f>IF(COUNTIF(праздники!$A$1:$A$12,M$14+1)&gt;=1,7,IF(COUNTIF(праздники!$A$1:$A$12,M$14)&gt;=1,"В",IF(OR(WEEKDAY(M$14,2)=6,WEEKDAY(M$14,2)=7),"В",8)))</f>
        <v>8</v>
      </c>
      <c r="N19" s="27">
        <f>IF(COUNTIF(праздники!$A$1:$A$12,N$14+1)&gt;=1,7,IF(COUNTIF(праздники!$A$1:$A$12,N$14)&gt;=1,"В",IF(OR(WEEKDAY(N$14,2)=6,WEEKDAY(N$14,2)=7),"В",8)))</f>
        <v>8</v>
      </c>
      <c r="O19" s="27">
        <f>IF(COUNTIF(праздники!$A$1:$A$12,O$14+1)&gt;=1,7,IF(COUNTIF(праздники!$A$1:$A$12,O$14)&gt;=1,"В",IF(OR(WEEKDAY(O$14,2)=6,WEEKDAY(O$14,2)=7),"В",8)))</f>
        <v>8</v>
      </c>
      <c r="P19" s="27">
        <f>IF(COUNTIF(праздники!$A$1:$A$12,P$14+1)&gt;=1,7,IF(COUNTIF(праздники!$A$1:$A$12,P$14)&gt;=1,"В",IF(OR(WEEKDAY(P$14,2)=6,WEEKDAY(P$14,2)=7),"В",8)))</f>
        <v>7</v>
      </c>
      <c r="Q19" s="27" t="str">
        <f>IF(COUNTIF(праздники!$A$1:$A$12,Q$14+1)&gt;=1,7,IF(COUNTIF(праздники!$A$1:$A$12,Q$14)&gt;=1,"В",IF(OR(WEEKDAY(Q$14,2)=6,WEEKDAY(Q$14,2)=7),"В",8)))</f>
        <v>В</v>
      </c>
      <c r="R19" s="27" t="str">
        <f>IF(COUNTIF(праздники!$A$1:$A$12,R$14+1)&gt;=1,7,IF(COUNTIF(праздники!$A$1:$A$12,R$14)&gt;=1,"В",IF(OR(WEEKDAY(R$14,2)=6,WEEKDAY(R$14,2)=7),"В",8)))</f>
        <v>В</v>
      </c>
      <c r="S19" s="27" t="str">
        <f>IF(COUNTIF(праздники!$A$1:$A$12,S$14+1)&gt;=1,7,IF(COUNTIF(праздники!$A$1:$A$12,S$14)&gt;=1,"В",IF(OR(WEEKDAY(S$14,2)=6,WEEKDAY(S$14,2)=7),"В",8)))</f>
        <v>В</v>
      </c>
      <c r="T19" s="27">
        <f>IF(COUNTIF(праздники!$A$1:$A$12,T$14+1)&gt;=1,7,IF(COUNTIF(праздники!$A$1:$A$12,T$14)&gt;=1,"В",IF(OR(WEEKDAY(T$14,2)=6,WEEKDAY(T$14,2)=7),"В",8)))</f>
        <v>8</v>
      </c>
      <c r="U19" s="27">
        <f>IF(COUNTIF(праздники!$A$1:$A$12,U$14+1)&gt;=1,7,IF(COUNTIF(праздники!$A$1:$A$12,U$14)&gt;=1,"В",IF(OR(WEEKDAY(U$14,2)=6,WEEKDAY(U$14,2)=7),"В",8)))</f>
        <v>8</v>
      </c>
      <c r="V19" s="27">
        <f>IF(COUNTIF(праздники!$A$1:$A$12,V$14+1)&gt;=1,7,IF(COUNTIF(праздники!$A$1:$A$12,V$14)&gt;=1,"В",IF(OR(WEEKDAY(V$14,2)=6,WEEKDAY(V$14,2)=7),"В",8)))</f>
        <v>8</v>
      </c>
      <c r="W19" s="27">
        <f>IF(COUNTIF(праздники!$A$1:$A$12,W$14+1)&gt;=1,7,IF(COUNTIF(праздники!$A$1:$A$12,W$14)&gt;=1,"В",IF(OR(WEEKDAY(W$14,2)=6,WEEKDAY(W$14,2)=7),"В",8)))</f>
        <v>8</v>
      </c>
      <c r="X19" s="27">
        <f>IF(COUNTIF(праздники!$A$1:$A$12,X$14+1)&gt;=1,7,IF(COUNTIF(праздники!$A$1:$A$12,X$14)&gt;=1,"В",IF(OR(WEEKDAY(X$14,2)=6,WEEKDAY(X$14,2)=7),"В",8)))</f>
        <v>8</v>
      </c>
      <c r="Y19" s="27" t="str">
        <f>IF(COUNTIF(праздники!$A$1:$A$12,Y$14+1)&gt;=1,7,IF(COUNTIF(праздники!$A$1:$A$12,Y$14)&gt;=1,"В",IF(OR(WEEKDAY(Y$14,2)=6,WEEKDAY(Y$14,2)=7),"В",8)))</f>
        <v>В</v>
      </c>
      <c r="Z19" s="27" t="str">
        <f>IF(COUNTIF(праздники!$A$1:$A$12,Z$14+1)&gt;=1,7,IF(COUNTIF(праздники!$A$1:$A$12,Z$14)&gt;=1,"В",IF(OR(WEEKDAY(Z$14,2)=6,WEEKDAY(Z$14,2)=7),"В",8)))</f>
        <v>В</v>
      </c>
      <c r="AA19" s="27">
        <f>IF(COUNTIF(праздники!$A$1:$A$12,AA$14+1)&gt;=1,7,IF(COUNTIF(праздники!$A$1:$A$12,AA$14)&gt;=1,"В",IF(OR(WEEKDAY(AA$14,2)=6,WEEKDAY(AA$14,2)=7),"В",8)))</f>
        <v>8</v>
      </c>
      <c r="AB19" s="27">
        <f>IF(COUNTIF(праздники!$A$1:$A$12,AB$14+1)&gt;=1,7,IF(COUNTIF(праздники!$A$1:$A$12,AB$14)&gt;=1,"В",IF(OR(WEEKDAY(AB$14,2)=6,WEEKDAY(AB$14,2)=7),"В",8)))</f>
        <v>8</v>
      </c>
      <c r="AC19" s="27">
        <f>IF(COUNTIF(праздники!$A$1:$A$12,AC$14+1)&gt;=1,7,IF(COUNTIF(праздники!$A$1:$A$12,AC$14)&gt;=1,"В",IF(OR(WEEKDAY(AC$14,2)=6,WEEKDAY(AC$14,2)=7),"В",8)))</f>
        <v>8</v>
      </c>
      <c r="AD19" s="27">
        <f>IF(COUNTIF(праздники!$A$1:$A$12,AD$14+1)&gt;=1,7,IF(COUNTIF(праздники!$A$1:$A$12,AD$14)&gt;=1,"В",IF(OR(WEEKDAY(AD$14,2)=6,WEEKDAY(AD$14,2)=7),"В",8)))</f>
        <v>8</v>
      </c>
      <c r="AE19" s="27">
        <f>IF(COUNTIF(праздники!$A$1:$A$12,AE$14+1)&gt;=1,7,IF(COUNTIF(праздники!$A$1:$A$12,AE$14)&gt;=1,"В",IF(OR(WEEKDAY(AE$14,2)=6,WEEKDAY(AE$14,2)=7),"В",8)))</f>
        <v>8</v>
      </c>
      <c r="AF19" s="27" t="str">
        <f>IF(COUNTIF(праздники!$A$1:$A$12,AF$14+1)&gt;=1,7,IF(COUNTIF(праздники!$A$1:$A$12,AF$14)&gt;=1,"В",IF(OR(WEEKDAY(AF$14,2)=6,WEEKDAY(AF$14,2)=7),"В",8)))</f>
        <v>В</v>
      </c>
      <c r="AG19" s="27" t="str">
        <f>IF(COUNTIF(праздники!$A$1:$A$12,AG$14+1)&gt;=1,7,IF(COUNTIF(праздники!$A$1:$A$12,AG$14)&gt;=1,"В",IF(OR(WEEKDAY(AG$14,2)=6,WEEKDAY(AG$14,2)=7),"В",8)))</f>
        <v>В</v>
      </c>
      <c r="AH19" s="27">
        <f>IF(COUNTIF(праздники!$A$1:$A$12,AH$14+1)&gt;=1,7,IF(COUNTIF(праздники!$A$1:$A$12,AH$14)&gt;=1,"В",IF(OR(WEEKDAY(AH$14,2)=6,WEEKDAY(AH$14,2)=7),"В",8)))</f>
        <v>8</v>
      </c>
      <c r="AI19" s="27"/>
      <c r="AJ19" s="29"/>
      <c r="AK19" s="17">
        <f>COUNT(F19:AJ19)</f>
        <v>20</v>
      </c>
      <c r="AL19" s="18">
        <f t="shared" si="2"/>
        <v>159</v>
      </c>
      <c r="AM19" s="30">
        <f>COUNTIF(F19:AJ19,"О")+COUNTIF(F19:AJ19,"O")</f>
        <v>0</v>
      </c>
      <c r="AN19" s="30">
        <f>COUNTIF(F19:AJ19,"=Б")</f>
        <v>0</v>
      </c>
      <c r="AO19" s="28"/>
      <c r="AP19" s="30">
        <f>COUNTIF(F19:AJ19,"=П")</f>
        <v>0</v>
      </c>
      <c r="AQ19" s="30">
        <f>COUNTIF(F19:AJ19,"=А")</f>
        <v>0</v>
      </c>
      <c r="AR19" s="30">
        <f>COUNTIF(F19:AJ19,"=В")</f>
        <v>9</v>
      </c>
      <c r="AS19" s="28">
        <f>SUM(F19:AJ19)</f>
        <v>159</v>
      </c>
      <c r="AT19" s="28"/>
      <c r="AU19" s="28">
        <f>VLOOKUP($AM$10,'[6]очень важно'!A:C,2,0)</f>
        <v>167</v>
      </c>
      <c r="AV19" s="31">
        <f>VLOOKUP($AM$10,'[6]очень важно'!A:C,3,0)</f>
        <v>21</v>
      </c>
      <c r="AW19" s="32">
        <f>AS19-AU19</f>
        <v>-8</v>
      </c>
      <c r="AX19" s="23"/>
    </row>
    <row r="20" spans="1:50" s="3" customFormat="1" x14ac:dyDescent="0.25">
      <c r="A20" s="12" t="str">
        <f>IF(ISBLANK(B20),"",COUNTA($B$15:B20))</f>
        <v/>
      </c>
      <c r="B20" s="24"/>
      <c r="C20" s="24"/>
      <c r="D20" s="25"/>
      <c r="E20" s="26"/>
      <c r="F20" s="27"/>
      <c r="G20" s="27"/>
      <c r="H20" s="27"/>
      <c r="I20" s="27"/>
      <c r="J20" s="27"/>
      <c r="K20" s="27"/>
      <c r="L20" s="27"/>
      <c r="M20" s="27"/>
      <c r="N20" s="27"/>
      <c r="O20" s="27"/>
      <c r="P20" s="27"/>
      <c r="Q20" s="27"/>
      <c r="R20" s="27"/>
      <c r="S20" s="27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27"/>
      <c r="AG20" s="27"/>
      <c r="AH20" s="27"/>
      <c r="AI20" s="27"/>
      <c r="AJ20" s="29"/>
      <c r="AK20" s="17">
        <f t="shared" ref="AK20:AK30" si="3">COUNT(F20:AJ20)</f>
        <v>0</v>
      </c>
      <c r="AL20" s="18">
        <f t="shared" si="2"/>
        <v>0</v>
      </c>
      <c r="AM20" s="30">
        <f t="shared" ref="AM20:AM30" si="4">COUNTIF(F20:AJ20,"О")+COUNTIF(F20:AJ20,"O")</f>
        <v>0</v>
      </c>
      <c r="AN20" s="30">
        <f t="shared" ref="AN20:AN30" si="5">COUNTIF(F20:AJ20,"=Б")</f>
        <v>0</v>
      </c>
      <c r="AO20" s="28"/>
      <c r="AP20" s="30">
        <f t="shared" ref="AP20:AP30" si="6">COUNTIF(F20:AJ20,"=П")</f>
        <v>0</v>
      </c>
      <c r="AQ20" s="30">
        <f t="shared" ref="AQ20:AQ30" si="7">COUNTIF(F20:AJ20,"=А")</f>
        <v>0</v>
      </c>
      <c r="AR20" s="30">
        <f t="shared" ref="AR20:AR30" si="8">COUNTIF(F20:AJ20,"=В")</f>
        <v>0</v>
      </c>
      <c r="AS20" s="28">
        <f t="shared" ref="AS20:AS28" si="9">SUM(F20:AJ20)</f>
        <v>0</v>
      </c>
      <c r="AT20" s="28"/>
      <c r="AU20" s="28">
        <f>VLOOKUP($AM$10,'[6]очень важно'!A:C,2,0)</f>
        <v>167</v>
      </c>
      <c r="AV20" s="31">
        <f>VLOOKUP($AM$10,'[6]очень важно'!A:C,3,0)</f>
        <v>21</v>
      </c>
      <c r="AW20" s="32">
        <f t="shared" si="1"/>
        <v>-167</v>
      </c>
    </row>
    <row r="21" spans="1:50" s="3" customFormat="1" x14ac:dyDescent="0.25">
      <c r="A21" s="12" t="str">
        <f>IF(ISBLANK(B21),"",COUNTA($B$15:B21))</f>
        <v/>
      </c>
      <c r="B21" s="24"/>
      <c r="C21" s="36"/>
      <c r="D21" s="37"/>
      <c r="E21" s="26"/>
      <c r="F21" s="27"/>
      <c r="G21" s="27"/>
      <c r="H21" s="27"/>
      <c r="I21" s="27"/>
      <c r="J21" s="27"/>
      <c r="K21" s="27"/>
      <c r="L21" s="27"/>
      <c r="M21" s="27"/>
      <c r="N21" s="27"/>
      <c r="O21" s="27"/>
      <c r="P21" s="27"/>
      <c r="Q21" s="27"/>
      <c r="R21" s="27"/>
      <c r="S21" s="27"/>
      <c r="T21" s="27"/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27"/>
      <c r="AG21" s="27"/>
      <c r="AH21" s="27"/>
      <c r="AI21" s="27"/>
      <c r="AJ21" s="38"/>
      <c r="AK21" s="17">
        <f t="shared" si="3"/>
        <v>0</v>
      </c>
      <c r="AL21" s="18">
        <f t="shared" si="2"/>
        <v>0</v>
      </c>
      <c r="AM21" s="30">
        <f t="shared" si="4"/>
        <v>0</v>
      </c>
      <c r="AN21" s="30">
        <f t="shared" si="5"/>
        <v>0</v>
      </c>
      <c r="AO21" s="28"/>
      <c r="AP21" s="30">
        <f t="shared" si="6"/>
        <v>0</v>
      </c>
      <c r="AQ21" s="30">
        <f t="shared" si="7"/>
        <v>0</v>
      </c>
      <c r="AR21" s="30">
        <f t="shared" si="8"/>
        <v>0</v>
      </c>
      <c r="AS21" s="28">
        <f t="shared" si="9"/>
        <v>0</v>
      </c>
      <c r="AT21" s="28"/>
      <c r="AU21" s="28">
        <f>VLOOKUP($AM$10,'[6]очень важно'!A:C,2,0)</f>
        <v>167</v>
      </c>
      <c r="AV21" s="31">
        <f>VLOOKUP($AM$10,'[6]очень важно'!A:C,3,0)</f>
        <v>21</v>
      </c>
      <c r="AW21" s="32">
        <f t="shared" si="1"/>
        <v>-167</v>
      </c>
    </row>
    <row r="22" spans="1:50" s="3" customFormat="1" x14ac:dyDescent="0.25">
      <c r="A22" s="12" t="str">
        <f>IF(ISBLANK(B22),"",COUNTA($B$15:B22))</f>
        <v/>
      </c>
      <c r="B22" s="24"/>
      <c r="C22" s="24"/>
      <c r="D22" s="25"/>
      <c r="E22" s="33"/>
      <c r="F22" s="27"/>
      <c r="G22" s="27"/>
      <c r="H22" s="27"/>
      <c r="I22" s="27"/>
      <c r="J22" s="27"/>
      <c r="K22" s="27"/>
      <c r="L22" s="27"/>
      <c r="M22" s="27"/>
      <c r="N22" s="27"/>
      <c r="O22" s="27"/>
      <c r="P22" s="27"/>
      <c r="Q22" s="27"/>
      <c r="R22" s="27"/>
      <c r="S22" s="27"/>
      <c r="T22" s="27"/>
      <c r="U22" s="27"/>
      <c r="V22" s="27"/>
      <c r="W22" s="27"/>
      <c r="X22" s="27"/>
      <c r="Y22" s="27"/>
      <c r="Z22" s="27"/>
      <c r="AA22" s="27"/>
      <c r="AB22" s="27"/>
      <c r="AC22" s="27"/>
      <c r="AD22" s="27"/>
      <c r="AE22" s="27"/>
      <c r="AF22" s="27"/>
      <c r="AG22" s="27"/>
      <c r="AH22" s="27"/>
      <c r="AI22" s="27"/>
      <c r="AJ22" s="29"/>
      <c r="AK22" s="17">
        <f t="shared" si="3"/>
        <v>0</v>
      </c>
      <c r="AL22" s="18">
        <f t="shared" si="2"/>
        <v>0</v>
      </c>
      <c r="AM22" s="30">
        <f t="shared" si="4"/>
        <v>0</v>
      </c>
      <c r="AN22" s="30">
        <f t="shared" si="5"/>
        <v>0</v>
      </c>
      <c r="AO22" s="28"/>
      <c r="AP22" s="30">
        <f t="shared" si="6"/>
        <v>0</v>
      </c>
      <c r="AQ22" s="30">
        <f t="shared" si="7"/>
        <v>0</v>
      </c>
      <c r="AR22" s="30">
        <f t="shared" si="8"/>
        <v>0</v>
      </c>
      <c r="AS22" s="28">
        <f t="shared" si="9"/>
        <v>0</v>
      </c>
      <c r="AT22" s="28"/>
      <c r="AU22" s="28">
        <f>VLOOKUP($AM$10,'[6]очень важно'!A:C,2,0)</f>
        <v>167</v>
      </c>
      <c r="AV22" s="31">
        <f>VLOOKUP($AM$10,'[6]очень важно'!A:C,3,0)</f>
        <v>21</v>
      </c>
      <c r="AW22" s="32">
        <f t="shared" si="1"/>
        <v>-167</v>
      </c>
    </row>
    <row r="23" spans="1:50" s="3" customFormat="1" x14ac:dyDescent="0.25">
      <c r="A23" s="12" t="str">
        <f>IF(ISBLANK(B23),"",COUNTA($B$15:B23))</f>
        <v/>
      </c>
      <c r="B23" s="24"/>
      <c r="C23" s="24"/>
      <c r="D23" s="25"/>
      <c r="E23" s="33"/>
      <c r="F23" s="27"/>
      <c r="G23" s="27"/>
      <c r="H23" s="27"/>
      <c r="I23" s="27"/>
      <c r="J23" s="27"/>
      <c r="K23" s="27"/>
      <c r="L23" s="27"/>
      <c r="M23" s="27"/>
      <c r="N23" s="27"/>
      <c r="O23" s="27"/>
      <c r="P23" s="27"/>
      <c r="Q23" s="27"/>
      <c r="R23" s="27"/>
      <c r="S23" s="27"/>
      <c r="T23" s="27"/>
      <c r="U23" s="27"/>
      <c r="V23" s="27"/>
      <c r="W23" s="27"/>
      <c r="X23" s="27"/>
      <c r="Y23" s="27"/>
      <c r="Z23" s="27"/>
      <c r="AA23" s="27"/>
      <c r="AB23" s="27"/>
      <c r="AC23" s="27"/>
      <c r="AD23" s="27"/>
      <c r="AE23" s="27"/>
      <c r="AF23" s="27"/>
      <c r="AG23" s="27"/>
      <c r="AH23" s="27"/>
      <c r="AI23" s="27"/>
      <c r="AJ23" s="39"/>
      <c r="AK23" s="17">
        <f t="shared" si="3"/>
        <v>0</v>
      </c>
      <c r="AL23" s="18">
        <f t="shared" si="2"/>
        <v>0</v>
      </c>
      <c r="AM23" s="30">
        <f t="shared" si="4"/>
        <v>0</v>
      </c>
      <c r="AN23" s="30">
        <f t="shared" si="5"/>
        <v>0</v>
      </c>
      <c r="AO23" s="28"/>
      <c r="AP23" s="30">
        <f t="shared" si="6"/>
        <v>0</v>
      </c>
      <c r="AQ23" s="30">
        <f t="shared" si="7"/>
        <v>0</v>
      </c>
      <c r="AR23" s="30">
        <f t="shared" si="8"/>
        <v>0</v>
      </c>
      <c r="AS23" s="65">
        <f t="shared" si="9"/>
        <v>0</v>
      </c>
      <c r="AT23" s="28"/>
      <c r="AU23" s="28">
        <f>VLOOKUP($AM$10,'[6]очень важно'!A:C,2,0)</f>
        <v>167</v>
      </c>
      <c r="AV23" s="31">
        <f>VLOOKUP($AM$10,'[6]очень важно'!A:C,3,0)</f>
        <v>21</v>
      </c>
      <c r="AW23" s="32">
        <f t="shared" si="1"/>
        <v>-167</v>
      </c>
    </row>
    <row r="24" spans="1:50" s="3" customFormat="1" x14ac:dyDescent="0.25">
      <c r="A24" s="12" t="str">
        <f>IF(ISBLANK(B24),"",COUNTA($B$15:B24))</f>
        <v/>
      </c>
      <c r="B24" s="24"/>
      <c r="C24" s="24"/>
      <c r="D24" s="25"/>
      <c r="E24" s="33"/>
      <c r="F24" s="27"/>
      <c r="G24" s="27"/>
      <c r="H24" s="27"/>
      <c r="I24" s="27"/>
      <c r="J24" s="27"/>
      <c r="K24" s="27"/>
      <c r="L24" s="27"/>
      <c r="M24" s="27"/>
      <c r="N24" s="27"/>
      <c r="O24" s="27"/>
      <c r="P24" s="27"/>
      <c r="Q24" s="27"/>
      <c r="R24" s="27"/>
      <c r="S24" s="27"/>
      <c r="T24" s="27"/>
      <c r="U24" s="27"/>
      <c r="V24" s="27"/>
      <c r="W24" s="27"/>
      <c r="X24" s="27"/>
      <c r="Y24" s="27"/>
      <c r="Z24" s="27"/>
      <c r="AA24" s="27"/>
      <c r="AB24" s="27"/>
      <c r="AC24" s="27"/>
      <c r="AD24" s="27"/>
      <c r="AE24" s="27"/>
      <c r="AF24" s="27"/>
      <c r="AG24" s="27"/>
      <c r="AH24" s="27"/>
      <c r="AI24" s="27"/>
      <c r="AJ24" s="29"/>
      <c r="AK24" s="17">
        <f t="shared" si="3"/>
        <v>0</v>
      </c>
      <c r="AL24" s="18">
        <f t="shared" si="2"/>
        <v>0</v>
      </c>
      <c r="AM24" s="30">
        <f t="shared" si="4"/>
        <v>0</v>
      </c>
      <c r="AN24" s="30">
        <f t="shared" si="5"/>
        <v>0</v>
      </c>
      <c r="AO24" s="28"/>
      <c r="AP24" s="30">
        <f t="shared" si="6"/>
        <v>0</v>
      </c>
      <c r="AQ24" s="30">
        <f t="shared" si="7"/>
        <v>0</v>
      </c>
      <c r="AR24" s="30">
        <f t="shared" si="8"/>
        <v>0</v>
      </c>
      <c r="AS24" s="28">
        <f t="shared" si="9"/>
        <v>0</v>
      </c>
      <c r="AT24" s="28"/>
      <c r="AU24" s="28">
        <f>VLOOKUP($AM$10,'[6]очень важно'!A:C,2,0)</f>
        <v>167</v>
      </c>
      <c r="AV24" s="31">
        <f>VLOOKUP($AM$10,'[6]очень важно'!A:C,3,0)</f>
        <v>21</v>
      </c>
      <c r="AW24" s="32">
        <f t="shared" si="1"/>
        <v>-167</v>
      </c>
    </row>
    <row r="25" spans="1:50" s="3" customFormat="1" x14ac:dyDescent="0.25">
      <c r="A25" s="12" t="str">
        <f>IF(ISBLANK(B25),"",COUNTA($B$15:B25))</f>
        <v/>
      </c>
      <c r="B25" s="41"/>
      <c r="C25" s="41"/>
      <c r="D25" s="25"/>
      <c r="E25" s="33"/>
      <c r="F25" s="27"/>
      <c r="G25" s="27"/>
      <c r="H25" s="27"/>
      <c r="I25" s="27"/>
      <c r="J25" s="27"/>
      <c r="K25" s="27"/>
      <c r="L25" s="27"/>
      <c r="M25" s="27"/>
      <c r="N25" s="27"/>
      <c r="O25" s="27"/>
      <c r="P25" s="27"/>
      <c r="Q25" s="27"/>
      <c r="R25" s="27"/>
      <c r="S25" s="27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  <c r="AE25" s="27"/>
      <c r="AF25" s="27"/>
      <c r="AG25" s="27"/>
      <c r="AH25" s="27"/>
      <c r="AI25" s="27"/>
      <c r="AJ25" s="29"/>
      <c r="AK25" s="17">
        <f t="shared" si="3"/>
        <v>0</v>
      </c>
      <c r="AL25" s="18">
        <f t="shared" si="2"/>
        <v>0</v>
      </c>
      <c r="AM25" s="30">
        <f t="shared" si="4"/>
        <v>0</v>
      </c>
      <c r="AN25" s="30">
        <f t="shared" si="5"/>
        <v>0</v>
      </c>
      <c r="AO25" s="28"/>
      <c r="AP25" s="30">
        <f t="shared" si="6"/>
        <v>0</v>
      </c>
      <c r="AQ25" s="30">
        <f t="shared" si="7"/>
        <v>0</v>
      </c>
      <c r="AR25" s="30">
        <f t="shared" si="8"/>
        <v>0</v>
      </c>
      <c r="AS25" s="28">
        <f t="shared" si="9"/>
        <v>0</v>
      </c>
      <c r="AT25" s="28">
        <f>SUMIF($F25:$AJ25,"&gt;0")</f>
        <v>0</v>
      </c>
      <c r="AU25" s="28">
        <f>VLOOKUP($AM$10,'[6]очень важно'!A:C,2,0)</f>
        <v>167</v>
      </c>
      <c r="AV25" s="31">
        <f>VLOOKUP($AM$10,'[6]очень важно'!A:C,3,0)</f>
        <v>21</v>
      </c>
      <c r="AW25" s="32">
        <f t="shared" si="1"/>
        <v>-167</v>
      </c>
    </row>
    <row r="26" spans="1:50" s="3" customFormat="1" x14ac:dyDescent="0.25">
      <c r="A26" s="12" t="str">
        <f>IF(ISBLANK(B26),"",COUNTA($B$15:B26))</f>
        <v/>
      </c>
      <c r="B26" s="41"/>
      <c r="C26" s="41"/>
      <c r="D26" s="25"/>
      <c r="E26" s="33"/>
      <c r="F26" s="27"/>
      <c r="G26" s="27"/>
      <c r="H26" s="27"/>
      <c r="I26" s="27"/>
      <c r="J26" s="27"/>
      <c r="K26" s="27"/>
      <c r="L26" s="27"/>
      <c r="M26" s="27"/>
      <c r="N26" s="27"/>
      <c r="O26" s="27"/>
      <c r="P26" s="27"/>
      <c r="Q26" s="27"/>
      <c r="R26" s="27"/>
      <c r="S26" s="27"/>
      <c r="T26" s="27"/>
      <c r="U26" s="27"/>
      <c r="V26" s="27"/>
      <c r="W26" s="27"/>
      <c r="X26" s="27"/>
      <c r="Y26" s="27"/>
      <c r="Z26" s="27"/>
      <c r="AA26" s="27"/>
      <c r="AB26" s="27"/>
      <c r="AC26" s="27"/>
      <c r="AD26" s="27"/>
      <c r="AE26" s="27"/>
      <c r="AF26" s="27"/>
      <c r="AG26" s="27"/>
      <c r="AH26" s="27"/>
      <c r="AI26" s="27"/>
      <c r="AJ26" s="29"/>
      <c r="AK26" s="17"/>
      <c r="AL26" s="18">
        <f t="shared" si="2"/>
        <v>0</v>
      </c>
      <c r="AM26" s="30"/>
      <c r="AN26" s="30"/>
      <c r="AO26" s="28"/>
      <c r="AP26" s="30"/>
      <c r="AQ26" s="30"/>
      <c r="AR26" s="30"/>
      <c r="AS26" s="28"/>
      <c r="AT26" s="28"/>
      <c r="AU26" s="28"/>
      <c r="AV26" s="31"/>
      <c r="AW26" s="32"/>
    </row>
    <row r="27" spans="1:50" s="3" customFormat="1" x14ac:dyDescent="0.25">
      <c r="A27" s="12" t="str">
        <f>IF(ISBLANK(B27),"",COUNTA($B$15:B27))</f>
        <v/>
      </c>
      <c r="B27" s="24"/>
      <c r="C27" s="24"/>
      <c r="D27" s="42"/>
      <c r="E27" s="33"/>
      <c r="F27" s="27"/>
      <c r="G27" s="27"/>
      <c r="H27" s="27"/>
      <c r="I27" s="27"/>
      <c r="J27" s="27"/>
      <c r="K27" s="27"/>
      <c r="L27" s="27"/>
      <c r="M27" s="27"/>
      <c r="N27" s="27"/>
      <c r="O27" s="27"/>
      <c r="P27" s="27"/>
      <c r="Q27" s="27"/>
      <c r="R27" s="27"/>
      <c r="S27" s="27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  <c r="AE27" s="27"/>
      <c r="AF27" s="27"/>
      <c r="AG27" s="27"/>
      <c r="AH27" s="27"/>
      <c r="AI27" s="27"/>
      <c r="AJ27" s="29"/>
      <c r="AK27" s="17">
        <f t="shared" si="3"/>
        <v>0</v>
      </c>
      <c r="AL27" s="18">
        <f t="shared" si="2"/>
        <v>0</v>
      </c>
      <c r="AM27" s="30">
        <f t="shared" si="4"/>
        <v>0</v>
      </c>
      <c r="AN27" s="30">
        <f t="shared" si="5"/>
        <v>0</v>
      </c>
      <c r="AO27" s="28"/>
      <c r="AP27" s="30">
        <f t="shared" si="6"/>
        <v>0</v>
      </c>
      <c r="AQ27" s="30">
        <f t="shared" si="7"/>
        <v>0</v>
      </c>
      <c r="AR27" s="30">
        <f t="shared" si="8"/>
        <v>0</v>
      </c>
      <c r="AS27" s="65">
        <f t="shared" si="9"/>
        <v>0</v>
      </c>
      <c r="AT27" s="28">
        <f>SUMIF($F27:$AJ27,"&gt;0")</f>
        <v>0</v>
      </c>
      <c r="AU27" s="28">
        <f>VLOOKUP($AM$10,'[6]очень важно'!A:C,2,0)</f>
        <v>167</v>
      </c>
      <c r="AV27" s="31">
        <f>VLOOKUP($AM$10,'[6]очень важно'!A:C,3,0)</f>
        <v>21</v>
      </c>
      <c r="AW27" s="32">
        <f t="shared" si="1"/>
        <v>-167</v>
      </c>
    </row>
    <row r="28" spans="1:50" s="3" customFormat="1" x14ac:dyDescent="0.25">
      <c r="A28" s="12" t="str">
        <f>IF(ISBLANK(B28),"",COUNTA($B$15:B28))</f>
        <v/>
      </c>
      <c r="B28" s="24"/>
      <c r="C28" s="24"/>
      <c r="D28" s="25"/>
      <c r="E28" s="33"/>
      <c r="F28" s="27"/>
      <c r="G28" s="27"/>
      <c r="H28" s="27"/>
      <c r="I28" s="27"/>
      <c r="J28" s="27"/>
      <c r="K28" s="27"/>
      <c r="L28" s="27"/>
      <c r="M28" s="27"/>
      <c r="N28" s="27"/>
      <c r="O28" s="27"/>
      <c r="P28" s="27"/>
      <c r="Q28" s="27"/>
      <c r="R28" s="27"/>
      <c r="S28" s="27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27"/>
      <c r="AE28" s="27"/>
      <c r="AF28" s="27"/>
      <c r="AG28" s="27"/>
      <c r="AH28" s="27"/>
      <c r="AI28" s="27"/>
      <c r="AJ28" s="29"/>
      <c r="AK28" s="17">
        <f t="shared" si="3"/>
        <v>0</v>
      </c>
      <c r="AL28" s="18">
        <f t="shared" si="2"/>
        <v>0</v>
      </c>
      <c r="AM28" s="30">
        <f t="shared" si="4"/>
        <v>0</v>
      </c>
      <c r="AN28" s="30">
        <f t="shared" si="5"/>
        <v>0</v>
      </c>
      <c r="AO28" s="28"/>
      <c r="AP28" s="30">
        <f t="shared" si="6"/>
        <v>0</v>
      </c>
      <c r="AQ28" s="30">
        <f t="shared" si="7"/>
        <v>0</v>
      </c>
      <c r="AR28" s="30">
        <f t="shared" si="8"/>
        <v>0</v>
      </c>
      <c r="AS28" s="65">
        <f t="shared" si="9"/>
        <v>0</v>
      </c>
      <c r="AT28" s="43"/>
      <c r="AU28" s="28">
        <f>VLOOKUP($AM$10,'[6]очень важно'!A:C,2,0)</f>
        <v>167</v>
      </c>
      <c r="AV28" s="31">
        <f>VLOOKUP($AM$10,'[6]очень важно'!A:C,3,0)</f>
        <v>21</v>
      </c>
      <c r="AW28" s="32">
        <f t="shared" si="1"/>
        <v>-167</v>
      </c>
    </row>
    <row r="29" spans="1:50" s="3" customFormat="1" x14ac:dyDescent="0.25">
      <c r="A29" s="12" t="str">
        <f>IF(ISBLANK(B29),"",COUNTA($B$15:B29))</f>
        <v/>
      </c>
      <c r="B29" s="41"/>
      <c r="C29" s="41"/>
      <c r="D29" s="25"/>
      <c r="E29" s="33"/>
      <c r="F29" s="27"/>
      <c r="G29" s="27"/>
      <c r="H29" s="27"/>
      <c r="I29" s="27"/>
      <c r="J29" s="27"/>
      <c r="K29" s="27"/>
      <c r="L29" s="27"/>
      <c r="M29" s="27"/>
      <c r="N29" s="27"/>
      <c r="O29" s="27"/>
      <c r="P29" s="27"/>
      <c r="Q29" s="27"/>
      <c r="R29" s="27"/>
      <c r="S29" s="27"/>
      <c r="T29" s="27"/>
      <c r="U29" s="27"/>
      <c r="V29" s="27"/>
      <c r="W29" s="27"/>
      <c r="X29" s="27"/>
      <c r="Y29" s="27"/>
      <c r="Z29" s="27"/>
      <c r="AA29" s="27"/>
      <c r="AB29" s="27"/>
      <c r="AC29" s="27"/>
      <c r="AD29" s="27"/>
      <c r="AE29" s="27"/>
      <c r="AF29" s="27"/>
      <c r="AG29" s="27"/>
      <c r="AH29" s="27"/>
      <c r="AI29" s="27"/>
      <c r="AJ29" s="44"/>
      <c r="AK29" s="17">
        <f t="shared" si="3"/>
        <v>0</v>
      </c>
      <c r="AL29" s="18">
        <f t="shared" si="2"/>
        <v>0</v>
      </c>
      <c r="AM29" s="30">
        <f t="shared" si="4"/>
        <v>0</v>
      </c>
      <c r="AN29" s="30">
        <f t="shared" si="5"/>
        <v>0</v>
      </c>
      <c r="AO29" s="28"/>
      <c r="AP29" s="30">
        <f t="shared" si="6"/>
        <v>0</v>
      </c>
      <c r="AQ29" s="30">
        <f t="shared" si="7"/>
        <v>0</v>
      </c>
      <c r="AR29" s="30">
        <f t="shared" si="8"/>
        <v>0</v>
      </c>
      <c r="AS29" s="40"/>
      <c r="AT29" s="43">
        <v>72.3</v>
      </c>
      <c r="AU29" s="28">
        <f>VLOOKUP($AM$10,'[6]очень важно'!A:C,2,0)</f>
        <v>167</v>
      </c>
      <c r="AV29" s="31">
        <f>VLOOKUP($AM$10,'[6]очень важно'!A:C,3,0)</f>
        <v>21</v>
      </c>
      <c r="AW29" s="32">
        <f t="shared" si="1"/>
        <v>-167</v>
      </c>
      <c r="AX29" s="3" t="s">
        <v>24</v>
      </c>
    </row>
    <row r="30" spans="1:50" s="3" customFormat="1" ht="16.5" thickBot="1" x14ac:dyDescent="0.3">
      <c r="A30" s="12" t="str">
        <f>IF(ISBLANK(B30),"",COUNTA($B$15:B30))</f>
        <v/>
      </c>
      <c r="B30" s="45"/>
      <c r="C30" s="45"/>
      <c r="D30" s="46"/>
      <c r="E30" s="47"/>
      <c r="F30" s="27"/>
      <c r="G30" s="27"/>
      <c r="H30" s="27"/>
      <c r="I30" s="27"/>
      <c r="J30" s="27"/>
      <c r="K30" s="27"/>
      <c r="L30" s="27"/>
      <c r="M30" s="27"/>
      <c r="N30" s="27"/>
      <c r="O30" s="27"/>
      <c r="P30" s="27"/>
      <c r="Q30" s="27"/>
      <c r="R30" s="27"/>
      <c r="S30" s="27"/>
      <c r="T30" s="27"/>
      <c r="U30" s="27"/>
      <c r="V30" s="27"/>
      <c r="W30" s="27"/>
      <c r="X30" s="27"/>
      <c r="Y30" s="27"/>
      <c r="Z30" s="27"/>
      <c r="AA30" s="27"/>
      <c r="AB30" s="27"/>
      <c r="AC30" s="27"/>
      <c r="AD30" s="27"/>
      <c r="AE30" s="27"/>
      <c r="AF30" s="27"/>
      <c r="AG30" s="27"/>
      <c r="AH30" s="27"/>
      <c r="AI30" s="27"/>
      <c r="AJ30" s="48"/>
      <c r="AK30" s="49">
        <f t="shared" si="3"/>
        <v>0</v>
      </c>
      <c r="AL30" s="18">
        <f t="shared" si="2"/>
        <v>0</v>
      </c>
      <c r="AM30" s="50">
        <f t="shared" si="4"/>
        <v>0</v>
      </c>
      <c r="AN30" s="50">
        <f t="shared" si="5"/>
        <v>0</v>
      </c>
      <c r="AO30" s="51"/>
      <c r="AP30" s="50">
        <f t="shared" si="6"/>
        <v>0</v>
      </c>
      <c r="AQ30" s="50">
        <f t="shared" si="7"/>
        <v>0</v>
      </c>
      <c r="AR30" s="50">
        <f t="shared" si="8"/>
        <v>0</v>
      </c>
      <c r="AS30" s="51">
        <f>SUMIF($F30:$AJ30,"&gt;0")</f>
        <v>0</v>
      </c>
      <c r="AT30" s="51">
        <f>SUMIF($F30:$AJ30,"&gt;0")</f>
        <v>0</v>
      </c>
      <c r="AU30" s="51">
        <f>VLOOKUP($AM$10,'[6]очень важно'!A:C,2,0)</f>
        <v>167</v>
      </c>
      <c r="AV30" s="52">
        <f>VLOOKUP($AM$10,'[6]очень важно'!A:C,3,0)</f>
        <v>21</v>
      </c>
      <c r="AW30" s="53">
        <f t="shared" si="1"/>
        <v>-167</v>
      </c>
    </row>
    <row r="31" spans="1:50" s="3" customFormat="1" ht="16.5" thickBot="1" x14ac:dyDescent="0.3">
      <c r="B31" s="2"/>
      <c r="C31" s="2"/>
      <c r="F31" s="126"/>
      <c r="G31" s="126"/>
      <c r="H31" s="126"/>
      <c r="I31" s="126"/>
      <c r="J31" s="126"/>
      <c r="K31" s="126"/>
      <c r="L31" s="126"/>
      <c r="M31" s="126"/>
      <c r="N31" s="126"/>
      <c r="O31" s="126"/>
      <c r="P31" s="126"/>
      <c r="Q31" s="126"/>
      <c r="R31" s="126" t="str">
        <f t="shared" ref="R31:S31" si="10">IF(R15="В","")</f>
        <v/>
      </c>
      <c r="S31" s="126" t="str">
        <f t="shared" si="10"/>
        <v/>
      </c>
      <c r="T31" s="126" t="s">
        <v>24</v>
      </c>
      <c r="U31" s="126"/>
      <c r="V31" s="126"/>
      <c r="W31" s="126"/>
      <c r="X31" s="126"/>
      <c r="Y31" s="126"/>
      <c r="Z31" s="126"/>
      <c r="AA31" s="126"/>
      <c r="AB31" s="126"/>
      <c r="AC31" s="126"/>
      <c r="AD31" s="126"/>
      <c r="AE31" s="126"/>
      <c r="AF31" s="126"/>
      <c r="AG31" s="126"/>
      <c r="AH31" s="126"/>
      <c r="AI31" s="126"/>
    </row>
    <row r="32" spans="1:50" s="74" customFormat="1" ht="20.25" x14ac:dyDescent="0.3">
      <c r="B32" s="2"/>
      <c r="C32" s="2"/>
      <c r="F32" s="128">
        <v>4</v>
      </c>
      <c r="G32" s="116"/>
      <c r="H32" s="116"/>
      <c r="I32" s="116"/>
      <c r="J32" s="116"/>
      <c r="K32" s="116"/>
      <c r="L32" s="116"/>
      <c r="M32" s="116"/>
      <c r="N32" s="116"/>
      <c r="O32" s="116"/>
      <c r="P32" s="116"/>
      <c r="Q32" s="116"/>
      <c r="R32" s="116"/>
      <c r="S32" s="116"/>
      <c r="T32" s="116"/>
      <c r="U32" s="116"/>
      <c r="V32" s="116"/>
      <c r="W32" s="116"/>
      <c r="X32" s="116"/>
      <c r="Y32" s="116"/>
      <c r="Z32" s="116"/>
      <c r="AA32" s="116"/>
      <c r="AB32" s="116"/>
      <c r="AC32" s="116"/>
      <c r="AD32" s="116"/>
      <c r="AE32" s="116"/>
      <c r="AF32" s="116"/>
      <c r="AG32" s="116"/>
      <c r="AH32" s="116"/>
      <c r="AI32" s="116"/>
    </row>
    <row r="33" spans="2:56" s="74" customFormat="1" ht="16.5" thickBot="1" x14ac:dyDescent="0.3">
      <c r="B33" s="2"/>
      <c r="C33" s="2"/>
      <c r="F33" s="116"/>
      <c r="G33" s="116"/>
      <c r="H33" s="116"/>
      <c r="I33" s="116"/>
      <c r="J33" s="116"/>
      <c r="K33" s="116"/>
      <c r="L33" s="116"/>
      <c r="M33" s="116"/>
      <c r="N33" s="116"/>
      <c r="O33" s="116"/>
      <c r="P33" s="116"/>
      <c r="Q33" s="116"/>
      <c r="R33" s="116"/>
      <c r="S33" s="116"/>
      <c r="T33" s="116"/>
      <c r="U33" s="116"/>
      <c r="V33" s="116"/>
      <c r="W33" s="116"/>
      <c r="X33" s="116"/>
      <c r="Y33" s="116"/>
      <c r="Z33" s="116"/>
      <c r="AA33" s="116"/>
      <c r="AB33" s="116"/>
      <c r="AC33" s="116"/>
      <c r="AD33" s="116"/>
      <c r="AE33" s="116"/>
      <c r="AF33" s="116"/>
      <c r="AG33" s="116"/>
      <c r="AH33" s="116"/>
      <c r="AI33" s="116"/>
    </row>
    <row r="34" spans="2:56" s="74" customFormat="1" ht="15.75" customHeight="1" x14ac:dyDescent="0.3">
      <c r="B34" s="2"/>
      <c r="C34" s="2"/>
      <c r="F34" s="116"/>
      <c r="G34" s="116"/>
      <c r="H34" s="116"/>
      <c r="I34" s="117" t="s">
        <v>35</v>
      </c>
      <c r="J34" s="118"/>
      <c r="K34" s="118"/>
      <c r="L34" s="118"/>
      <c r="M34" s="118"/>
      <c r="N34" s="118"/>
      <c r="O34" s="118"/>
      <c r="P34" s="118"/>
      <c r="Q34" s="118"/>
      <c r="R34" s="118"/>
      <c r="S34" s="118"/>
      <c r="T34" s="118"/>
      <c r="U34" s="118"/>
      <c r="V34" s="118"/>
      <c r="W34" s="118"/>
      <c r="X34" s="118"/>
      <c r="Y34" s="118"/>
      <c r="Z34" s="118"/>
      <c r="AA34" s="118"/>
      <c r="AB34" s="118"/>
      <c r="AC34" s="118"/>
      <c r="AD34" s="118"/>
      <c r="AE34" s="118"/>
      <c r="AF34" s="118"/>
      <c r="AG34" s="118"/>
      <c r="AH34" s="118"/>
      <c r="AI34" s="118"/>
      <c r="AJ34" s="118"/>
      <c r="AK34" s="118"/>
      <c r="AL34" s="118"/>
      <c r="AM34" s="118"/>
      <c r="AN34" s="118"/>
      <c r="AO34" s="118"/>
      <c r="AP34" s="118"/>
      <c r="AQ34" s="118"/>
      <c r="AR34" s="118"/>
      <c r="AS34" s="118"/>
      <c r="AT34" s="118"/>
      <c r="AU34" s="118"/>
      <c r="AV34" s="118"/>
      <c r="AW34" s="118"/>
      <c r="AX34" s="119"/>
    </row>
    <row r="35" spans="2:56" s="74" customFormat="1" ht="20.25" x14ac:dyDescent="0.3">
      <c r="B35" s="2"/>
      <c r="C35" s="2"/>
      <c r="F35" s="116"/>
      <c r="G35" s="116"/>
      <c r="H35" s="116"/>
      <c r="I35" s="120" t="s">
        <v>31</v>
      </c>
      <c r="J35" s="121"/>
      <c r="K35" s="121"/>
      <c r="L35" s="121"/>
      <c r="M35" s="121"/>
      <c r="N35" s="121"/>
      <c r="O35" s="121"/>
      <c r="P35" s="121"/>
      <c r="Q35" s="121"/>
      <c r="R35" s="121"/>
      <c r="S35" s="121"/>
      <c r="T35" s="121"/>
      <c r="U35" s="121"/>
      <c r="V35" s="121"/>
      <c r="W35" s="121"/>
      <c r="X35" s="121"/>
      <c r="Y35" s="121"/>
      <c r="Z35" s="121"/>
      <c r="AA35" s="121"/>
      <c r="AB35" s="121"/>
      <c r="AC35" s="121"/>
      <c r="AD35" s="121"/>
      <c r="AE35" s="121"/>
      <c r="AF35" s="121"/>
      <c r="AG35" s="121"/>
      <c r="AH35" s="121"/>
      <c r="AI35" s="121"/>
      <c r="AJ35" s="121"/>
      <c r="AK35" s="121"/>
      <c r="AL35" s="121"/>
      <c r="AM35" s="121"/>
      <c r="AN35" s="121"/>
      <c r="AO35" s="121"/>
      <c r="AP35" s="121"/>
      <c r="AQ35" s="121"/>
      <c r="AR35" s="121"/>
      <c r="AS35" s="121"/>
      <c r="AT35" s="121"/>
      <c r="AU35" s="121"/>
      <c r="AV35" s="121"/>
      <c r="AW35" s="121"/>
      <c r="AX35" s="122"/>
    </row>
    <row r="36" spans="2:56" s="3" customFormat="1" ht="20.25" x14ac:dyDescent="0.3">
      <c r="B36" s="2"/>
      <c r="C36" s="2"/>
      <c r="I36" s="120" t="s">
        <v>34</v>
      </c>
      <c r="J36" s="121"/>
      <c r="K36" s="121"/>
      <c r="L36" s="121"/>
      <c r="M36" s="121"/>
      <c r="N36" s="121"/>
      <c r="O36" s="121"/>
      <c r="P36" s="121"/>
      <c r="Q36" s="121"/>
      <c r="R36" s="121"/>
      <c r="S36" s="121"/>
      <c r="T36" s="121"/>
      <c r="U36" s="121"/>
      <c r="V36" s="121"/>
      <c r="W36" s="121"/>
      <c r="X36" s="121"/>
      <c r="Y36" s="121"/>
      <c r="Z36" s="121"/>
      <c r="AA36" s="121"/>
      <c r="AB36" s="121"/>
      <c r="AC36" s="121"/>
      <c r="AD36" s="121"/>
      <c r="AE36" s="121"/>
      <c r="AF36" s="121"/>
      <c r="AG36" s="121"/>
      <c r="AH36" s="121"/>
      <c r="AI36" s="121"/>
      <c r="AJ36" s="121"/>
      <c r="AK36" s="121"/>
      <c r="AL36" s="121"/>
      <c r="AM36" s="121"/>
      <c r="AN36" s="121"/>
      <c r="AO36" s="121"/>
      <c r="AP36" s="121"/>
      <c r="AQ36" s="121"/>
      <c r="AR36" s="121"/>
      <c r="AS36" s="121"/>
      <c r="AT36" s="121"/>
      <c r="AU36" s="121"/>
      <c r="AV36" s="121"/>
      <c r="AW36" s="121"/>
      <c r="AX36" s="122"/>
    </row>
    <row r="37" spans="2:56" s="3" customFormat="1" ht="20.25" x14ac:dyDescent="0.3">
      <c r="B37" s="2"/>
      <c r="C37" s="2"/>
      <c r="I37" s="120" t="s">
        <v>36</v>
      </c>
      <c r="J37" s="121"/>
      <c r="K37" s="121"/>
      <c r="L37" s="121"/>
      <c r="M37" s="121"/>
      <c r="N37" s="121"/>
      <c r="O37" s="121"/>
      <c r="P37" s="121"/>
      <c r="Q37" s="121"/>
      <c r="R37" s="121"/>
      <c r="S37" s="121"/>
      <c r="T37" s="121"/>
      <c r="U37" s="121"/>
      <c r="V37" s="121"/>
      <c r="W37" s="121"/>
      <c r="X37" s="121"/>
      <c r="Y37" s="121"/>
      <c r="Z37" s="121"/>
      <c r="AA37" s="121"/>
      <c r="AB37" s="121"/>
      <c r="AC37" s="121"/>
      <c r="AD37" s="121"/>
      <c r="AE37" s="121"/>
      <c r="AF37" s="121"/>
      <c r="AG37" s="121"/>
      <c r="AH37" s="121"/>
      <c r="AI37" s="121"/>
      <c r="AJ37" s="121"/>
      <c r="AK37" s="121"/>
      <c r="AL37" s="121"/>
      <c r="AM37" s="121"/>
      <c r="AN37" s="121"/>
      <c r="AO37" s="121"/>
      <c r="AP37" s="121"/>
      <c r="AQ37" s="121"/>
      <c r="AR37" s="121"/>
      <c r="AS37" s="121"/>
      <c r="AT37" s="121"/>
      <c r="AU37" s="121"/>
      <c r="AV37" s="121"/>
      <c r="AW37" s="121"/>
      <c r="AX37" s="122"/>
    </row>
    <row r="38" spans="2:56" s="3" customFormat="1" ht="21" thickBot="1" x14ac:dyDescent="0.35">
      <c r="B38" s="54" t="s">
        <v>24</v>
      </c>
      <c r="C38" s="54"/>
      <c r="D38" s="115"/>
      <c r="E38" s="115"/>
      <c r="F38" s="115"/>
      <c r="G38" s="115"/>
      <c r="H38" s="115"/>
      <c r="I38" s="123"/>
      <c r="J38" s="124"/>
      <c r="K38" s="124"/>
      <c r="L38" s="124"/>
      <c r="M38" s="124"/>
      <c r="N38" s="124"/>
      <c r="O38" s="124"/>
      <c r="P38" s="124"/>
      <c r="Q38" s="124"/>
      <c r="R38" s="124"/>
      <c r="S38" s="124"/>
      <c r="T38" s="124"/>
      <c r="U38" s="124"/>
      <c r="V38" s="124"/>
      <c r="W38" s="124"/>
      <c r="X38" s="124"/>
      <c r="Y38" s="124"/>
      <c r="Z38" s="124"/>
      <c r="AA38" s="124"/>
      <c r="AB38" s="124"/>
      <c r="AC38" s="124"/>
      <c r="AD38" s="124"/>
      <c r="AE38" s="124"/>
      <c r="AF38" s="124"/>
      <c r="AG38" s="124"/>
      <c r="AH38" s="124"/>
      <c r="AI38" s="124"/>
      <c r="AJ38" s="124"/>
      <c r="AK38" s="124"/>
      <c r="AL38" s="124"/>
      <c r="AM38" s="124"/>
      <c r="AN38" s="124"/>
      <c r="AO38" s="124"/>
      <c r="AP38" s="124"/>
      <c r="AQ38" s="124"/>
      <c r="AR38" s="124"/>
      <c r="AS38" s="124"/>
      <c r="AT38" s="124"/>
      <c r="AU38" s="124"/>
      <c r="AV38" s="124"/>
      <c r="AW38" s="124"/>
      <c r="AX38" s="125"/>
      <c r="AY38" s="66"/>
      <c r="AZ38" s="66"/>
      <c r="BA38" s="66"/>
      <c r="BB38" s="66"/>
      <c r="BC38" s="66"/>
      <c r="BD38" s="66"/>
    </row>
    <row r="39" spans="2:56" s="74" customFormat="1" ht="20.25" x14ac:dyDescent="0.3">
      <c r="B39" s="75"/>
      <c r="C39" s="75"/>
      <c r="D39" s="115"/>
      <c r="E39" s="115"/>
      <c r="F39" s="115"/>
      <c r="G39" s="115"/>
      <c r="H39" s="115"/>
      <c r="I39" s="128"/>
      <c r="J39" s="128"/>
      <c r="K39" s="128"/>
      <c r="L39" s="128"/>
      <c r="M39" s="128"/>
      <c r="N39" s="128"/>
      <c r="O39" s="128"/>
      <c r="P39" s="128"/>
      <c r="Q39" s="128"/>
      <c r="R39" s="128"/>
      <c r="S39" s="128"/>
      <c r="T39" s="128"/>
      <c r="U39" s="128"/>
      <c r="V39" s="128"/>
      <c r="W39" s="128"/>
      <c r="X39" s="128"/>
      <c r="Y39" s="128"/>
      <c r="Z39" s="128"/>
      <c r="AA39" s="128"/>
      <c r="AB39" s="128"/>
      <c r="AC39" s="128"/>
      <c r="AD39" s="128"/>
      <c r="AE39" s="128"/>
      <c r="AF39" s="128"/>
      <c r="AG39" s="128"/>
      <c r="AH39" s="128"/>
      <c r="AI39" s="128"/>
      <c r="AJ39" s="128"/>
      <c r="AK39" s="128"/>
      <c r="AL39" s="128"/>
      <c r="AM39" s="128"/>
      <c r="AN39" s="128"/>
      <c r="AO39" s="128"/>
      <c r="AP39" s="128"/>
      <c r="AQ39" s="128"/>
      <c r="AR39" s="128"/>
      <c r="AS39" s="128"/>
      <c r="AT39" s="128"/>
      <c r="AU39" s="128"/>
      <c r="AV39" s="128"/>
      <c r="AW39" s="128"/>
      <c r="AX39" s="128"/>
      <c r="AY39" s="66"/>
      <c r="AZ39" s="66"/>
      <c r="BA39" s="66"/>
      <c r="BB39" s="66"/>
      <c r="BC39" s="66"/>
      <c r="BD39" s="66"/>
    </row>
    <row r="40" spans="2:56" s="74" customFormat="1" ht="20.25" x14ac:dyDescent="0.3">
      <c r="B40" s="75"/>
      <c r="C40" s="75"/>
      <c r="D40" s="115"/>
      <c r="E40" s="115"/>
      <c r="F40" s="115"/>
      <c r="G40" s="115"/>
      <c r="H40" s="115"/>
      <c r="I40" s="128"/>
      <c r="J40" s="128"/>
      <c r="K40" s="128"/>
      <c r="L40" s="128"/>
      <c r="M40" s="128"/>
      <c r="N40" s="128"/>
      <c r="O40" s="128"/>
      <c r="P40" s="128"/>
      <c r="Q40" s="128"/>
      <c r="R40" s="128"/>
      <c r="S40" s="128"/>
      <c r="T40" s="128"/>
      <c r="U40" s="128"/>
      <c r="V40" s="128"/>
      <c r="W40" s="128"/>
      <c r="X40" s="128"/>
      <c r="Y40" s="128"/>
      <c r="Z40" s="128"/>
      <c r="AA40" s="128"/>
      <c r="AB40" s="128"/>
      <c r="AC40" s="128"/>
      <c r="AD40" s="120" t="s">
        <v>38</v>
      </c>
      <c r="AE40" s="121"/>
      <c r="AF40" s="121"/>
      <c r="AG40" s="121"/>
      <c r="AH40" s="121"/>
      <c r="AI40" s="121"/>
      <c r="AJ40" s="121"/>
      <c r="AK40" s="121"/>
      <c r="AL40" s="121"/>
      <c r="AM40" s="121"/>
      <c r="AN40" s="121"/>
      <c r="AO40" s="121"/>
      <c r="AP40" s="121"/>
      <c r="AQ40" s="121"/>
      <c r="AR40" s="121"/>
      <c r="AS40" s="121"/>
      <c r="AT40" s="121"/>
      <c r="AU40" s="128"/>
      <c r="AV40" s="128"/>
      <c r="AW40" s="128"/>
      <c r="AX40" s="128"/>
      <c r="AY40" s="66"/>
      <c r="AZ40" s="66"/>
      <c r="BA40" s="66"/>
      <c r="BB40" s="66"/>
      <c r="BC40" s="66"/>
      <c r="BD40" s="66"/>
    </row>
    <row r="41" spans="2:56" s="74" customFormat="1" ht="21" thickBot="1" x14ac:dyDescent="0.35">
      <c r="B41" s="75"/>
      <c r="C41" s="75"/>
      <c r="D41" s="115"/>
      <c r="E41" s="115"/>
      <c r="F41" s="115"/>
      <c r="G41" s="115"/>
      <c r="H41" s="115"/>
      <c r="I41" s="128"/>
      <c r="J41" s="128"/>
      <c r="K41" s="128"/>
      <c r="L41" s="128"/>
      <c r="M41" s="128"/>
      <c r="N41" s="128"/>
      <c r="O41" s="128"/>
      <c r="P41" s="128"/>
      <c r="Q41" s="128"/>
      <c r="R41" s="128"/>
      <c r="S41" s="128"/>
      <c r="T41" s="128"/>
      <c r="U41" s="128"/>
      <c r="V41" s="128"/>
      <c r="W41" s="128"/>
      <c r="X41" s="128"/>
      <c r="Y41" s="128"/>
      <c r="Z41" s="128"/>
      <c r="AA41" s="128"/>
      <c r="AB41" s="128"/>
      <c r="AC41" s="128"/>
      <c r="AD41" s="120"/>
      <c r="AE41" s="121"/>
      <c r="AF41" s="121"/>
      <c r="AG41" s="121"/>
      <c r="AH41" s="121"/>
      <c r="AI41" s="121"/>
      <c r="AJ41" s="121"/>
      <c r="AK41" s="121"/>
      <c r="AL41" s="121"/>
      <c r="AM41" s="121"/>
      <c r="AN41" s="121"/>
      <c r="AO41" s="121"/>
      <c r="AP41" s="121"/>
      <c r="AQ41" s="121"/>
      <c r="AR41" s="121"/>
      <c r="AS41" s="121"/>
      <c r="AT41" s="121"/>
      <c r="AU41" s="128"/>
      <c r="AV41" s="128"/>
      <c r="AW41" s="128"/>
      <c r="AX41" s="128"/>
      <c r="AY41" s="66"/>
      <c r="AZ41" s="66"/>
      <c r="BA41" s="66"/>
      <c r="BB41" s="66"/>
      <c r="BC41" s="66"/>
      <c r="BD41" s="66"/>
    </row>
    <row r="42" spans="2:56" s="74" customFormat="1" ht="20.25" x14ac:dyDescent="0.3">
      <c r="B42" s="75"/>
      <c r="C42" s="75"/>
      <c r="D42" s="115"/>
      <c r="E42" s="115"/>
      <c r="F42" s="115"/>
      <c r="G42" s="115"/>
      <c r="H42" s="115"/>
      <c r="I42" s="128"/>
      <c r="J42" s="128"/>
      <c r="K42" s="128"/>
      <c r="L42" s="117" t="s">
        <v>37</v>
      </c>
      <c r="M42" s="118"/>
      <c r="N42" s="118"/>
      <c r="O42" s="118"/>
      <c r="P42" s="118"/>
      <c r="Q42" s="118"/>
      <c r="R42" s="118"/>
      <c r="S42" s="118"/>
      <c r="T42" s="118"/>
      <c r="U42" s="118"/>
      <c r="V42" s="118"/>
      <c r="W42" s="118"/>
      <c r="X42" s="118"/>
      <c r="Y42" s="118"/>
      <c r="Z42" s="118"/>
      <c r="AA42" s="118"/>
      <c r="AB42" s="118"/>
      <c r="AC42" s="118"/>
      <c r="AD42" s="121"/>
      <c r="AE42" s="121"/>
      <c r="AF42" s="122"/>
      <c r="AG42" s="128"/>
      <c r="AH42" s="128"/>
      <c r="AI42" s="128"/>
      <c r="AJ42" s="128"/>
      <c r="AK42" s="128"/>
      <c r="AL42" s="128"/>
      <c r="AM42" s="128"/>
      <c r="AN42" s="128"/>
      <c r="AO42" s="128"/>
      <c r="AP42" s="128"/>
      <c r="AQ42" s="128"/>
      <c r="AR42" s="128"/>
      <c r="AS42" s="128"/>
      <c r="AT42" s="128"/>
      <c r="AU42" s="128"/>
      <c r="AV42" s="128"/>
      <c r="AW42" s="128"/>
      <c r="AX42" s="128"/>
      <c r="AY42" s="66"/>
      <c r="AZ42" s="66"/>
      <c r="BA42" s="66"/>
      <c r="BB42" s="66"/>
      <c r="BC42" s="66"/>
      <c r="BD42" s="66"/>
    </row>
    <row r="43" spans="2:56" s="74" customFormat="1" ht="21" thickBot="1" x14ac:dyDescent="0.35">
      <c r="B43" s="75"/>
      <c r="C43" s="75"/>
      <c r="D43" s="115"/>
      <c r="E43" s="115"/>
      <c r="F43" s="115"/>
      <c r="G43" s="115"/>
      <c r="H43" s="115"/>
      <c r="I43" s="128"/>
      <c r="J43" s="128"/>
      <c r="K43" s="128"/>
      <c r="L43" s="123"/>
      <c r="M43" s="124"/>
      <c r="N43" s="124"/>
      <c r="O43" s="124"/>
      <c r="P43" s="124"/>
      <c r="Q43" s="124"/>
      <c r="R43" s="124"/>
      <c r="S43" s="124"/>
      <c r="T43" s="124"/>
      <c r="U43" s="124"/>
      <c r="V43" s="124"/>
      <c r="W43" s="124"/>
      <c r="X43" s="124"/>
      <c r="Y43" s="124"/>
      <c r="Z43" s="124"/>
      <c r="AA43" s="124"/>
      <c r="AB43" s="124"/>
      <c r="AC43" s="124"/>
      <c r="AD43" s="124"/>
      <c r="AE43" s="124"/>
      <c r="AF43" s="125"/>
      <c r="AG43" s="128"/>
      <c r="AH43" s="128"/>
      <c r="AI43" s="128"/>
      <c r="AJ43" s="128"/>
      <c r="AK43" s="128"/>
      <c r="AL43" s="128"/>
      <c r="AM43" s="128"/>
      <c r="AN43" s="128"/>
      <c r="AO43" s="128"/>
      <c r="AP43" s="128"/>
      <c r="AQ43" s="128"/>
      <c r="AR43" s="128"/>
      <c r="AS43" s="128"/>
      <c r="AT43" s="128"/>
      <c r="AU43" s="128"/>
      <c r="AV43" s="128"/>
      <c r="AW43" s="128"/>
      <c r="AX43" s="128"/>
      <c r="AY43" s="66"/>
      <c r="AZ43" s="66"/>
      <c r="BA43" s="66"/>
      <c r="BB43" s="66"/>
      <c r="BC43" s="66"/>
      <c r="BD43" s="66"/>
    </row>
    <row r="44" spans="2:56" s="74" customFormat="1" ht="20.25" x14ac:dyDescent="0.3">
      <c r="B44" s="75"/>
      <c r="C44" s="75"/>
      <c r="D44" s="115"/>
      <c r="E44" s="115"/>
      <c r="F44" s="115"/>
      <c r="G44" s="115"/>
      <c r="H44" s="115"/>
      <c r="I44" s="128"/>
      <c r="J44" s="128"/>
      <c r="K44" s="128"/>
      <c r="L44" s="128"/>
      <c r="M44" s="128"/>
      <c r="N44" s="128"/>
      <c r="O44" s="128"/>
      <c r="P44" s="128"/>
      <c r="Q44" s="128"/>
      <c r="R44" s="128"/>
      <c r="S44" s="128"/>
      <c r="T44" s="128"/>
      <c r="U44" s="128"/>
      <c r="V44" s="128"/>
      <c r="W44" s="128"/>
      <c r="X44" s="128"/>
      <c r="Y44" s="128"/>
      <c r="Z44" s="128"/>
      <c r="AA44" s="128"/>
      <c r="AB44" s="128"/>
      <c r="AC44" s="128"/>
      <c r="AD44" s="128"/>
      <c r="AE44" s="128"/>
      <c r="AF44" s="128"/>
      <c r="AG44" s="128"/>
      <c r="AH44" s="128"/>
      <c r="AI44" s="128"/>
      <c r="AJ44" s="128"/>
      <c r="AK44" s="128"/>
      <c r="AL44" s="128"/>
      <c r="AM44" s="128"/>
      <c r="AN44" s="128"/>
      <c r="AO44" s="128"/>
      <c r="AP44" s="128"/>
      <c r="AQ44" s="128"/>
      <c r="AR44" s="128"/>
      <c r="AS44" s="128"/>
      <c r="AT44" s="128"/>
      <c r="AU44" s="128"/>
      <c r="AV44" s="128"/>
      <c r="AW44" s="128"/>
      <c r="AX44" s="128"/>
      <c r="AY44" s="66"/>
      <c r="AZ44" s="66"/>
      <c r="BA44" s="66"/>
      <c r="BB44" s="66"/>
      <c r="BC44" s="66"/>
      <c r="BD44" s="66"/>
    </row>
    <row r="45" spans="2:56" s="74" customFormat="1" ht="20.25" x14ac:dyDescent="0.3">
      <c r="B45" s="75"/>
      <c r="C45" s="75"/>
      <c r="D45" s="115"/>
      <c r="E45" s="115"/>
      <c r="F45" s="115"/>
      <c r="G45" s="115"/>
      <c r="H45" s="115"/>
      <c r="I45" s="128"/>
      <c r="J45" s="128"/>
      <c r="K45" s="128"/>
      <c r="L45" s="128"/>
      <c r="M45" s="128"/>
      <c r="N45" s="128"/>
      <c r="O45" s="128"/>
      <c r="P45" s="128"/>
      <c r="Q45" s="128"/>
      <c r="R45" s="128"/>
      <c r="S45" s="128"/>
      <c r="T45" s="128"/>
      <c r="U45" s="128"/>
      <c r="V45" s="128"/>
      <c r="W45" s="128"/>
      <c r="X45" s="128"/>
      <c r="Y45" s="128"/>
      <c r="Z45" s="128"/>
      <c r="AA45" s="128"/>
      <c r="AB45" s="128"/>
      <c r="AC45" s="128"/>
      <c r="AD45" s="128"/>
      <c r="AE45" s="128"/>
      <c r="AF45" s="128"/>
      <c r="AG45" s="128"/>
      <c r="AH45" s="128"/>
      <c r="AI45" s="128"/>
      <c r="AJ45" s="128"/>
      <c r="AK45" s="128"/>
      <c r="AL45" s="128"/>
      <c r="AM45" s="128"/>
      <c r="AN45" s="128"/>
      <c r="AO45" s="128"/>
      <c r="AP45" s="128"/>
      <c r="AQ45" s="128"/>
      <c r="AR45" s="128"/>
      <c r="AS45" s="128"/>
      <c r="AT45" s="128"/>
      <c r="AU45" s="128"/>
      <c r="AV45" s="128"/>
      <c r="AW45" s="128"/>
      <c r="AX45" s="128"/>
      <c r="AY45" s="66"/>
      <c r="AZ45" s="66"/>
      <c r="BA45" s="66"/>
      <c r="BB45" s="66"/>
      <c r="BC45" s="66"/>
      <c r="BD45" s="66"/>
    </row>
    <row r="46" spans="2:56" s="3" customFormat="1" x14ac:dyDescent="0.25">
      <c r="B46" s="2"/>
      <c r="C46" s="2"/>
      <c r="Y46" s="66"/>
      <c r="Z46" s="66"/>
      <c r="AA46" s="66"/>
      <c r="AB46" s="66"/>
      <c r="AC46" s="66"/>
      <c r="AD46" s="66"/>
      <c r="AE46" s="66"/>
      <c r="AF46" s="66"/>
      <c r="AG46" s="66"/>
      <c r="AH46" s="66"/>
      <c r="AI46" s="66"/>
      <c r="AJ46" s="66"/>
      <c r="AK46" s="66"/>
      <c r="AL46" s="66"/>
      <c r="AM46" s="66"/>
      <c r="AN46" s="66"/>
      <c r="AO46" s="66"/>
      <c r="AP46" s="66"/>
      <c r="AQ46" s="66"/>
      <c r="AR46" s="66"/>
      <c r="AS46" s="66"/>
      <c r="AT46" s="66"/>
      <c r="AU46" s="66"/>
      <c r="AV46" s="66"/>
      <c r="AW46" s="66"/>
      <c r="AX46" s="66"/>
      <c r="AY46" s="66"/>
      <c r="AZ46" s="66"/>
      <c r="BA46" s="66"/>
      <c r="BB46" s="66"/>
      <c r="BC46" s="66"/>
      <c r="BD46" s="66"/>
    </row>
    <row r="47" spans="2:56" s="3" customFormat="1" x14ac:dyDescent="0.25">
      <c r="B47" s="2"/>
      <c r="C47" s="2"/>
      <c r="Y47" s="66"/>
      <c r="Z47" s="66"/>
      <c r="AA47" s="66"/>
      <c r="AB47" s="66"/>
      <c r="AC47" s="66"/>
      <c r="AD47" s="66"/>
      <c r="AE47" s="66"/>
      <c r="AF47" s="66"/>
      <c r="AG47" s="66"/>
      <c r="AH47" s="66"/>
      <c r="AI47" s="66"/>
      <c r="AJ47" s="66"/>
      <c r="AK47" s="66"/>
      <c r="AL47" s="66"/>
      <c r="AM47" s="66"/>
      <c r="AN47" s="66"/>
      <c r="AO47" s="66"/>
      <c r="AP47" s="66"/>
      <c r="AQ47" s="66"/>
      <c r="AR47" s="66"/>
      <c r="AS47" s="66"/>
      <c r="AT47" s="66"/>
      <c r="AU47" s="66"/>
      <c r="AV47" s="66"/>
      <c r="AW47" s="66"/>
      <c r="AX47" s="66"/>
      <c r="AY47" s="66"/>
      <c r="AZ47" s="66"/>
      <c r="BA47" s="66"/>
      <c r="BB47" s="66"/>
      <c r="BC47" s="66"/>
      <c r="BD47" s="66"/>
    </row>
    <row r="48" spans="2:56" s="3" customFormat="1" x14ac:dyDescent="0.25">
      <c r="B48" s="2"/>
      <c r="C48" s="2"/>
      <c r="D48" s="56">
        <v>43983</v>
      </c>
      <c r="E48" s="57"/>
      <c r="F48" s="57"/>
      <c r="G48" s="57"/>
      <c r="H48" s="57"/>
      <c r="I48" s="57"/>
      <c r="J48" s="57"/>
      <c r="K48" s="57"/>
      <c r="L48" s="57"/>
      <c r="M48" s="57"/>
      <c r="N48" s="57"/>
      <c r="O48" s="57"/>
      <c r="P48" s="57"/>
      <c r="Q48" s="57"/>
      <c r="R48" s="57"/>
      <c r="S48" s="57"/>
      <c r="T48" s="57"/>
      <c r="U48" s="57"/>
      <c r="V48" s="57"/>
      <c r="W48" s="57"/>
      <c r="X48" s="57"/>
      <c r="Y48" s="66"/>
      <c r="Z48" s="66"/>
      <c r="AA48" s="66"/>
      <c r="AB48" s="66"/>
      <c r="AC48" s="66"/>
      <c r="AD48" s="66"/>
      <c r="AE48" s="66"/>
      <c r="AF48" s="66"/>
      <c r="AG48" s="66"/>
      <c r="AH48" s="66"/>
      <c r="AI48" s="66"/>
      <c r="AJ48" s="66"/>
      <c r="AK48" s="66"/>
      <c r="AL48" s="66"/>
      <c r="AM48" s="66"/>
      <c r="AN48" s="66"/>
      <c r="AO48" s="66"/>
      <c r="AP48" s="66"/>
      <c r="AQ48" s="66"/>
      <c r="AR48" s="66"/>
      <c r="AS48" s="66"/>
      <c r="AT48" s="66"/>
      <c r="AU48" s="66"/>
      <c r="AV48" s="66"/>
      <c r="AW48" s="66"/>
      <c r="AX48" s="66"/>
      <c r="AY48" s="66"/>
      <c r="AZ48" s="66"/>
      <c r="BA48" s="66"/>
      <c r="BB48" s="66"/>
      <c r="BC48" s="66"/>
      <c r="BD48" s="66"/>
    </row>
    <row r="49" spans="1:56" s="3" customFormat="1" x14ac:dyDescent="0.25">
      <c r="A49" s="68"/>
      <c r="B49" s="2"/>
      <c r="C49" s="2"/>
      <c r="D49" s="57">
        <v>2020</v>
      </c>
      <c r="E49" s="57"/>
      <c r="F49" s="57"/>
      <c r="G49" s="57"/>
      <c r="H49" s="57"/>
      <c r="I49" s="57"/>
      <c r="J49" s="57"/>
      <c r="K49" s="57"/>
      <c r="L49" s="57"/>
      <c r="M49" s="57"/>
      <c r="N49" s="57"/>
      <c r="O49" s="57"/>
      <c r="P49" s="57"/>
      <c r="Q49" s="57"/>
      <c r="R49" s="57"/>
      <c r="S49" s="57"/>
      <c r="T49" s="57"/>
      <c r="U49" s="57"/>
      <c r="V49" s="57"/>
      <c r="W49" s="57"/>
      <c r="X49" s="57"/>
      <c r="Y49" s="66"/>
      <c r="Z49" s="66"/>
      <c r="AA49" s="66"/>
      <c r="AB49" s="66"/>
      <c r="AC49" s="66"/>
      <c r="AD49" s="66"/>
      <c r="AE49" s="66"/>
      <c r="AF49" s="66"/>
      <c r="AG49" s="66"/>
      <c r="AH49" s="66"/>
      <c r="AI49" s="66"/>
      <c r="AJ49" s="66"/>
      <c r="AK49" s="66"/>
      <c r="AL49" s="66"/>
      <c r="AM49" s="66"/>
      <c r="AN49" s="66"/>
      <c r="AO49" s="66"/>
      <c r="AP49" s="66"/>
      <c r="AQ49" s="66"/>
      <c r="AR49" s="66"/>
      <c r="AS49" s="66"/>
      <c r="AT49" s="66"/>
      <c r="AU49" s="66"/>
      <c r="AV49" s="66"/>
      <c r="AW49" s="66"/>
      <c r="AX49" s="66"/>
      <c r="AY49" s="66"/>
      <c r="AZ49" s="66"/>
      <c r="BA49" s="66"/>
      <c r="BB49" s="66"/>
      <c r="BC49" s="66"/>
      <c r="BD49" s="66"/>
    </row>
    <row r="50" spans="1:56" s="3" customFormat="1" x14ac:dyDescent="0.25">
      <c r="A50" s="68"/>
      <c r="B50" s="2"/>
      <c r="C50" s="2"/>
      <c r="D50" s="58">
        <v>6</v>
      </c>
      <c r="E50" s="57"/>
      <c r="F50" s="57"/>
      <c r="G50" s="57"/>
      <c r="H50" s="57"/>
      <c r="I50" s="57"/>
      <c r="J50" s="57"/>
      <c r="K50" s="57"/>
      <c r="L50" s="57"/>
      <c r="M50" s="57"/>
      <c r="N50" s="57"/>
      <c r="O50" s="57"/>
      <c r="P50" s="57"/>
      <c r="Q50" s="57"/>
      <c r="R50" s="57"/>
      <c r="S50" s="57"/>
      <c r="T50" s="57"/>
      <c r="U50" s="57"/>
      <c r="V50" s="57"/>
      <c r="W50" s="57"/>
      <c r="X50" s="57"/>
      <c r="Y50" s="57"/>
      <c r="Z50" s="57"/>
      <c r="AA50" s="57"/>
      <c r="AB50" s="57"/>
      <c r="AC50" s="57"/>
      <c r="AD50" s="57"/>
      <c r="AE50" s="57"/>
      <c r="AX50" s="55"/>
    </row>
    <row r="51" spans="1:56" s="3" customFormat="1" x14ac:dyDescent="0.25">
      <c r="A51" s="68"/>
      <c r="B51" s="2"/>
      <c r="C51" s="2"/>
      <c r="D51" s="57">
        <v>1</v>
      </c>
      <c r="E51" s="57">
        <v>2</v>
      </c>
      <c r="F51" s="57">
        <v>3</v>
      </c>
      <c r="G51" s="57">
        <v>4</v>
      </c>
      <c r="H51" s="57">
        <v>5</v>
      </c>
      <c r="I51" s="57">
        <v>6</v>
      </c>
      <c r="J51" s="57">
        <v>7</v>
      </c>
      <c r="K51" s="57">
        <v>8</v>
      </c>
      <c r="L51" s="57">
        <v>9</v>
      </c>
      <c r="M51" s="57">
        <v>10</v>
      </c>
      <c r="N51" s="57">
        <v>11</v>
      </c>
      <c r="O51" s="57">
        <v>12</v>
      </c>
      <c r="P51" s="57">
        <v>13</v>
      </c>
      <c r="Q51" s="57">
        <v>14</v>
      </c>
      <c r="R51" s="57">
        <v>15</v>
      </c>
      <c r="S51" s="57">
        <v>16</v>
      </c>
      <c r="T51" s="57">
        <v>17</v>
      </c>
      <c r="U51" s="57">
        <v>18</v>
      </c>
      <c r="V51" s="57">
        <v>19</v>
      </c>
      <c r="W51" s="57">
        <v>20</v>
      </c>
      <c r="X51" s="57">
        <v>21</v>
      </c>
      <c r="Y51" s="57">
        <v>22</v>
      </c>
      <c r="Z51" s="57">
        <v>23</v>
      </c>
      <c r="AA51" s="57">
        <v>24</v>
      </c>
      <c r="AB51" s="57">
        <v>25</v>
      </c>
      <c r="AC51" s="57">
        <v>26</v>
      </c>
      <c r="AD51" s="57">
        <v>27</v>
      </c>
      <c r="AE51" s="57">
        <v>28</v>
      </c>
      <c r="AF51" s="57">
        <v>29</v>
      </c>
      <c r="AG51" s="59">
        <v>30</v>
      </c>
      <c r="AH51" s="57">
        <v>31</v>
      </c>
      <c r="AX51" s="55"/>
    </row>
    <row r="52" spans="1:56" s="3" customFormat="1" x14ac:dyDescent="0.25">
      <c r="A52" s="72"/>
      <c r="B52" s="73"/>
      <c r="C52" s="2"/>
      <c r="AX52" s="55"/>
    </row>
    <row r="53" spans="1:56" s="3" customFormat="1" x14ac:dyDescent="0.25">
      <c r="A53" s="72"/>
      <c r="B53" s="73"/>
      <c r="C53" s="2"/>
      <c r="AX53" s="55"/>
    </row>
    <row r="54" spans="1:56" s="3" customFormat="1" x14ac:dyDescent="0.25">
      <c r="A54" s="72"/>
      <c r="B54" s="73"/>
      <c r="C54" s="2"/>
      <c r="AX54" s="56"/>
    </row>
    <row r="55" spans="1:56" s="3" customFormat="1" x14ac:dyDescent="0.25">
      <c r="A55" s="72"/>
      <c r="B55" s="73"/>
      <c r="C55" s="2"/>
      <c r="AX55" s="56"/>
    </row>
    <row r="56" spans="1:56" s="3" customFormat="1" ht="15.75" customHeight="1" x14ac:dyDescent="0.3">
      <c r="A56" s="72"/>
      <c r="B56" s="73"/>
      <c r="C56" s="2"/>
      <c r="S56" s="67"/>
      <c r="T56" s="67"/>
      <c r="U56" s="67"/>
      <c r="V56" s="67"/>
      <c r="W56" s="67"/>
      <c r="X56" s="67"/>
      <c r="Y56" s="67"/>
      <c r="Z56" s="67"/>
      <c r="AA56" s="67"/>
      <c r="AB56" s="67"/>
      <c r="AC56" s="67"/>
      <c r="AD56" s="67"/>
      <c r="AE56" s="67"/>
      <c r="AF56" s="67"/>
      <c r="AG56" s="67"/>
      <c r="AH56" s="67"/>
      <c r="AI56" s="67"/>
      <c r="AJ56" s="67"/>
      <c r="AK56" s="67"/>
      <c r="AL56" s="67"/>
      <c r="AM56" s="67"/>
      <c r="AN56" s="67"/>
      <c r="AO56" s="67"/>
      <c r="AP56" s="67"/>
      <c r="AQ56" s="67"/>
      <c r="AR56" s="67"/>
      <c r="AS56" s="67"/>
      <c r="AT56" s="67"/>
      <c r="AU56" s="67"/>
      <c r="AV56" s="67"/>
      <c r="AX56" s="56"/>
    </row>
    <row r="57" spans="1:56" s="3" customFormat="1" ht="15.75" customHeight="1" x14ac:dyDescent="0.3">
      <c r="A57" s="72"/>
      <c r="B57" s="73"/>
      <c r="C57" s="2"/>
      <c r="G57" s="67"/>
      <c r="H57" s="67"/>
      <c r="I57" s="67"/>
      <c r="J57" s="67"/>
      <c r="K57" s="67"/>
      <c r="L57" s="67"/>
      <c r="M57" s="67"/>
      <c r="N57" s="67"/>
      <c r="O57" s="67"/>
      <c r="P57" s="67"/>
      <c r="S57" s="67"/>
      <c r="T57" s="67"/>
      <c r="U57" s="67"/>
      <c r="V57" s="67"/>
      <c r="W57" s="67"/>
      <c r="X57" s="67"/>
      <c r="Y57" s="67"/>
      <c r="Z57" s="67"/>
      <c r="AA57" s="67"/>
      <c r="AB57" s="67"/>
      <c r="AC57" s="67"/>
      <c r="AD57" s="67"/>
      <c r="AE57" s="67"/>
      <c r="AF57" s="67"/>
      <c r="AG57" s="67"/>
      <c r="AH57" s="67"/>
      <c r="AI57" s="67"/>
      <c r="AJ57" s="67"/>
      <c r="AK57" s="67"/>
      <c r="AL57" s="67"/>
      <c r="AM57" s="67"/>
      <c r="AN57" s="67"/>
      <c r="AO57" s="67"/>
      <c r="AP57" s="67"/>
      <c r="AQ57" s="67"/>
      <c r="AR57" s="67"/>
      <c r="AS57" s="67"/>
      <c r="AT57" s="67"/>
      <c r="AU57" s="67"/>
      <c r="AV57" s="67"/>
      <c r="AX57" s="56"/>
    </row>
    <row r="58" spans="1:56" s="3" customFormat="1" ht="15.75" customHeight="1" x14ac:dyDescent="0.3">
      <c r="A58" s="72"/>
      <c r="B58" s="73"/>
      <c r="C58" s="2"/>
      <c r="G58" s="67"/>
      <c r="H58" s="67"/>
      <c r="I58" s="67"/>
      <c r="J58" s="67"/>
      <c r="K58" s="67"/>
      <c r="L58" s="67"/>
      <c r="M58" s="67"/>
      <c r="N58" s="67"/>
      <c r="O58" s="67"/>
      <c r="P58" s="67"/>
      <c r="S58" s="67"/>
      <c r="T58" s="67"/>
      <c r="U58" s="67"/>
      <c r="V58" s="67"/>
      <c r="W58" s="67"/>
      <c r="X58" s="67"/>
      <c r="Y58" s="67"/>
      <c r="Z58" s="67"/>
      <c r="AA58" s="67"/>
      <c r="AB58" s="67"/>
      <c r="AC58" s="67"/>
      <c r="AD58" s="67"/>
      <c r="AE58" s="67"/>
      <c r="AF58" s="67"/>
      <c r="AG58" s="67"/>
      <c r="AH58" s="67"/>
      <c r="AI58" s="67"/>
      <c r="AJ58" s="67"/>
      <c r="AK58" s="67"/>
      <c r="AL58" s="67"/>
      <c r="AM58" s="67"/>
      <c r="AN58" s="67"/>
      <c r="AO58" s="67"/>
      <c r="AP58" s="67"/>
      <c r="AQ58" s="67"/>
      <c r="AR58" s="67"/>
      <c r="AS58" s="67"/>
      <c r="AT58" s="67"/>
      <c r="AU58" s="67"/>
      <c r="AV58" s="67"/>
      <c r="AX58" s="60"/>
    </row>
    <row r="59" spans="1:56" s="3" customFormat="1" ht="16.5" customHeight="1" x14ac:dyDescent="0.3">
      <c r="A59" s="72"/>
      <c r="B59" s="73"/>
      <c r="C59" s="2"/>
      <c r="G59" s="67"/>
      <c r="H59" s="67"/>
      <c r="I59" s="67"/>
      <c r="J59" s="67"/>
      <c r="K59" s="67"/>
      <c r="L59" s="67"/>
      <c r="M59" s="67"/>
      <c r="N59" s="67"/>
      <c r="O59" s="67"/>
      <c r="P59" s="67"/>
      <c r="S59" s="67"/>
      <c r="T59" s="67"/>
      <c r="U59" s="67"/>
      <c r="V59" s="67"/>
      <c r="W59" s="67"/>
      <c r="X59" s="67"/>
      <c r="Y59" s="67"/>
      <c r="Z59" s="67"/>
      <c r="AA59" s="67"/>
      <c r="AB59" s="67"/>
      <c r="AC59" s="67"/>
      <c r="AD59" s="67"/>
      <c r="AE59" s="67"/>
      <c r="AF59" s="67"/>
      <c r="AG59" s="67"/>
      <c r="AH59" s="67"/>
      <c r="AI59" s="67"/>
      <c r="AJ59" s="67"/>
      <c r="AK59" s="67"/>
      <c r="AL59" s="67"/>
      <c r="AM59" s="67"/>
      <c r="AN59" s="67"/>
      <c r="AO59" s="67"/>
      <c r="AP59" s="67"/>
      <c r="AQ59" s="67"/>
      <c r="AR59" s="67"/>
      <c r="AS59" s="67"/>
      <c r="AT59" s="67"/>
      <c r="AU59" s="67"/>
      <c r="AV59" s="67"/>
      <c r="AX59" s="60"/>
    </row>
    <row r="60" spans="1:56" s="3" customFormat="1" x14ac:dyDescent="0.25">
      <c r="A60" s="72"/>
      <c r="B60" s="73"/>
      <c r="C60" s="2"/>
      <c r="AX60" s="56"/>
    </row>
    <row r="61" spans="1:56" s="3" customFormat="1" x14ac:dyDescent="0.25">
      <c r="B61" s="2"/>
      <c r="C61" s="2"/>
    </row>
    <row r="62" spans="1:56" s="3" customFormat="1" x14ac:dyDescent="0.25">
      <c r="B62" s="2"/>
      <c r="C62" s="2"/>
    </row>
    <row r="63" spans="1:56" s="3" customFormat="1" x14ac:dyDescent="0.25">
      <c r="B63" s="2"/>
      <c r="C63" s="2"/>
      <c r="AX63" s="61"/>
    </row>
    <row r="64" spans="1:56" s="3" customFormat="1" x14ac:dyDescent="0.25">
      <c r="B64" s="2"/>
      <c r="C64" s="2"/>
    </row>
    <row r="65" spans="2:3" s="3" customFormat="1" x14ac:dyDescent="0.25">
      <c r="B65" s="2"/>
      <c r="C65" s="2"/>
    </row>
    <row r="66" spans="2:3" s="3" customFormat="1" x14ac:dyDescent="0.25">
      <c r="B66" s="2"/>
      <c r="C66" s="2"/>
    </row>
    <row r="67" spans="2:3" s="3" customFormat="1" x14ac:dyDescent="0.25">
      <c r="B67" s="2"/>
      <c r="C67" s="2"/>
    </row>
    <row r="68" spans="2:3" s="3" customFormat="1" x14ac:dyDescent="0.25">
      <c r="B68" s="2"/>
      <c r="C68" s="2"/>
    </row>
    <row r="69" spans="2:3" s="3" customFormat="1" x14ac:dyDescent="0.25">
      <c r="B69" s="2"/>
      <c r="C69" s="2"/>
    </row>
    <row r="70" spans="2:3" s="3" customFormat="1" x14ac:dyDescent="0.25">
      <c r="B70" s="2"/>
      <c r="C70" s="2"/>
    </row>
    <row r="71" spans="2:3" s="3" customFormat="1" x14ac:dyDescent="0.25">
      <c r="B71" s="2"/>
      <c r="C71" s="2"/>
    </row>
    <row r="72" spans="2:3" s="3" customFormat="1" x14ac:dyDescent="0.25">
      <c r="B72" s="2"/>
      <c r="C72" s="2"/>
    </row>
    <row r="73" spans="2:3" s="3" customFormat="1" x14ac:dyDescent="0.25">
      <c r="B73" s="2"/>
      <c r="C73" s="2"/>
    </row>
    <row r="74" spans="2:3" s="3" customFormat="1" x14ac:dyDescent="0.25">
      <c r="B74" s="2"/>
      <c r="C74" s="2"/>
    </row>
    <row r="75" spans="2:3" s="3" customFormat="1" x14ac:dyDescent="0.25">
      <c r="B75" s="2"/>
      <c r="C75" s="2"/>
    </row>
    <row r="76" spans="2:3" s="3" customFormat="1" x14ac:dyDescent="0.25">
      <c r="B76" s="2"/>
      <c r="C76" s="2"/>
    </row>
    <row r="77" spans="2:3" s="3" customFormat="1" x14ac:dyDescent="0.25">
      <c r="B77" s="2"/>
      <c r="C77" s="2"/>
    </row>
    <row r="78" spans="2:3" s="3" customFormat="1" x14ac:dyDescent="0.25">
      <c r="B78" s="2"/>
      <c r="C78" s="2"/>
    </row>
    <row r="79" spans="2:3" s="3" customFormat="1" x14ac:dyDescent="0.25">
      <c r="B79" s="2"/>
      <c r="C79" s="2"/>
    </row>
    <row r="80" spans="2:3" s="3" customFormat="1" x14ac:dyDescent="0.25">
      <c r="B80" s="2"/>
      <c r="C80" s="2"/>
    </row>
    <row r="81" spans="2:3" s="3" customFormat="1" x14ac:dyDescent="0.25">
      <c r="B81" s="2"/>
      <c r="C81" s="2"/>
    </row>
    <row r="82" spans="2:3" s="3" customFormat="1" x14ac:dyDescent="0.25">
      <c r="B82" s="2"/>
      <c r="C82" s="2"/>
    </row>
    <row r="83" spans="2:3" s="3" customFormat="1" x14ac:dyDescent="0.25">
      <c r="B83" s="2"/>
      <c r="C83" s="2"/>
    </row>
    <row r="84" spans="2:3" s="3" customFormat="1" x14ac:dyDescent="0.25">
      <c r="B84" s="2"/>
      <c r="C84" s="2"/>
    </row>
    <row r="85" spans="2:3" s="3" customFormat="1" x14ac:dyDescent="0.25">
      <c r="B85" s="2"/>
      <c r="C85" s="2"/>
    </row>
    <row r="86" spans="2:3" s="3" customFormat="1" x14ac:dyDescent="0.25">
      <c r="B86" s="2"/>
      <c r="C86" s="2"/>
    </row>
    <row r="87" spans="2:3" s="3" customFormat="1" x14ac:dyDescent="0.25">
      <c r="B87" s="2"/>
      <c r="C87" s="2"/>
    </row>
    <row r="88" spans="2:3" s="3" customFormat="1" x14ac:dyDescent="0.25">
      <c r="B88" s="2"/>
      <c r="C88" s="2"/>
    </row>
    <row r="89" spans="2:3" s="3" customFormat="1" x14ac:dyDescent="0.25">
      <c r="B89" s="2"/>
      <c r="C89" s="2"/>
    </row>
    <row r="90" spans="2:3" s="3" customFormat="1" x14ac:dyDescent="0.25">
      <c r="B90" s="2"/>
      <c r="C90" s="2"/>
    </row>
    <row r="91" spans="2:3" s="3" customFormat="1" x14ac:dyDescent="0.25">
      <c r="B91" s="2"/>
      <c r="C91" s="2"/>
    </row>
    <row r="92" spans="2:3" s="3" customFormat="1" x14ac:dyDescent="0.25">
      <c r="B92" s="2"/>
      <c r="C92" s="2"/>
    </row>
    <row r="93" spans="2:3" s="3" customFormat="1" x14ac:dyDescent="0.25">
      <c r="B93" s="2"/>
      <c r="C93" s="2"/>
    </row>
    <row r="94" spans="2:3" s="3" customFormat="1" x14ac:dyDescent="0.25">
      <c r="B94" s="2"/>
      <c r="C94" s="2"/>
    </row>
    <row r="95" spans="2:3" s="3" customFormat="1" x14ac:dyDescent="0.25">
      <c r="B95" s="2"/>
      <c r="C95" s="2"/>
    </row>
    <row r="96" spans="2:3" s="3" customFormat="1" x14ac:dyDescent="0.25">
      <c r="B96" s="2"/>
      <c r="C96" s="2"/>
    </row>
    <row r="97" spans="2:3" s="3" customFormat="1" x14ac:dyDescent="0.25">
      <c r="B97" s="2"/>
      <c r="C97" s="2"/>
    </row>
    <row r="98" spans="2:3" s="3" customFormat="1" x14ac:dyDescent="0.25">
      <c r="B98" s="2"/>
      <c r="C98" s="2"/>
    </row>
    <row r="99" spans="2:3" s="3" customFormat="1" x14ac:dyDescent="0.25">
      <c r="B99" s="2"/>
      <c r="C99" s="2"/>
    </row>
    <row r="100" spans="2:3" s="3" customFormat="1" x14ac:dyDescent="0.25">
      <c r="B100" s="2"/>
      <c r="C100" s="2"/>
    </row>
    <row r="101" spans="2:3" s="3" customFormat="1" x14ac:dyDescent="0.25">
      <c r="B101" s="2"/>
      <c r="C101" s="2"/>
    </row>
    <row r="102" spans="2:3" s="3" customFormat="1" x14ac:dyDescent="0.25">
      <c r="B102" s="2"/>
      <c r="C102" s="2"/>
    </row>
    <row r="103" spans="2:3" s="3" customFormat="1" x14ac:dyDescent="0.25">
      <c r="B103" s="2"/>
      <c r="C103" s="2"/>
    </row>
    <row r="104" spans="2:3" s="3" customFormat="1" x14ac:dyDescent="0.25">
      <c r="B104" s="2"/>
      <c r="C104" s="2"/>
    </row>
    <row r="105" spans="2:3" s="3" customFormat="1" x14ac:dyDescent="0.25">
      <c r="B105" s="2"/>
      <c r="C105" s="2"/>
    </row>
    <row r="106" spans="2:3" s="3" customFormat="1" x14ac:dyDescent="0.25">
      <c r="B106" s="2"/>
      <c r="C106" s="2"/>
    </row>
    <row r="107" spans="2:3" s="3" customFormat="1" x14ac:dyDescent="0.25">
      <c r="B107" s="2"/>
      <c r="C107" s="2"/>
    </row>
    <row r="108" spans="2:3" s="3" customFormat="1" x14ac:dyDescent="0.25">
      <c r="B108" s="2"/>
      <c r="C108" s="2"/>
    </row>
    <row r="109" spans="2:3" s="3" customFormat="1" x14ac:dyDescent="0.25">
      <c r="B109" s="2"/>
      <c r="C109" s="2"/>
    </row>
    <row r="110" spans="2:3" s="3" customFormat="1" x14ac:dyDescent="0.25">
      <c r="B110" s="2"/>
      <c r="C110" s="2"/>
    </row>
    <row r="111" spans="2:3" s="3" customFormat="1" x14ac:dyDescent="0.25">
      <c r="B111" s="2"/>
      <c r="C111" s="2"/>
    </row>
    <row r="112" spans="2:3" s="3" customFormat="1" x14ac:dyDescent="0.25">
      <c r="B112" s="2"/>
      <c r="C112" s="2"/>
    </row>
    <row r="113" spans="2:3" s="3" customFormat="1" x14ac:dyDescent="0.25">
      <c r="B113" s="2"/>
      <c r="C113" s="2"/>
    </row>
    <row r="114" spans="2:3" s="3" customFormat="1" x14ac:dyDescent="0.25">
      <c r="B114" s="2"/>
      <c r="C114" s="2"/>
    </row>
    <row r="115" spans="2:3" s="3" customFormat="1" x14ac:dyDescent="0.25">
      <c r="B115" s="2"/>
      <c r="C115" s="2"/>
    </row>
    <row r="116" spans="2:3" s="3" customFormat="1" x14ac:dyDescent="0.25">
      <c r="B116" s="2"/>
      <c r="C116" s="2"/>
    </row>
    <row r="117" spans="2:3" s="3" customFormat="1" x14ac:dyDescent="0.25">
      <c r="B117" s="2"/>
      <c r="C117" s="2"/>
    </row>
    <row r="118" spans="2:3" s="3" customFormat="1" x14ac:dyDescent="0.25">
      <c r="B118" s="2"/>
      <c r="C118" s="2"/>
    </row>
    <row r="119" spans="2:3" s="3" customFormat="1" x14ac:dyDescent="0.25">
      <c r="B119" s="2"/>
      <c r="C119" s="2"/>
    </row>
    <row r="120" spans="2:3" s="3" customFormat="1" x14ac:dyDescent="0.25">
      <c r="B120" s="2"/>
      <c r="C120" s="2"/>
    </row>
    <row r="121" spans="2:3" s="3" customFormat="1" x14ac:dyDescent="0.25">
      <c r="B121" s="2"/>
      <c r="C121" s="2"/>
    </row>
    <row r="122" spans="2:3" s="3" customFormat="1" x14ac:dyDescent="0.25">
      <c r="B122" s="2"/>
      <c r="C122" s="2"/>
    </row>
    <row r="123" spans="2:3" s="3" customFormat="1" x14ac:dyDescent="0.25">
      <c r="B123" s="2"/>
      <c r="C123" s="2"/>
    </row>
    <row r="124" spans="2:3" s="3" customFormat="1" x14ac:dyDescent="0.25">
      <c r="B124" s="2"/>
      <c r="C124" s="2"/>
    </row>
    <row r="125" spans="2:3" s="3" customFormat="1" x14ac:dyDescent="0.25">
      <c r="B125" s="2"/>
      <c r="C125" s="2"/>
    </row>
    <row r="126" spans="2:3" s="3" customFormat="1" x14ac:dyDescent="0.25">
      <c r="B126" s="2"/>
      <c r="C126" s="2"/>
    </row>
    <row r="127" spans="2:3" s="3" customFormat="1" x14ac:dyDescent="0.25">
      <c r="B127" s="2"/>
      <c r="C127" s="2"/>
    </row>
    <row r="128" spans="2:3" s="3" customFormat="1" x14ac:dyDescent="0.25">
      <c r="B128" s="2"/>
      <c r="C128" s="2"/>
    </row>
    <row r="129" spans="2:3" s="3" customFormat="1" x14ac:dyDescent="0.25">
      <c r="B129" s="2"/>
      <c r="C129" s="2"/>
    </row>
    <row r="130" spans="2:3" s="3" customFormat="1" x14ac:dyDescent="0.25">
      <c r="B130" s="2"/>
      <c r="C130" s="2"/>
    </row>
    <row r="131" spans="2:3" s="3" customFormat="1" x14ac:dyDescent="0.25">
      <c r="B131" s="2"/>
      <c r="C131" s="2"/>
    </row>
    <row r="132" spans="2:3" s="3" customFormat="1" x14ac:dyDescent="0.25">
      <c r="B132" s="2"/>
      <c r="C132" s="2"/>
    </row>
    <row r="133" spans="2:3" s="3" customFormat="1" x14ac:dyDescent="0.25">
      <c r="B133" s="2"/>
      <c r="C133" s="2"/>
    </row>
    <row r="134" spans="2:3" s="3" customFormat="1" x14ac:dyDescent="0.25">
      <c r="B134" s="2"/>
      <c r="C134" s="2"/>
    </row>
    <row r="135" spans="2:3" s="3" customFormat="1" x14ac:dyDescent="0.25">
      <c r="B135" s="2"/>
      <c r="C135" s="2"/>
    </row>
    <row r="136" spans="2:3" s="3" customFormat="1" x14ac:dyDescent="0.25">
      <c r="B136" s="2"/>
      <c r="C136" s="2"/>
    </row>
    <row r="137" spans="2:3" s="3" customFormat="1" x14ac:dyDescent="0.25">
      <c r="B137" s="2"/>
      <c r="C137" s="2"/>
    </row>
    <row r="138" spans="2:3" s="3" customFormat="1" x14ac:dyDescent="0.25">
      <c r="B138" s="2"/>
      <c r="C138" s="2"/>
    </row>
    <row r="139" spans="2:3" s="3" customFormat="1" x14ac:dyDescent="0.25">
      <c r="B139" s="2"/>
      <c r="C139" s="2"/>
    </row>
    <row r="140" spans="2:3" s="3" customFormat="1" x14ac:dyDescent="0.25">
      <c r="B140" s="2"/>
      <c r="C140" s="2"/>
    </row>
    <row r="141" spans="2:3" s="3" customFormat="1" x14ac:dyDescent="0.25">
      <c r="B141" s="2"/>
      <c r="C141" s="2"/>
    </row>
    <row r="142" spans="2:3" s="3" customFormat="1" x14ac:dyDescent="0.25">
      <c r="B142" s="2"/>
      <c r="C142" s="2"/>
    </row>
    <row r="143" spans="2:3" s="3" customFormat="1" x14ac:dyDescent="0.25">
      <c r="B143" s="2"/>
      <c r="C143" s="2"/>
    </row>
    <row r="144" spans="2:3" s="3" customFormat="1" x14ac:dyDescent="0.25">
      <c r="B144" s="2"/>
      <c r="C144" s="2"/>
    </row>
    <row r="145" spans="2:3" s="3" customFormat="1" x14ac:dyDescent="0.25">
      <c r="B145" s="2"/>
      <c r="C145" s="2"/>
    </row>
    <row r="146" spans="2:3" s="3" customFormat="1" x14ac:dyDescent="0.25">
      <c r="B146" s="2"/>
      <c r="C146" s="2"/>
    </row>
    <row r="147" spans="2:3" s="3" customFormat="1" x14ac:dyDescent="0.25">
      <c r="B147" s="2"/>
      <c r="C147" s="2"/>
    </row>
    <row r="148" spans="2:3" s="3" customFormat="1" x14ac:dyDescent="0.25">
      <c r="B148" s="2"/>
      <c r="C148" s="2"/>
    </row>
    <row r="149" spans="2:3" s="3" customFormat="1" x14ac:dyDescent="0.25">
      <c r="B149" s="2"/>
      <c r="C149" s="2"/>
    </row>
    <row r="150" spans="2:3" s="3" customFormat="1" x14ac:dyDescent="0.25">
      <c r="B150" s="2"/>
      <c r="C150" s="2"/>
    </row>
    <row r="151" spans="2:3" s="3" customFormat="1" x14ac:dyDescent="0.25">
      <c r="B151" s="2"/>
      <c r="C151" s="2"/>
    </row>
    <row r="152" spans="2:3" s="3" customFormat="1" x14ac:dyDescent="0.25">
      <c r="B152" s="2"/>
      <c r="C152" s="2"/>
    </row>
    <row r="153" spans="2:3" s="3" customFormat="1" x14ac:dyDescent="0.25">
      <c r="B153" s="2"/>
      <c r="C153" s="2"/>
    </row>
    <row r="154" spans="2:3" s="3" customFormat="1" x14ac:dyDescent="0.25">
      <c r="B154" s="2"/>
      <c r="C154" s="2"/>
    </row>
    <row r="155" spans="2:3" s="3" customFormat="1" x14ac:dyDescent="0.25">
      <c r="B155" s="2"/>
      <c r="C155" s="2"/>
    </row>
    <row r="156" spans="2:3" s="3" customFormat="1" x14ac:dyDescent="0.25">
      <c r="B156" s="2"/>
      <c r="C156" s="2"/>
    </row>
    <row r="157" spans="2:3" s="3" customFormat="1" x14ac:dyDescent="0.25">
      <c r="B157" s="2"/>
      <c r="C157" s="2"/>
    </row>
    <row r="158" spans="2:3" s="3" customFormat="1" x14ac:dyDescent="0.25">
      <c r="B158" s="2"/>
      <c r="C158" s="2"/>
    </row>
    <row r="159" spans="2:3" s="3" customFormat="1" x14ac:dyDescent="0.25">
      <c r="B159" s="2"/>
      <c r="C159" s="2"/>
    </row>
    <row r="160" spans="2:3" s="3" customFormat="1" x14ac:dyDescent="0.25">
      <c r="B160" s="2"/>
      <c r="C160" s="2"/>
    </row>
    <row r="161" spans="2:3" s="3" customFormat="1" x14ac:dyDescent="0.25">
      <c r="B161" s="2"/>
      <c r="C161" s="2"/>
    </row>
    <row r="162" spans="2:3" s="3" customFormat="1" x14ac:dyDescent="0.25">
      <c r="B162" s="2"/>
      <c r="C162" s="2"/>
    </row>
    <row r="163" spans="2:3" s="3" customFormat="1" x14ac:dyDescent="0.25">
      <c r="B163" s="2"/>
      <c r="C163" s="2"/>
    </row>
    <row r="164" spans="2:3" s="3" customFormat="1" x14ac:dyDescent="0.25">
      <c r="B164" s="2"/>
      <c r="C164" s="2"/>
    </row>
    <row r="165" spans="2:3" s="3" customFormat="1" x14ac:dyDescent="0.25">
      <c r="B165" s="2"/>
      <c r="C165" s="2"/>
    </row>
    <row r="166" spans="2:3" s="3" customFormat="1" x14ac:dyDescent="0.25">
      <c r="B166" s="2"/>
      <c r="C166" s="2"/>
    </row>
    <row r="167" spans="2:3" s="3" customFormat="1" x14ac:dyDescent="0.25">
      <c r="B167" s="2"/>
      <c r="C167" s="2"/>
    </row>
    <row r="168" spans="2:3" s="3" customFormat="1" x14ac:dyDescent="0.25">
      <c r="B168" s="2"/>
      <c r="C168" s="2"/>
    </row>
    <row r="169" spans="2:3" s="3" customFormat="1" x14ac:dyDescent="0.25">
      <c r="B169" s="2"/>
      <c r="C169" s="2"/>
    </row>
    <row r="170" spans="2:3" s="3" customFormat="1" x14ac:dyDescent="0.25">
      <c r="B170" s="2"/>
      <c r="C170" s="2"/>
    </row>
    <row r="171" spans="2:3" s="3" customFormat="1" x14ac:dyDescent="0.25">
      <c r="B171" s="2"/>
      <c r="C171" s="2"/>
    </row>
    <row r="172" spans="2:3" s="3" customFormat="1" x14ac:dyDescent="0.25">
      <c r="B172" s="2"/>
      <c r="C172" s="2"/>
    </row>
    <row r="173" spans="2:3" s="3" customFormat="1" x14ac:dyDescent="0.25">
      <c r="B173" s="2"/>
      <c r="C173" s="2"/>
    </row>
    <row r="174" spans="2:3" s="3" customFormat="1" x14ac:dyDescent="0.25">
      <c r="B174" s="2"/>
      <c r="C174" s="2"/>
    </row>
    <row r="175" spans="2:3" s="3" customFormat="1" x14ac:dyDescent="0.25">
      <c r="B175" s="2"/>
      <c r="C175" s="2"/>
    </row>
    <row r="176" spans="2:3" s="3" customFormat="1" x14ac:dyDescent="0.25">
      <c r="B176" s="2"/>
      <c r="C176" s="2"/>
    </row>
    <row r="177" spans="2:3" s="3" customFormat="1" x14ac:dyDescent="0.25">
      <c r="B177" s="2"/>
      <c r="C177" s="2"/>
    </row>
    <row r="178" spans="2:3" s="3" customFormat="1" x14ac:dyDescent="0.25">
      <c r="B178" s="2"/>
      <c r="C178" s="2"/>
    </row>
    <row r="179" spans="2:3" s="3" customFormat="1" x14ac:dyDescent="0.25">
      <c r="B179" s="2"/>
      <c r="C179" s="2"/>
    </row>
    <row r="180" spans="2:3" s="3" customFormat="1" x14ac:dyDescent="0.25">
      <c r="B180" s="2"/>
      <c r="C180" s="2"/>
    </row>
    <row r="181" spans="2:3" s="3" customFormat="1" x14ac:dyDescent="0.25">
      <c r="B181" s="2"/>
      <c r="C181" s="2"/>
    </row>
    <row r="182" spans="2:3" s="3" customFormat="1" x14ac:dyDescent="0.25">
      <c r="B182" s="2"/>
      <c r="C182" s="2"/>
    </row>
    <row r="183" spans="2:3" s="3" customFormat="1" x14ac:dyDescent="0.25">
      <c r="B183" s="2"/>
      <c r="C183" s="2"/>
    </row>
    <row r="184" spans="2:3" s="3" customFormat="1" x14ac:dyDescent="0.25">
      <c r="B184" s="2"/>
      <c r="C184" s="2"/>
    </row>
    <row r="185" spans="2:3" s="3" customFormat="1" x14ac:dyDescent="0.25">
      <c r="B185" s="2"/>
      <c r="C185" s="2"/>
    </row>
    <row r="186" spans="2:3" s="3" customFormat="1" x14ac:dyDescent="0.25">
      <c r="B186" s="2"/>
      <c r="C186" s="2"/>
    </row>
    <row r="187" spans="2:3" s="3" customFormat="1" x14ac:dyDescent="0.25">
      <c r="B187" s="2"/>
      <c r="C187" s="2"/>
    </row>
    <row r="188" spans="2:3" s="3" customFormat="1" x14ac:dyDescent="0.25">
      <c r="B188" s="2"/>
      <c r="C188" s="2"/>
    </row>
    <row r="189" spans="2:3" s="3" customFormat="1" x14ac:dyDescent="0.25">
      <c r="B189" s="2"/>
      <c r="C189" s="2"/>
    </row>
    <row r="190" spans="2:3" s="3" customFormat="1" x14ac:dyDescent="0.25">
      <c r="B190" s="2"/>
      <c r="C190" s="2"/>
    </row>
    <row r="191" spans="2:3" s="3" customFormat="1" x14ac:dyDescent="0.25">
      <c r="B191" s="2"/>
      <c r="C191" s="2"/>
    </row>
    <row r="192" spans="2:3" s="3" customFormat="1" x14ac:dyDescent="0.25">
      <c r="B192" s="2"/>
      <c r="C192" s="2"/>
    </row>
    <row r="193" spans="2:3" s="3" customFormat="1" x14ac:dyDescent="0.25">
      <c r="B193" s="2"/>
      <c r="C193" s="2"/>
    </row>
    <row r="194" spans="2:3" s="3" customFormat="1" x14ac:dyDescent="0.25">
      <c r="B194" s="2"/>
      <c r="C194" s="2"/>
    </row>
    <row r="195" spans="2:3" s="3" customFormat="1" x14ac:dyDescent="0.25">
      <c r="B195" s="2"/>
      <c r="C195" s="2"/>
    </row>
    <row r="196" spans="2:3" s="3" customFormat="1" x14ac:dyDescent="0.25">
      <c r="B196" s="2"/>
      <c r="C196" s="2"/>
    </row>
    <row r="197" spans="2:3" s="3" customFormat="1" x14ac:dyDescent="0.25">
      <c r="B197" s="2"/>
      <c r="C197" s="2"/>
    </row>
    <row r="198" spans="2:3" s="3" customFormat="1" x14ac:dyDescent="0.25">
      <c r="B198" s="2"/>
      <c r="C198" s="2"/>
    </row>
    <row r="199" spans="2:3" s="3" customFormat="1" x14ac:dyDescent="0.25">
      <c r="B199" s="2"/>
      <c r="C199" s="2"/>
    </row>
    <row r="200" spans="2:3" s="3" customFormat="1" x14ac:dyDescent="0.25">
      <c r="B200" s="2"/>
      <c r="C200" s="2"/>
    </row>
    <row r="201" spans="2:3" s="3" customFormat="1" x14ac:dyDescent="0.25">
      <c r="B201" s="2"/>
      <c r="C201" s="2"/>
    </row>
    <row r="202" spans="2:3" s="3" customFormat="1" x14ac:dyDescent="0.25">
      <c r="B202" s="2"/>
      <c r="C202" s="2"/>
    </row>
    <row r="203" spans="2:3" s="3" customFormat="1" x14ac:dyDescent="0.25">
      <c r="B203" s="2"/>
      <c r="C203" s="2"/>
    </row>
    <row r="204" spans="2:3" s="3" customFormat="1" x14ac:dyDescent="0.25">
      <c r="B204" s="2"/>
      <c r="C204" s="2"/>
    </row>
    <row r="205" spans="2:3" s="3" customFormat="1" x14ac:dyDescent="0.25">
      <c r="B205" s="2"/>
      <c r="C205" s="2"/>
    </row>
    <row r="206" spans="2:3" s="3" customFormat="1" x14ac:dyDescent="0.25">
      <c r="B206" s="2"/>
      <c r="C206" s="2"/>
    </row>
    <row r="207" spans="2:3" s="3" customFormat="1" x14ac:dyDescent="0.25">
      <c r="B207" s="2"/>
      <c r="C207" s="2"/>
    </row>
    <row r="208" spans="2:3" s="3" customFormat="1" x14ac:dyDescent="0.25">
      <c r="B208" s="2"/>
      <c r="C208" s="2"/>
    </row>
    <row r="209" spans="2:3" s="3" customFormat="1" x14ac:dyDescent="0.25">
      <c r="B209" s="2"/>
      <c r="C209" s="2"/>
    </row>
    <row r="210" spans="2:3" s="3" customFormat="1" x14ac:dyDescent="0.25">
      <c r="B210" s="2"/>
      <c r="C210" s="2"/>
    </row>
    <row r="211" spans="2:3" s="3" customFormat="1" x14ac:dyDescent="0.25">
      <c r="B211" s="2"/>
      <c r="C211" s="2"/>
    </row>
    <row r="212" spans="2:3" s="3" customFormat="1" x14ac:dyDescent="0.25">
      <c r="B212" s="2"/>
      <c r="C212" s="2"/>
    </row>
    <row r="213" spans="2:3" s="3" customFormat="1" x14ac:dyDescent="0.25">
      <c r="B213" s="2"/>
      <c r="C213" s="2"/>
    </row>
    <row r="214" spans="2:3" s="3" customFormat="1" x14ac:dyDescent="0.25">
      <c r="B214" s="2"/>
      <c r="C214" s="2"/>
    </row>
    <row r="215" spans="2:3" s="3" customFormat="1" x14ac:dyDescent="0.25">
      <c r="B215" s="2"/>
      <c r="C215" s="2"/>
    </row>
    <row r="216" spans="2:3" s="3" customFormat="1" x14ac:dyDescent="0.25">
      <c r="B216" s="2"/>
      <c r="C216" s="2"/>
    </row>
    <row r="217" spans="2:3" s="3" customFormat="1" x14ac:dyDescent="0.25">
      <c r="B217" s="2"/>
      <c r="C217" s="2"/>
    </row>
    <row r="218" spans="2:3" s="3" customFormat="1" x14ac:dyDescent="0.25">
      <c r="B218" s="2"/>
      <c r="C218" s="2"/>
    </row>
    <row r="219" spans="2:3" s="3" customFormat="1" x14ac:dyDescent="0.25">
      <c r="B219" s="2"/>
      <c r="C219" s="2"/>
    </row>
    <row r="220" spans="2:3" s="3" customFormat="1" x14ac:dyDescent="0.25">
      <c r="B220" s="2"/>
      <c r="C220" s="2"/>
    </row>
    <row r="221" spans="2:3" s="3" customFormat="1" x14ac:dyDescent="0.25">
      <c r="B221" s="2"/>
      <c r="C221" s="2"/>
    </row>
    <row r="222" spans="2:3" s="3" customFormat="1" x14ac:dyDescent="0.25">
      <c r="B222" s="2"/>
      <c r="C222" s="2"/>
    </row>
    <row r="223" spans="2:3" s="3" customFormat="1" x14ac:dyDescent="0.25">
      <c r="B223" s="2"/>
      <c r="C223" s="2"/>
    </row>
    <row r="224" spans="2:3" s="3" customFormat="1" x14ac:dyDescent="0.25">
      <c r="B224" s="2"/>
      <c r="C224" s="2"/>
    </row>
    <row r="225" spans="2:3" s="3" customFormat="1" x14ac:dyDescent="0.25">
      <c r="B225" s="2"/>
      <c r="C225" s="2"/>
    </row>
    <row r="226" spans="2:3" s="3" customFormat="1" x14ac:dyDescent="0.25">
      <c r="B226" s="2"/>
      <c r="C226" s="2"/>
    </row>
    <row r="227" spans="2:3" s="3" customFormat="1" x14ac:dyDescent="0.25">
      <c r="B227" s="2"/>
      <c r="C227" s="2"/>
    </row>
    <row r="228" spans="2:3" s="3" customFormat="1" x14ac:dyDescent="0.25">
      <c r="B228" s="2"/>
      <c r="C228" s="2"/>
    </row>
    <row r="229" spans="2:3" s="3" customFormat="1" x14ac:dyDescent="0.25">
      <c r="B229" s="2"/>
      <c r="C229" s="2"/>
    </row>
    <row r="230" spans="2:3" s="3" customFormat="1" x14ac:dyDescent="0.25">
      <c r="B230" s="2"/>
      <c r="C230" s="2"/>
    </row>
    <row r="231" spans="2:3" s="3" customFormat="1" x14ac:dyDescent="0.25">
      <c r="B231" s="2"/>
      <c r="C231" s="2"/>
    </row>
    <row r="232" spans="2:3" s="3" customFormat="1" x14ac:dyDescent="0.25">
      <c r="B232" s="2"/>
      <c r="C232" s="2"/>
    </row>
    <row r="233" spans="2:3" s="3" customFormat="1" x14ac:dyDescent="0.25">
      <c r="B233" s="2"/>
      <c r="C233" s="2"/>
    </row>
    <row r="234" spans="2:3" s="3" customFormat="1" x14ac:dyDescent="0.25">
      <c r="B234" s="2"/>
      <c r="C234" s="2"/>
    </row>
    <row r="235" spans="2:3" s="3" customFormat="1" x14ac:dyDescent="0.25">
      <c r="B235" s="2"/>
      <c r="C235" s="2"/>
    </row>
    <row r="236" spans="2:3" s="3" customFormat="1" x14ac:dyDescent="0.25">
      <c r="B236" s="2"/>
      <c r="C236" s="2"/>
    </row>
    <row r="237" spans="2:3" s="3" customFormat="1" x14ac:dyDescent="0.25">
      <c r="B237" s="2"/>
      <c r="C237" s="2"/>
    </row>
    <row r="238" spans="2:3" s="3" customFormat="1" x14ac:dyDescent="0.25">
      <c r="B238" s="2"/>
      <c r="C238" s="2"/>
    </row>
    <row r="239" spans="2:3" s="3" customFormat="1" x14ac:dyDescent="0.25">
      <c r="B239" s="2"/>
      <c r="C239" s="2"/>
    </row>
    <row r="240" spans="2:3" s="3" customFormat="1" x14ac:dyDescent="0.25">
      <c r="B240" s="2"/>
      <c r="C240" s="2"/>
    </row>
    <row r="241" spans="2:3" s="3" customFormat="1" x14ac:dyDescent="0.25">
      <c r="B241" s="2"/>
      <c r="C241" s="2"/>
    </row>
    <row r="242" spans="2:3" s="3" customFormat="1" x14ac:dyDescent="0.25">
      <c r="B242" s="2"/>
      <c r="C242" s="2"/>
    </row>
    <row r="243" spans="2:3" s="3" customFormat="1" x14ac:dyDescent="0.25">
      <c r="B243" s="2"/>
      <c r="C243" s="2"/>
    </row>
    <row r="244" spans="2:3" s="3" customFormat="1" x14ac:dyDescent="0.25">
      <c r="B244" s="2"/>
      <c r="C244" s="2"/>
    </row>
    <row r="245" spans="2:3" s="3" customFormat="1" x14ac:dyDescent="0.25">
      <c r="B245" s="2"/>
      <c r="C245" s="2"/>
    </row>
    <row r="246" spans="2:3" s="3" customFormat="1" x14ac:dyDescent="0.25">
      <c r="B246" s="2"/>
      <c r="C246" s="2"/>
    </row>
    <row r="247" spans="2:3" s="3" customFormat="1" x14ac:dyDescent="0.25">
      <c r="B247" s="2"/>
      <c r="C247" s="2"/>
    </row>
    <row r="248" spans="2:3" s="3" customFormat="1" x14ac:dyDescent="0.25">
      <c r="B248" s="2"/>
      <c r="C248" s="2"/>
    </row>
    <row r="249" spans="2:3" s="3" customFormat="1" x14ac:dyDescent="0.25">
      <c r="B249" s="2"/>
      <c r="C249" s="2"/>
    </row>
    <row r="250" spans="2:3" s="3" customFormat="1" x14ac:dyDescent="0.25">
      <c r="B250" s="2"/>
      <c r="C250" s="2"/>
    </row>
    <row r="251" spans="2:3" s="3" customFormat="1" x14ac:dyDescent="0.25">
      <c r="B251" s="2"/>
      <c r="C251" s="2"/>
    </row>
    <row r="252" spans="2:3" s="3" customFormat="1" x14ac:dyDescent="0.25">
      <c r="B252" s="2"/>
      <c r="C252" s="2"/>
    </row>
    <row r="253" spans="2:3" s="3" customFormat="1" x14ac:dyDescent="0.25">
      <c r="B253" s="2"/>
      <c r="C253" s="2"/>
    </row>
    <row r="254" spans="2:3" s="3" customFormat="1" x14ac:dyDescent="0.25">
      <c r="B254" s="2"/>
      <c r="C254" s="2"/>
    </row>
    <row r="255" spans="2:3" s="3" customFormat="1" x14ac:dyDescent="0.25">
      <c r="B255" s="2"/>
      <c r="C255" s="2"/>
    </row>
    <row r="256" spans="2:3" s="3" customFormat="1" x14ac:dyDescent="0.25">
      <c r="B256" s="2"/>
      <c r="C256" s="2"/>
    </row>
    <row r="257" spans="2:3" s="3" customFormat="1" x14ac:dyDescent="0.25">
      <c r="B257" s="2"/>
      <c r="C257" s="2"/>
    </row>
    <row r="258" spans="2:3" s="3" customFormat="1" x14ac:dyDescent="0.25">
      <c r="B258" s="2"/>
      <c r="C258" s="2"/>
    </row>
    <row r="259" spans="2:3" s="3" customFormat="1" x14ac:dyDescent="0.25">
      <c r="B259" s="2"/>
      <c r="C259" s="2"/>
    </row>
    <row r="260" spans="2:3" s="3" customFormat="1" x14ac:dyDescent="0.25">
      <c r="B260" s="2"/>
      <c r="C260" s="2"/>
    </row>
    <row r="261" spans="2:3" s="3" customFormat="1" x14ac:dyDescent="0.25">
      <c r="B261" s="2"/>
      <c r="C261" s="2"/>
    </row>
    <row r="262" spans="2:3" s="3" customFormat="1" x14ac:dyDescent="0.25">
      <c r="B262" s="2"/>
      <c r="C262" s="2"/>
    </row>
    <row r="263" spans="2:3" s="3" customFormat="1" x14ac:dyDescent="0.25">
      <c r="B263" s="2"/>
      <c r="C263" s="2"/>
    </row>
    <row r="264" spans="2:3" s="3" customFormat="1" x14ac:dyDescent="0.25">
      <c r="B264" s="2"/>
      <c r="C264" s="2"/>
    </row>
    <row r="265" spans="2:3" s="3" customFormat="1" x14ac:dyDescent="0.25">
      <c r="B265" s="2"/>
      <c r="C265" s="2"/>
    </row>
    <row r="266" spans="2:3" s="3" customFormat="1" x14ac:dyDescent="0.25">
      <c r="B266" s="2"/>
      <c r="C266" s="2"/>
    </row>
    <row r="267" spans="2:3" s="3" customFormat="1" x14ac:dyDescent="0.25">
      <c r="B267" s="2"/>
      <c r="C267" s="2"/>
    </row>
    <row r="268" spans="2:3" s="3" customFormat="1" x14ac:dyDescent="0.25">
      <c r="B268" s="2"/>
      <c r="C268" s="2"/>
    </row>
    <row r="269" spans="2:3" s="3" customFormat="1" x14ac:dyDescent="0.25">
      <c r="B269" s="2"/>
      <c r="C269" s="2"/>
    </row>
    <row r="270" spans="2:3" s="3" customFormat="1" x14ac:dyDescent="0.25">
      <c r="B270" s="2"/>
      <c r="C270" s="2"/>
    </row>
    <row r="271" spans="2:3" s="3" customFormat="1" x14ac:dyDescent="0.25">
      <c r="B271" s="2"/>
      <c r="C271" s="2"/>
    </row>
    <row r="272" spans="2:3" s="3" customFormat="1" x14ac:dyDescent="0.25">
      <c r="B272" s="2"/>
      <c r="C272" s="2"/>
    </row>
    <row r="273" spans="2:3" s="3" customFormat="1" x14ac:dyDescent="0.25">
      <c r="B273" s="2"/>
      <c r="C273" s="2"/>
    </row>
    <row r="274" spans="2:3" s="3" customFormat="1" x14ac:dyDescent="0.25">
      <c r="B274" s="2"/>
      <c r="C274" s="2"/>
    </row>
    <row r="275" spans="2:3" s="3" customFormat="1" x14ac:dyDescent="0.25">
      <c r="B275" s="2"/>
      <c r="C275" s="2"/>
    </row>
    <row r="276" spans="2:3" s="3" customFormat="1" x14ac:dyDescent="0.25">
      <c r="B276" s="2"/>
      <c r="C276" s="2"/>
    </row>
    <row r="277" spans="2:3" s="3" customFormat="1" x14ac:dyDescent="0.25">
      <c r="B277" s="2"/>
      <c r="C277" s="2"/>
    </row>
    <row r="278" spans="2:3" s="3" customFormat="1" x14ac:dyDescent="0.25">
      <c r="B278" s="2"/>
      <c r="C278" s="2"/>
    </row>
    <row r="279" spans="2:3" s="3" customFormat="1" x14ac:dyDescent="0.25">
      <c r="B279" s="2"/>
      <c r="C279" s="2"/>
    </row>
    <row r="280" spans="2:3" s="3" customFormat="1" x14ac:dyDescent="0.25">
      <c r="B280" s="2"/>
      <c r="C280" s="2"/>
    </row>
    <row r="281" spans="2:3" s="3" customFormat="1" x14ac:dyDescent="0.25">
      <c r="B281" s="2"/>
      <c r="C281" s="2"/>
    </row>
    <row r="282" spans="2:3" s="3" customFormat="1" x14ac:dyDescent="0.25">
      <c r="B282" s="2"/>
      <c r="C282" s="2"/>
    </row>
    <row r="283" spans="2:3" s="3" customFormat="1" x14ac:dyDescent="0.25">
      <c r="B283" s="2"/>
      <c r="C283" s="2"/>
    </row>
    <row r="284" spans="2:3" s="3" customFormat="1" x14ac:dyDescent="0.25">
      <c r="B284" s="2"/>
      <c r="C284" s="2"/>
    </row>
    <row r="285" spans="2:3" s="3" customFormat="1" x14ac:dyDescent="0.25">
      <c r="B285" s="2"/>
      <c r="C285" s="2"/>
    </row>
    <row r="286" spans="2:3" s="3" customFormat="1" x14ac:dyDescent="0.25">
      <c r="B286" s="2"/>
      <c r="C286" s="2"/>
    </row>
    <row r="287" spans="2:3" s="3" customFormat="1" x14ac:dyDescent="0.25">
      <c r="B287" s="2"/>
      <c r="C287" s="2"/>
    </row>
    <row r="288" spans="2:3" s="3" customFormat="1" x14ac:dyDescent="0.25">
      <c r="B288" s="2"/>
      <c r="C288" s="2"/>
    </row>
    <row r="289" spans="2:3" s="3" customFormat="1" x14ac:dyDescent="0.25">
      <c r="B289" s="2"/>
      <c r="C289" s="2"/>
    </row>
    <row r="290" spans="2:3" s="3" customFormat="1" x14ac:dyDescent="0.25">
      <c r="B290" s="2"/>
      <c r="C290" s="2"/>
    </row>
    <row r="291" spans="2:3" s="3" customFormat="1" x14ac:dyDescent="0.25">
      <c r="B291" s="2"/>
      <c r="C291" s="2"/>
    </row>
    <row r="292" spans="2:3" s="3" customFormat="1" x14ac:dyDescent="0.25">
      <c r="B292" s="2"/>
      <c r="C292" s="2"/>
    </row>
    <row r="293" spans="2:3" s="3" customFormat="1" x14ac:dyDescent="0.25">
      <c r="B293" s="2"/>
      <c r="C293" s="2"/>
    </row>
    <row r="294" spans="2:3" s="3" customFormat="1" x14ac:dyDescent="0.25">
      <c r="B294" s="2"/>
      <c r="C294" s="2"/>
    </row>
    <row r="295" spans="2:3" s="3" customFormat="1" x14ac:dyDescent="0.25">
      <c r="B295" s="2"/>
      <c r="C295" s="2"/>
    </row>
    <row r="296" spans="2:3" s="3" customFormat="1" x14ac:dyDescent="0.25">
      <c r="B296" s="2"/>
      <c r="C296" s="2"/>
    </row>
    <row r="297" spans="2:3" s="3" customFormat="1" x14ac:dyDescent="0.25">
      <c r="B297" s="2"/>
      <c r="C297" s="2"/>
    </row>
    <row r="298" spans="2:3" s="3" customFormat="1" x14ac:dyDescent="0.25">
      <c r="B298" s="2"/>
      <c r="C298" s="2"/>
    </row>
    <row r="299" spans="2:3" s="3" customFormat="1" x14ac:dyDescent="0.25">
      <c r="B299" s="2"/>
      <c r="C299" s="2"/>
    </row>
    <row r="300" spans="2:3" s="3" customFormat="1" x14ac:dyDescent="0.25">
      <c r="B300" s="2"/>
      <c r="C300" s="2"/>
    </row>
    <row r="301" spans="2:3" s="3" customFormat="1" x14ac:dyDescent="0.25">
      <c r="B301" s="2"/>
      <c r="C301" s="2"/>
    </row>
    <row r="302" spans="2:3" s="3" customFormat="1" x14ac:dyDescent="0.25">
      <c r="B302" s="2"/>
      <c r="C302" s="2"/>
    </row>
    <row r="303" spans="2:3" s="3" customFormat="1" x14ac:dyDescent="0.25">
      <c r="B303" s="2"/>
      <c r="C303" s="2"/>
    </row>
    <row r="304" spans="2:3" s="3" customFormat="1" x14ac:dyDescent="0.25">
      <c r="B304" s="2"/>
      <c r="C304" s="2"/>
    </row>
    <row r="305" spans="2:3" s="3" customFormat="1" x14ac:dyDescent="0.25">
      <c r="B305" s="2"/>
      <c r="C305" s="2"/>
    </row>
    <row r="306" spans="2:3" s="3" customFormat="1" x14ac:dyDescent="0.25">
      <c r="B306" s="2"/>
      <c r="C306" s="2"/>
    </row>
    <row r="307" spans="2:3" s="3" customFormat="1" x14ac:dyDescent="0.25">
      <c r="B307" s="2"/>
      <c r="C307" s="2"/>
    </row>
    <row r="308" spans="2:3" s="3" customFormat="1" x14ac:dyDescent="0.25">
      <c r="B308" s="2"/>
      <c r="C308" s="2"/>
    </row>
    <row r="309" spans="2:3" s="3" customFormat="1" x14ac:dyDescent="0.25">
      <c r="B309" s="2"/>
      <c r="C309" s="2"/>
    </row>
    <row r="310" spans="2:3" s="3" customFormat="1" x14ac:dyDescent="0.25">
      <c r="B310" s="2"/>
      <c r="C310" s="2"/>
    </row>
    <row r="311" spans="2:3" s="3" customFormat="1" x14ac:dyDescent="0.25">
      <c r="B311" s="2"/>
      <c r="C311" s="2"/>
    </row>
    <row r="312" spans="2:3" s="3" customFormat="1" x14ac:dyDescent="0.25">
      <c r="B312" s="2"/>
      <c r="C312" s="2"/>
    </row>
    <row r="313" spans="2:3" s="3" customFormat="1" x14ac:dyDescent="0.25">
      <c r="B313" s="2"/>
      <c r="C313" s="2"/>
    </row>
    <row r="314" spans="2:3" s="3" customFormat="1" x14ac:dyDescent="0.25">
      <c r="B314" s="2"/>
      <c r="C314" s="2"/>
    </row>
    <row r="315" spans="2:3" s="3" customFormat="1" x14ac:dyDescent="0.25">
      <c r="B315" s="2"/>
      <c r="C315" s="2"/>
    </row>
    <row r="316" spans="2:3" s="3" customFormat="1" x14ac:dyDescent="0.25">
      <c r="B316" s="2"/>
      <c r="C316" s="2"/>
    </row>
    <row r="317" spans="2:3" s="3" customFormat="1" x14ac:dyDescent="0.25">
      <c r="B317" s="2"/>
      <c r="C317" s="2"/>
    </row>
    <row r="318" spans="2:3" s="3" customFormat="1" x14ac:dyDescent="0.25">
      <c r="B318" s="2"/>
      <c r="C318" s="2"/>
    </row>
    <row r="319" spans="2:3" s="3" customFormat="1" x14ac:dyDescent="0.25">
      <c r="B319" s="2"/>
      <c r="C319" s="2"/>
    </row>
    <row r="320" spans="2:3" s="3" customFormat="1" x14ac:dyDescent="0.25">
      <c r="B320" s="2"/>
      <c r="C320" s="2"/>
    </row>
    <row r="321" spans="2:3" s="3" customFormat="1" x14ac:dyDescent="0.25">
      <c r="B321" s="2"/>
      <c r="C321" s="2"/>
    </row>
    <row r="322" spans="2:3" s="3" customFormat="1" x14ac:dyDescent="0.25">
      <c r="B322" s="2"/>
      <c r="C322" s="2"/>
    </row>
    <row r="323" spans="2:3" s="3" customFormat="1" x14ac:dyDescent="0.25">
      <c r="B323" s="2"/>
      <c r="C323" s="2"/>
    </row>
    <row r="324" spans="2:3" s="3" customFormat="1" x14ac:dyDescent="0.25">
      <c r="B324" s="2"/>
      <c r="C324" s="2"/>
    </row>
    <row r="325" spans="2:3" s="3" customFormat="1" x14ac:dyDescent="0.25">
      <c r="B325" s="2"/>
      <c r="C325" s="2"/>
    </row>
    <row r="326" spans="2:3" s="3" customFormat="1" x14ac:dyDescent="0.25">
      <c r="B326" s="2"/>
      <c r="C326" s="2"/>
    </row>
    <row r="327" spans="2:3" s="3" customFormat="1" x14ac:dyDescent="0.25">
      <c r="B327" s="2"/>
      <c r="C327" s="2"/>
    </row>
    <row r="328" spans="2:3" s="3" customFormat="1" x14ac:dyDescent="0.25">
      <c r="B328" s="2"/>
      <c r="C328" s="2"/>
    </row>
    <row r="329" spans="2:3" s="3" customFormat="1" x14ac:dyDescent="0.25">
      <c r="B329" s="2"/>
      <c r="C329" s="2"/>
    </row>
    <row r="330" spans="2:3" s="3" customFormat="1" x14ac:dyDescent="0.25">
      <c r="B330" s="2"/>
      <c r="C330" s="2"/>
    </row>
    <row r="331" spans="2:3" s="3" customFormat="1" x14ac:dyDescent="0.25">
      <c r="B331" s="2"/>
      <c r="C331" s="2"/>
    </row>
    <row r="332" spans="2:3" s="3" customFormat="1" x14ac:dyDescent="0.25">
      <c r="B332" s="2"/>
      <c r="C332" s="2"/>
    </row>
    <row r="333" spans="2:3" s="3" customFormat="1" x14ac:dyDescent="0.25">
      <c r="B333" s="2"/>
      <c r="C333" s="2"/>
    </row>
    <row r="334" spans="2:3" s="3" customFormat="1" x14ac:dyDescent="0.25">
      <c r="B334" s="2"/>
      <c r="C334" s="2"/>
    </row>
    <row r="335" spans="2:3" s="3" customFormat="1" x14ac:dyDescent="0.25">
      <c r="B335" s="2"/>
      <c r="C335" s="2"/>
    </row>
    <row r="336" spans="2:3" s="3" customFormat="1" x14ac:dyDescent="0.25">
      <c r="B336" s="2"/>
      <c r="C336" s="2"/>
    </row>
    <row r="337" spans="2:3" s="3" customFormat="1" x14ac:dyDescent="0.25">
      <c r="B337" s="2"/>
      <c r="C337" s="2"/>
    </row>
    <row r="338" spans="2:3" s="3" customFormat="1" x14ac:dyDescent="0.25">
      <c r="B338" s="2"/>
      <c r="C338" s="2"/>
    </row>
    <row r="339" spans="2:3" s="3" customFormat="1" x14ac:dyDescent="0.25">
      <c r="B339" s="2"/>
      <c r="C339" s="2"/>
    </row>
    <row r="340" spans="2:3" s="3" customFormat="1" x14ac:dyDescent="0.25">
      <c r="B340" s="2"/>
      <c r="C340" s="2"/>
    </row>
    <row r="341" spans="2:3" s="3" customFormat="1" x14ac:dyDescent="0.25">
      <c r="B341" s="2"/>
      <c r="C341" s="2"/>
    </row>
    <row r="342" spans="2:3" s="3" customFormat="1" x14ac:dyDescent="0.25">
      <c r="B342" s="2"/>
      <c r="C342" s="2"/>
    </row>
    <row r="343" spans="2:3" s="3" customFormat="1" x14ac:dyDescent="0.25">
      <c r="B343" s="2"/>
      <c r="C343" s="2"/>
    </row>
    <row r="344" spans="2:3" s="3" customFormat="1" x14ac:dyDescent="0.25">
      <c r="B344" s="2"/>
      <c r="C344" s="2"/>
    </row>
    <row r="345" spans="2:3" s="3" customFormat="1" x14ac:dyDescent="0.25">
      <c r="B345" s="2"/>
      <c r="C345" s="2"/>
    </row>
    <row r="346" spans="2:3" s="3" customFormat="1" x14ac:dyDescent="0.25">
      <c r="B346" s="2"/>
      <c r="C346" s="2"/>
    </row>
    <row r="347" spans="2:3" s="3" customFormat="1" x14ac:dyDescent="0.25">
      <c r="B347" s="2"/>
      <c r="C347" s="2"/>
    </row>
    <row r="348" spans="2:3" s="3" customFormat="1" x14ac:dyDescent="0.25">
      <c r="B348" s="2"/>
      <c r="C348" s="2"/>
    </row>
    <row r="349" spans="2:3" s="3" customFormat="1" x14ac:dyDescent="0.25">
      <c r="B349" s="2"/>
      <c r="C349" s="2"/>
    </row>
    <row r="350" spans="2:3" s="3" customFormat="1" x14ac:dyDescent="0.25">
      <c r="B350" s="2"/>
      <c r="C350" s="2"/>
    </row>
    <row r="351" spans="2:3" s="3" customFormat="1" x14ac:dyDescent="0.25">
      <c r="B351" s="2"/>
      <c r="C351" s="2"/>
    </row>
    <row r="352" spans="2:3" s="3" customFormat="1" x14ac:dyDescent="0.25">
      <c r="B352" s="2"/>
      <c r="C352" s="2"/>
    </row>
    <row r="353" spans="2:3" s="3" customFormat="1" x14ac:dyDescent="0.25">
      <c r="B353" s="2"/>
      <c r="C353" s="2"/>
    </row>
    <row r="354" spans="2:3" s="3" customFormat="1" x14ac:dyDescent="0.25">
      <c r="B354" s="2"/>
      <c r="C354" s="2"/>
    </row>
    <row r="355" spans="2:3" s="3" customFormat="1" x14ac:dyDescent="0.25">
      <c r="B355" s="2"/>
      <c r="C355" s="2"/>
    </row>
    <row r="356" spans="2:3" s="3" customFormat="1" x14ac:dyDescent="0.25">
      <c r="B356" s="2"/>
      <c r="C356" s="2"/>
    </row>
    <row r="357" spans="2:3" s="3" customFormat="1" x14ac:dyDescent="0.25">
      <c r="B357" s="2"/>
      <c r="C357" s="2"/>
    </row>
    <row r="358" spans="2:3" s="3" customFormat="1" x14ac:dyDescent="0.25">
      <c r="B358" s="2"/>
      <c r="C358" s="2"/>
    </row>
    <row r="359" spans="2:3" s="3" customFormat="1" x14ac:dyDescent="0.25">
      <c r="B359" s="2"/>
      <c r="C359" s="2"/>
    </row>
    <row r="360" spans="2:3" s="3" customFormat="1" x14ac:dyDescent="0.25">
      <c r="B360" s="2"/>
      <c r="C360" s="2"/>
    </row>
    <row r="361" spans="2:3" s="3" customFormat="1" x14ac:dyDescent="0.25">
      <c r="B361" s="2"/>
      <c r="C361" s="2"/>
    </row>
    <row r="362" spans="2:3" s="3" customFormat="1" x14ac:dyDescent="0.25">
      <c r="B362" s="2"/>
      <c r="C362" s="2"/>
    </row>
    <row r="363" spans="2:3" s="3" customFormat="1" x14ac:dyDescent="0.25">
      <c r="B363" s="2"/>
      <c r="C363" s="2"/>
    </row>
    <row r="364" spans="2:3" s="3" customFormat="1" x14ac:dyDescent="0.25">
      <c r="B364" s="2"/>
      <c r="C364" s="2"/>
    </row>
    <row r="365" spans="2:3" s="3" customFormat="1" x14ac:dyDescent="0.25">
      <c r="B365" s="2"/>
      <c r="C365" s="2"/>
    </row>
    <row r="366" spans="2:3" s="3" customFormat="1" x14ac:dyDescent="0.25">
      <c r="B366" s="2"/>
      <c r="C366" s="2"/>
    </row>
    <row r="367" spans="2:3" s="3" customFormat="1" x14ac:dyDescent="0.25">
      <c r="B367" s="2"/>
      <c r="C367" s="2"/>
    </row>
    <row r="368" spans="2:3" s="3" customFormat="1" x14ac:dyDescent="0.25">
      <c r="B368" s="2"/>
      <c r="C368" s="2"/>
    </row>
    <row r="369" spans="2:3" s="3" customFormat="1" x14ac:dyDescent="0.25">
      <c r="B369" s="2"/>
      <c r="C369" s="2"/>
    </row>
    <row r="370" spans="2:3" s="3" customFormat="1" x14ac:dyDescent="0.25">
      <c r="B370" s="2"/>
      <c r="C370" s="2"/>
    </row>
    <row r="371" spans="2:3" s="3" customFormat="1" x14ac:dyDescent="0.25">
      <c r="B371" s="2"/>
      <c r="C371" s="2"/>
    </row>
    <row r="372" spans="2:3" s="3" customFormat="1" x14ac:dyDescent="0.25">
      <c r="B372" s="2"/>
      <c r="C372" s="2"/>
    </row>
    <row r="373" spans="2:3" s="3" customFormat="1" x14ac:dyDescent="0.25">
      <c r="B373" s="2"/>
      <c r="C373" s="2"/>
    </row>
    <row r="374" spans="2:3" s="3" customFormat="1" x14ac:dyDescent="0.25">
      <c r="B374" s="2"/>
      <c r="C374" s="2"/>
    </row>
    <row r="375" spans="2:3" s="3" customFormat="1" x14ac:dyDescent="0.25">
      <c r="B375" s="2"/>
      <c r="C375" s="2"/>
    </row>
    <row r="376" spans="2:3" s="3" customFormat="1" x14ac:dyDescent="0.25">
      <c r="B376" s="2"/>
      <c r="C376" s="2"/>
    </row>
    <row r="377" spans="2:3" s="3" customFormat="1" x14ac:dyDescent="0.25">
      <c r="B377" s="2"/>
      <c r="C377" s="2"/>
    </row>
    <row r="378" spans="2:3" s="3" customFormat="1" x14ac:dyDescent="0.25">
      <c r="B378" s="2"/>
      <c r="C378" s="2"/>
    </row>
    <row r="379" spans="2:3" s="3" customFormat="1" x14ac:dyDescent="0.25">
      <c r="B379" s="2"/>
      <c r="C379" s="2"/>
    </row>
    <row r="380" spans="2:3" s="3" customFormat="1" x14ac:dyDescent="0.25">
      <c r="B380" s="2"/>
      <c r="C380" s="2"/>
    </row>
    <row r="381" spans="2:3" s="3" customFormat="1" x14ac:dyDescent="0.25">
      <c r="B381" s="2"/>
      <c r="C381" s="2"/>
    </row>
    <row r="382" spans="2:3" s="3" customFormat="1" x14ac:dyDescent="0.25">
      <c r="B382" s="2"/>
      <c r="C382" s="2"/>
    </row>
    <row r="383" spans="2:3" s="3" customFormat="1" x14ac:dyDescent="0.25">
      <c r="B383" s="2"/>
      <c r="C383" s="2"/>
    </row>
    <row r="384" spans="2:3" s="3" customFormat="1" x14ac:dyDescent="0.25">
      <c r="B384" s="2"/>
      <c r="C384" s="2"/>
    </row>
    <row r="385" spans="2:3" s="3" customFormat="1" x14ac:dyDescent="0.25">
      <c r="B385" s="2"/>
      <c r="C385" s="2"/>
    </row>
    <row r="386" spans="2:3" s="3" customFormat="1" x14ac:dyDescent="0.25">
      <c r="B386" s="2"/>
      <c r="C386" s="2"/>
    </row>
    <row r="387" spans="2:3" s="3" customFormat="1" x14ac:dyDescent="0.25">
      <c r="B387" s="2"/>
      <c r="C387" s="2"/>
    </row>
    <row r="388" spans="2:3" s="3" customFormat="1" x14ac:dyDescent="0.25">
      <c r="B388" s="2"/>
      <c r="C388" s="2"/>
    </row>
    <row r="389" spans="2:3" s="3" customFormat="1" x14ac:dyDescent="0.25">
      <c r="B389" s="2"/>
      <c r="C389" s="2"/>
    </row>
    <row r="390" spans="2:3" s="3" customFormat="1" x14ac:dyDescent="0.25">
      <c r="B390" s="2"/>
      <c r="C390" s="2"/>
    </row>
    <row r="391" spans="2:3" s="3" customFormat="1" x14ac:dyDescent="0.25">
      <c r="B391" s="2"/>
      <c r="C391" s="2"/>
    </row>
    <row r="392" spans="2:3" s="3" customFormat="1" x14ac:dyDescent="0.25">
      <c r="B392" s="2"/>
      <c r="C392" s="2"/>
    </row>
    <row r="393" spans="2:3" s="3" customFormat="1" x14ac:dyDescent="0.25">
      <c r="B393" s="2"/>
      <c r="C393" s="2"/>
    </row>
    <row r="394" spans="2:3" s="3" customFormat="1" x14ac:dyDescent="0.25">
      <c r="B394" s="2"/>
      <c r="C394" s="2"/>
    </row>
    <row r="395" spans="2:3" s="3" customFormat="1" x14ac:dyDescent="0.25">
      <c r="B395" s="2"/>
      <c r="C395" s="2"/>
    </row>
    <row r="396" spans="2:3" s="3" customFormat="1" x14ac:dyDescent="0.25">
      <c r="B396" s="2"/>
      <c r="C396" s="2"/>
    </row>
    <row r="397" spans="2:3" s="3" customFormat="1" x14ac:dyDescent="0.25">
      <c r="B397" s="2"/>
      <c r="C397" s="2"/>
    </row>
    <row r="398" spans="2:3" s="3" customFormat="1" x14ac:dyDescent="0.25">
      <c r="B398" s="2"/>
      <c r="C398" s="2"/>
    </row>
    <row r="399" spans="2:3" s="3" customFormat="1" x14ac:dyDescent="0.25">
      <c r="B399" s="2"/>
      <c r="C399" s="2"/>
    </row>
    <row r="400" spans="2:3" s="3" customFormat="1" x14ac:dyDescent="0.25">
      <c r="B400" s="2"/>
      <c r="C400" s="2"/>
    </row>
    <row r="401" spans="2:3" s="3" customFormat="1" x14ac:dyDescent="0.25">
      <c r="B401" s="2"/>
      <c r="C401" s="2"/>
    </row>
    <row r="402" spans="2:3" s="3" customFormat="1" x14ac:dyDescent="0.25">
      <c r="B402" s="2"/>
      <c r="C402" s="2"/>
    </row>
    <row r="403" spans="2:3" s="3" customFormat="1" x14ac:dyDescent="0.25">
      <c r="B403" s="2"/>
      <c r="C403" s="2"/>
    </row>
    <row r="404" spans="2:3" s="3" customFormat="1" x14ac:dyDescent="0.25">
      <c r="B404" s="2"/>
      <c r="C404" s="2"/>
    </row>
    <row r="405" spans="2:3" s="3" customFormat="1" x14ac:dyDescent="0.25">
      <c r="B405" s="2"/>
      <c r="C405" s="2"/>
    </row>
    <row r="406" spans="2:3" s="3" customFormat="1" x14ac:dyDescent="0.25">
      <c r="B406" s="2"/>
      <c r="C406" s="2"/>
    </row>
    <row r="407" spans="2:3" s="3" customFormat="1" x14ac:dyDescent="0.25">
      <c r="B407" s="2"/>
      <c r="C407" s="2"/>
    </row>
    <row r="408" spans="2:3" s="3" customFormat="1" x14ac:dyDescent="0.25">
      <c r="B408" s="2"/>
      <c r="C408" s="2"/>
    </row>
    <row r="409" spans="2:3" s="3" customFormat="1" x14ac:dyDescent="0.25">
      <c r="B409" s="2"/>
      <c r="C409" s="2"/>
    </row>
    <row r="410" spans="2:3" s="3" customFormat="1" x14ac:dyDescent="0.25">
      <c r="B410" s="2"/>
      <c r="C410" s="2"/>
    </row>
    <row r="411" spans="2:3" s="3" customFormat="1" x14ac:dyDescent="0.25">
      <c r="B411" s="2"/>
      <c r="C411" s="2"/>
    </row>
    <row r="412" spans="2:3" s="3" customFormat="1" x14ac:dyDescent="0.25">
      <c r="B412" s="2"/>
      <c r="C412" s="2"/>
    </row>
    <row r="413" spans="2:3" s="3" customFormat="1" x14ac:dyDescent="0.25">
      <c r="B413" s="2"/>
      <c r="C413" s="2"/>
    </row>
    <row r="414" spans="2:3" s="3" customFormat="1" x14ac:dyDescent="0.25">
      <c r="B414" s="2"/>
      <c r="C414" s="2"/>
    </row>
    <row r="415" spans="2:3" s="3" customFormat="1" x14ac:dyDescent="0.25">
      <c r="B415" s="2"/>
      <c r="C415" s="2"/>
    </row>
    <row r="416" spans="2:3" s="3" customFormat="1" x14ac:dyDescent="0.25">
      <c r="B416" s="2"/>
      <c r="C416" s="2"/>
    </row>
    <row r="417" spans="2:3" s="3" customFormat="1" x14ac:dyDescent="0.25">
      <c r="B417" s="2"/>
      <c r="C417" s="2"/>
    </row>
    <row r="418" spans="2:3" s="3" customFormat="1" x14ac:dyDescent="0.25">
      <c r="B418" s="2"/>
      <c r="C418" s="2"/>
    </row>
    <row r="419" spans="2:3" s="3" customFormat="1" x14ac:dyDescent="0.25">
      <c r="B419" s="2"/>
      <c r="C419" s="2"/>
    </row>
    <row r="420" spans="2:3" s="3" customFormat="1" x14ac:dyDescent="0.25">
      <c r="B420" s="2"/>
      <c r="C420" s="2"/>
    </row>
    <row r="421" spans="2:3" s="3" customFormat="1" x14ac:dyDescent="0.25">
      <c r="B421" s="2"/>
      <c r="C421" s="2"/>
    </row>
    <row r="422" spans="2:3" s="3" customFormat="1" x14ac:dyDescent="0.25">
      <c r="B422" s="2"/>
      <c r="C422" s="2"/>
    </row>
    <row r="423" spans="2:3" s="3" customFormat="1" x14ac:dyDescent="0.25">
      <c r="B423" s="2"/>
      <c r="C423" s="2"/>
    </row>
    <row r="424" spans="2:3" s="3" customFormat="1" x14ac:dyDescent="0.25">
      <c r="B424" s="2"/>
      <c r="C424" s="2"/>
    </row>
    <row r="425" spans="2:3" s="3" customFormat="1" x14ac:dyDescent="0.25">
      <c r="B425" s="2"/>
      <c r="C425" s="2"/>
    </row>
    <row r="426" spans="2:3" s="3" customFormat="1" x14ac:dyDescent="0.25">
      <c r="B426" s="2"/>
      <c r="C426" s="2"/>
    </row>
    <row r="427" spans="2:3" s="3" customFormat="1" x14ac:dyDescent="0.25">
      <c r="B427" s="2"/>
      <c r="C427" s="2"/>
    </row>
    <row r="428" spans="2:3" s="3" customFormat="1" x14ac:dyDescent="0.25">
      <c r="B428" s="2"/>
      <c r="C428" s="2"/>
    </row>
    <row r="429" spans="2:3" s="3" customFormat="1" x14ac:dyDescent="0.25">
      <c r="B429" s="2"/>
      <c r="C429" s="2"/>
    </row>
    <row r="430" spans="2:3" s="3" customFormat="1" x14ac:dyDescent="0.25">
      <c r="B430" s="2"/>
      <c r="C430" s="2"/>
    </row>
    <row r="431" spans="2:3" s="3" customFormat="1" x14ac:dyDescent="0.25">
      <c r="B431" s="2"/>
      <c r="C431" s="2"/>
    </row>
    <row r="432" spans="2:3" s="3" customFormat="1" x14ac:dyDescent="0.25">
      <c r="B432" s="2"/>
      <c r="C432" s="2"/>
    </row>
    <row r="433" spans="2:3" s="3" customFormat="1" x14ac:dyDescent="0.25">
      <c r="B433" s="2"/>
      <c r="C433" s="2"/>
    </row>
    <row r="434" spans="2:3" s="3" customFormat="1" x14ac:dyDescent="0.25">
      <c r="B434" s="2"/>
      <c r="C434" s="2"/>
    </row>
    <row r="435" spans="2:3" s="3" customFormat="1" x14ac:dyDescent="0.25">
      <c r="B435" s="2"/>
      <c r="C435" s="2"/>
    </row>
    <row r="436" spans="2:3" s="3" customFormat="1" x14ac:dyDescent="0.25">
      <c r="B436" s="2"/>
      <c r="C436" s="2"/>
    </row>
    <row r="437" spans="2:3" s="3" customFormat="1" x14ac:dyDescent="0.25">
      <c r="B437" s="2"/>
      <c r="C437" s="2"/>
    </row>
    <row r="438" spans="2:3" s="3" customFormat="1" x14ac:dyDescent="0.25">
      <c r="B438" s="2"/>
      <c r="C438" s="2"/>
    </row>
    <row r="439" spans="2:3" s="3" customFormat="1" x14ac:dyDescent="0.25">
      <c r="B439" s="2"/>
      <c r="C439" s="2"/>
    </row>
    <row r="440" spans="2:3" s="3" customFormat="1" x14ac:dyDescent="0.25">
      <c r="B440" s="2"/>
      <c r="C440" s="2"/>
    </row>
    <row r="441" spans="2:3" s="3" customFormat="1" x14ac:dyDescent="0.25">
      <c r="B441" s="2"/>
      <c r="C441" s="2"/>
    </row>
    <row r="442" spans="2:3" s="3" customFormat="1" x14ac:dyDescent="0.25">
      <c r="B442" s="2"/>
      <c r="C442" s="2"/>
    </row>
    <row r="443" spans="2:3" s="3" customFormat="1" x14ac:dyDescent="0.25">
      <c r="B443" s="2"/>
      <c r="C443" s="2"/>
    </row>
    <row r="444" spans="2:3" s="3" customFormat="1" x14ac:dyDescent="0.25">
      <c r="B444" s="2"/>
      <c r="C444" s="2"/>
    </row>
    <row r="445" spans="2:3" s="3" customFormat="1" x14ac:dyDescent="0.25">
      <c r="B445" s="2"/>
      <c r="C445" s="2"/>
    </row>
    <row r="446" spans="2:3" s="3" customFormat="1" x14ac:dyDescent="0.25">
      <c r="B446" s="2"/>
      <c r="C446" s="2"/>
    </row>
    <row r="447" spans="2:3" s="3" customFormat="1" x14ac:dyDescent="0.25">
      <c r="B447" s="2"/>
      <c r="C447" s="2"/>
    </row>
    <row r="448" spans="2:3" s="3" customFormat="1" x14ac:dyDescent="0.25">
      <c r="B448" s="2"/>
      <c r="C448" s="2"/>
    </row>
    <row r="449" spans="2:3" s="3" customFormat="1" x14ac:dyDescent="0.25">
      <c r="B449" s="2"/>
      <c r="C449" s="2"/>
    </row>
    <row r="450" spans="2:3" s="3" customFormat="1" x14ac:dyDescent="0.25">
      <c r="B450" s="2"/>
      <c r="C450" s="2"/>
    </row>
    <row r="451" spans="2:3" s="3" customFormat="1" x14ac:dyDescent="0.25">
      <c r="B451" s="2"/>
      <c r="C451" s="2"/>
    </row>
    <row r="452" spans="2:3" s="3" customFormat="1" x14ac:dyDescent="0.25">
      <c r="B452" s="2"/>
      <c r="C452" s="2"/>
    </row>
    <row r="453" spans="2:3" s="3" customFormat="1" x14ac:dyDescent="0.25">
      <c r="B453" s="2"/>
      <c r="C453" s="2"/>
    </row>
    <row r="454" spans="2:3" s="3" customFormat="1" x14ac:dyDescent="0.25">
      <c r="B454" s="2"/>
      <c r="C454" s="2"/>
    </row>
    <row r="455" spans="2:3" s="3" customFormat="1" x14ac:dyDescent="0.25">
      <c r="B455" s="2"/>
      <c r="C455" s="2"/>
    </row>
    <row r="456" spans="2:3" s="3" customFormat="1" x14ac:dyDescent="0.25">
      <c r="B456" s="2"/>
      <c r="C456" s="2"/>
    </row>
    <row r="457" spans="2:3" s="3" customFormat="1" x14ac:dyDescent="0.25">
      <c r="B457" s="2"/>
      <c r="C457" s="2"/>
    </row>
    <row r="458" spans="2:3" s="3" customFormat="1" x14ac:dyDescent="0.25">
      <c r="B458" s="2"/>
      <c r="C458" s="2"/>
    </row>
    <row r="459" spans="2:3" s="3" customFormat="1" x14ac:dyDescent="0.25">
      <c r="B459" s="2"/>
      <c r="C459" s="2"/>
    </row>
    <row r="460" spans="2:3" s="3" customFormat="1" x14ac:dyDescent="0.25">
      <c r="B460" s="2"/>
      <c r="C460" s="2"/>
    </row>
    <row r="461" spans="2:3" s="3" customFormat="1" x14ac:dyDescent="0.25">
      <c r="B461" s="2"/>
      <c r="C461" s="2"/>
    </row>
    <row r="462" spans="2:3" s="3" customFormat="1" x14ac:dyDescent="0.25">
      <c r="B462" s="2"/>
      <c r="C462" s="2"/>
    </row>
    <row r="463" spans="2:3" s="3" customFormat="1" x14ac:dyDescent="0.25">
      <c r="B463" s="2"/>
      <c r="C463" s="2"/>
    </row>
    <row r="464" spans="2:3" s="3" customFormat="1" x14ac:dyDescent="0.25">
      <c r="B464" s="2"/>
      <c r="C464" s="2"/>
    </row>
    <row r="465" spans="2:3" s="3" customFormat="1" x14ac:dyDescent="0.25">
      <c r="B465" s="2"/>
      <c r="C465" s="2"/>
    </row>
    <row r="466" spans="2:3" s="3" customFormat="1" x14ac:dyDescent="0.25">
      <c r="B466" s="2"/>
      <c r="C466" s="2"/>
    </row>
    <row r="467" spans="2:3" s="3" customFormat="1" x14ac:dyDescent="0.25">
      <c r="B467" s="2"/>
      <c r="C467" s="2"/>
    </row>
    <row r="468" spans="2:3" s="3" customFormat="1" x14ac:dyDescent="0.25">
      <c r="B468" s="2"/>
      <c r="C468" s="2"/>
    </row>
    <row r="469" spans="2:3" s="3" customFormat="1" x14ac:dyDescent="0.25">
      <c r="B469" s="2"/>
      <c r="C469" s="2"/>
    </row>
    <row r="470" spans="2:3" s="3" customFormat="1" x14ac:dyDescent="0.25">
      <c r="B470" s="2"/>
      <c r="C470" s="2"/>
    </row>
    <row r="471" spans="2:3" s="3" customFormat="1" x14ac:dyDescent="0.25">
      <c r="B471" s="2"/>
      <c r="C471" s="2"/>
    </row>
    <row r="472" spans="2:3" s="3" customFormat="1" x14ac:dyDescent="0.25">
      <c r="B472" s="2"/>
      <c r="C472" s="2"/>
    </row>
    <row r="473" spans="2:3" s="3" customFormat="1" x14ac:dyDescent="0.25">
      <c r="B473" s="2"/>
      <c r="C473" s="2"/>
    </row>
    <row r="474" spans="2:3" s="3" customFormat="1" x14ac:dyDescent="0.25">
      <c r="B474" s="2"/>
      <c r="C474" s="2"/>
    </row>
    <row r="475" spans="2:3" s="3" customFormat="1" x14ac:dyDescent="0.25">
      <c r="B475" s="2"/>
      <c r="C475" s="2"/>
    </row>
    <row r="476" spans="2:3" s="3" customFormat="1" x14ac:dyDescent="0.25">
      <c r="B476" s="2"/>
      <c r="C476" s="2"/>
    </row>
    <row r="477" spans="2:3" s="3" customFormat="1" x14ac:dyDescent="0.25">
      <c r="B477" s="2"/>
      <c r="C477" s="2"/>
    </row>
    <row r="478" spans="2:3" s="3" customFormat="1" x14ac:dyDescent="0.25">
      <c r="B478" s="2"/>
      <c r="C478" s="2"/>
    </row>
    <row r="479" spans="2:3" s="3" customFormat="1" x14ac:dyDescent="0.25">
      <c r="B479" s="2"/>
      <c r="C479" s="2"/>
    </row>
    <row r="480" spans="2:3" s="3" customFormat="1" x14ac:dyDescent="0.25">
      <c r="B480" s="2"/>
      <c r="C480" s="2"/>
    </row>
    <row r="481" spans="2:3" s="3" customFormat="1" x14ac:dyDescent="0.25">
      <c r="B481" s="2"/>
      <c r="C481" s="2"/>
    </row>
    <row r="482" spans="2:3" s="3" customFormat="1" x14ac:dyDescent="0.25">
      <c r="B482" s="2"/>
      <c r="C482" s="2"/>
    </row>
    <row r="483" spans="2:3" s="3" customFormat="1" x14ac:dyDescent="0.25">
      <c r="B483" s="2"/>
      <c r="C483" s="2"/>
    </row>
    <row r="484" spans="2:3" s="3" customFormat="1" x14ac:dyDescent="0.25">
      <c r="B484" s="2"/>
      <c r="C484" s="2"/>
    </row>
    <row r="485" spans="2:3" s="3" customFormat="1" x14ac:dyDescent="0.25">
      <c r="B485" s="2"/>
      <c r="C485" s="2"/>
    </row>
    <row r="486" spans="2:3" s="3" customFormat="1" x14ac:dyDescent="0.25">
      <c r="B486" s="2"/>
      <c r="C486" s="2"/>
    </row>
    <row r="487" spans="2:3" s="3" customFormat="1" x14ac:dyDescent="0.25">
      <c r="B487" s="2"/>
      <c r="C487" s="2"/>
    </row>
    <row r="488" spans="2:3" s="3" customFormat="1" x14ac:dyDescent="0.25">
      <c r="B488" s="2"/>
      <c r="C488" s="2"/>
    </row>
    <row r="489" spans="2:3" s="3" customFormat="1" x14ac:dyDescent="0.25">
      <c r="B489" s="2"/>
      <c r="C489" s="2"/>
    </row>
    <row r="490" spans="2:3" s="3" customFormat="1" x14ac:dyDescent="0.25">
      <c r="B490" s="2"/>
      <c r="C490" s="2"/>
    </row>
    <row r="491" spans="2:3" s="3" customFormat="1" x14ac:dyDescent="0.25">
      <c r="B491" s="2"/>
      <c r="C491" s="2"/>
    </row>
    <row r="492" spans="2:3" s="3" customFormat="1" x14ac:dyDescent="0.25">
      <c r="B492" s="2"/>
      <c r="C492" s="2"/>
    </row>
    <row r="493" spans="2:3" s="3" customFormat="1" x14ac:dyDescent="0.25">
      <c r="B493" s="2"/>
      <c r="C493" s="2"/>
    </row>
    <row r="494" spans="2:3" s="3" customFormat="1" x14ac:dyDescent="0.25">
      <c r="B494" s="2"/>
      <c r="C494" s="2"/>
    </row>
    <row r="495" spans="2:3" s="3" customFormat="1" x14ac:dyDescent="0.25">
      <c r="B495" s="2"/>
      <c r="C495" s="2"/>
    </row>
    <row r="496" spans="2:3" s="3" customFormat="1" x14ac:dyDescent="0.25">
      <c r="B496" s="2"/>
      <c r="C496" s="2"/>
    </row>
    <row r="497" spans="2:3" s="3" customFormat="1" x14ac:dyDescent="0.25">
      <c r="B497" s="2"/>
      <c r="C497" s="2"/>
    </row>
    <row r="498" spans="2:3" s="3" customFormat="1" x14ac:dyDescent="0.25">
      <c r="B498" s="2"/>
      <c r="C498" s="2"/>
    </row>
    <row r="499" spans="2:3" s="3" customFormat="1" x14ac:dyDescent="0.25">
      <c r="B499" s="2"/>
      <c r="C499" s="2"/>
    </row>
    <row r="500" spans="2:3" s="3" customFormat="1" x14ac:dyDescent="0.25">
      <c r="B500" s="2"/>
      <c r="C500" s="2"/>
    </row>
    <row r="501" spans="2:3" s="3" customFormat="1" x14ac:dyDescent="0.25">
      <c r="B501" s="2"/>
      <c r="C501" s="2"/>
    </row>
    <row r="502" spans="2:3" s="3" customFormat="1" x14ac:dyDescent="0.25">
      <c r="B502" s="2"/>
      <c r="C502" s="2"/>
    </row>
    <row r="503" spans="2:3" s="3" customFormat="1" x14ac:dyDescent="0.25">
      <c r="B503" s="2"/>
      <c r="C503" s="2"/>
    </row>
    <row r="504" spans="2:3" s="3" customFormat="1" x14ac:dyDescent="0.25">
      <c r="B504" s="2"/>
      <c r="C504" s="2"/>
    </row>
    <row r="505" spans="2:3" s="3" customFormat="1" x14ac:dyDescent="0.25">
      <c r="B505" s="2"/>
      <c r="C505" s="2"/>
    </row>
    <row r="506" spans="2:3" s="3" customFormat="1" x14ac:dyDescent="0.25">
      <c r="B506" s="2"/>
      <c r="C506" s="2"/>
    </row>
    <row r="507" spans="2:3" s="3" customFormat="1" x14ac:dyDescent="0.25">
      <c r="B507" s="2"/>
      <c r="C507" s="2"/>
    </row>
    <row r="508" spans="2:3" s="3" customFormat="1" x14ac:dyDescent="0.25">
      <c r="B508" s="2"/>
      <c r="C508" s="2"/>
    </row>
    <row r="509" spans="2:3" s="3" customFormat="1" x14ac:dyDescent="0.25">
      <c r="B509" s="2"/>
      <c r="C509" s="2"/>
    </row>
    <row r="510" spans="2:3" s="3" customFormat="1" x14ac:dyDescent="0.25">
      <c r="B510" s="2"/>
      <c r="C510" s="2"/>
    </row>
    <row r="511" spans="2:3" s="3" customFormat="1" x14ac:dyDescent="0.25">
      <c r="B511" s="2"/>
      <c r="C511" s="2"/>
    </row>
    <row r="512" spans="2:3" s="3" customFormat="1" x14ac:dyDescent="0.25">
      <c r="B512" s="2"/>
      <c r="C512" s="2"/>
    </row>
    <row r="513" spans="2:3" s="3" customFormat="1" x14ac:dyDescent="0.25">
      <c r="B513" s="2"/>
      <c r="C513" s="2"/>
    </row>
    <row r="514" spans="2:3" s="3" customFormat="1" x14ac:dyDescent="0.25">
      <c r="B514" s="2"/>
      <c r="C514" s="2"/>
    </row>
    <row r="515" spans="2:3" s="3" customFormat="1" x14ac:dyDescent="0.25">
      <c r="B515" s="2"/>
      <c r="C515" s="2"/>
    </row>
    <row r="516" spans="2:3" s="3" customFormat="1" x14ac:dyDescent="0.25">
      <c r="B516" s="2"/>
      <c r="C516" s="2"/>
    </row>
    <row r="517" spans="2:3" s="3" customFormat="1" x14ac:dyDescent="0.25">
      <c r="B517" s="2"/>
      <c r="C517" s="2"/>
    </row>
    <row r="518" spans="2:3" s="3" customFormat="1" x14ac:dyDescent="0.25">
      <c r="B518" s="2"/>
      <c r="C518" s="2"/>
    </row>
    <row r="519" spans="2:3" s="3" customFormat="1" x14ac:dyDescent="0.25">
      <c r="B519" s="2"/>
      <c r="C519" s="2"/>
    </row>
    <row r="520" spans="2:3" s="3" customFormat="1" x14ac:dyDescent="0.25">
      <c r="B520" s="2"/>
      <c r="C520" s="2"/>
    </row>
    <row r="521" spans="2:3" s="3" customFormat="1" x14ac:dyDescent="0.25">
      <c r="B521" s="2"/>
      <c r="C521" s="2"/>
    </row>
    <row r="522" spans="2:3" s="3" customFormat="1" x14ac:dyDescent="0.25">
      <c r="B522" s="2"/>
      <c r="C522" s="2"/>
    </row>
    <row r="523" spans="2:3" s="3" customFormat="1" x14ac:dyDescent="0.25">
      <c r="B523" s="2"/>
      <c r="C523" s="2"/>
    </row>
    <row r="524" spans="2:3" s="3" customFormat="1" x14ac:dyDescent="0.25">
      <c r="B524" s="2"/>
      <c r="C524" s="2"/>
    </row>
    <row r="525" spans="2:3" s="3" customFormat="1" x14ac:dyDescent="0.25">
      <c r="B525" s="2"/>
      <c r="C525" s="2"/>
    </row>
    <row r="526" spans="2:3" s="3" customFormat="1" x14ac:dyDescent="0.25">
      <c r="B526" s="2"/>
      <c r="C526" s="2"/>
    </row>
    <row r="527" spans="2:3" s="3" customFormat="1" x14ac:dyDescent="0.25">
      <c r="B527" s="2"/>
      <c r="C527" s="2"/>
    </row>
    <row r="528" spans="2:3" s="3" customFormat="1" x14ac:dyDescent="0.25">
      <c r="B528" s="2"/>
      <c r="C528" s="2"/>
    </row>
    <row r="529" spans="2:3" s="3" customFormat="1" x14ac:dyDescent="0.25">
      <c r="B529" s="2"/>
      <c r="C529" s="2"/>
    </row>
    <row r="530" spans="2:3" s="3" customFormat="1" x14ac:dyDescent="0.25">
      <c r="B530" s="2"/>
      <c r="C530" s="2"/>
    </row>
    <row r="531" spans="2:3" s="3" customFormat="1" x14ac:dyDescent="0.25">
      <c r="B531" s="2"/>
      <c r="C531" s="2"/>
    </row>
    <row r="532" spans="2:3" s="3" customFormat="1" x14ac:dyDescent="0.25">
      <c r="B532" s="2"/>
      <c r="C532" s="2"/>
    </row>
    <row r="533" spans="2:3" s="3" customFormat="1" x14ac:dyDescent="0.25">
      <c r="B533" s="2"/>
      <c r="C533" s="2"/>
    </row>
    <row r="534" spans="2:3" s="3" customFormat="1" x14ac:dyDescent="0.25">
      <c r="B534" s="2"/>
      <c r="C534" s="2"/>
    </row>
    <row r="535" spans="2:3" s="3" customFormat="1" x14ac:dyDescent="0.25">
      <c r="B535" s="2"/>
      <c r="C535" s="2"/>
    </row>
    <row r="536" spans="2:3" s="3" customFormat="1" x14ac:dyDescent="0.25">
      <c r="B536" s="2"/>
      <c r="C536" s="2"/>
    </row>
    <row r="537" spans="2:3" s="3" customFormat="1" x14ac:dyDescent="0.25">
      <c r="B537" s="2"/>
      <c r="C537" s="2"/>
    </row>
    <row r="538" spans="2:3" s="3" customFormat="1" x14ac:dyDescent="0.25">
      <c r="B538" s="2"/>
      <c r="C538" s="2"/>
    </row>
    <row r="539" spans="2:3" s="3" customFormat="1" x14ac:dyDescent="0.25">
      <c r="B539" s="2"/>
      <c r="C539" s="2"/>
    </row>
    <row r="540" spans="2:3" s="3" customFormat="1" x14ac:dyDescent="0.25">
      <c r="B540" s="2"/>
      <c r="C540" s="2"/>
    </row>
    <row r="541" spans="2:3" s="3" customFormat="1" x14ac:dyDescent="0.25">
      <c r="B541" s="2"/>
      <c r="C541" s="2"/>
    </row>
    <row r="542" spans="2:3" s="3" customFormat="1" x14ac:dyDescent="0.25">
      <c r="B542" s="2"/>
      <c r="C542" s="2"/>
    </row>
    <row r="543" spans="2:3" s="3" customFormat="1" x14ac:dyDescent="0.25">
      <c r="B543" s="2"/>
      <c r="C543" s="2"/>
    </row>
    <row r="544" spans="2:3" s="3" customFormat="1" x14ac:dyDescent="0.25">
      <c r="B544" s="2"/>
      <c r="C544" s="2"/>
    </row>
    <row r="545" spans="2:3" s="3" customFormat="1" x14ac:dyDescent="0.25">
      <c r="B545" s="2"/>
      <c r="C545" s="2"/>
    </row>
    <row r="546" spans="2:3" s="3" customFormat="1" x14ac:dyDescent="0.25">
      <c r="B546" s="2"/>
      <c r="C546" s="2"/>
    </row>
    <row r="547" spans="2:3" s="3" customFormat="1" x14ac:dyDescent="0.25">
      <c r="B547" s="2"/>
      <c r="C547" s="2"/>
    </row>
    <row r="548" spans="2:3" s="3" customFormat="1" x14ac:dyDescent="0.25">
      <c r="B548" s="2"/>
      <c r="C548" s="2"/>
    </row>
    <row r="549" spans="2:3" s="3" customFormat="1" x14ac:dyDescent="0.25">
      <c r="B549" s="2"/>
      <c r="C549" s="2"/>
    </row>
    <row r="550" spans="2:3" s="3" customFormat="1" x14ac:dyDescent="0.25">
      <c r="B550" s="2"/>
      <c r="C550" s="2"/>
    </row>
    <row r="551" spans="2:3" s="3" customFormat="1" x14ac:dyDescent="0.25">
      <c r="B551" s="2"/>
      <c r="C551" s="2"/>
    </row>
    <row r="552" spans="2:3" s="3" customFormat="1" x14ac:dyDescent="0.25">
      <c r="B552" s="2"/>
      <c r="C552" s="2"/>
    </row>
    <row r="553" spans="2:3" s="3" customFormat="1" x14ac:dyDescent="0.25">
      <c r="B553" s="2"/>
      <c r="C553" s="2"/>
    </row>
    <row r="554" spans="2:3" s="3" customFormat="1" x14ac:dyDescent="0.25">
      <c r="B554" s="2"/>
      <c r="C554" s="2"/>
    </row>
    <row r="555" spans="2:3" s="3" customFormat="1" x14ac:dyDescent="0.25">
      <c r="B555" s="2"/>
      <c r="C555" s="2"/>
    </row>
    <row r="556" spans="2:3" s="3" customFormat="1" x14ac:dyDescent="0.25">
      <c r="B556" s="2"/>
      <c r="C556" s="2"/>
    </row>
    <row r="557" spans="2:3" s="3" customFormat="1" x14ac:dyDescent="0.25">
      <c r="B557" s="2"/>
      <c r="C557" s="2"/>
    </row>
    <row r="558" spans="2:3" s="3" customFormat="1" x14ac:dyDescent="0.25">
      <c r="B558" s="2"/>
      <c r="C558" s="2"/>
    </row>
    <row r="559" spans="2:3" s="3" customFormat="1" x14ac:dyDescent="0.25">
      <c r="B559" s="2"/>
      <c r="C559" s="2"/>
    </row>
    <row r="560" spans="2:3" s="3" customFormat="1" x14ac:dyDescent="0.25">
      <c r="B560" s="2"/>
      <c r="C560" s="2"/>
    </row>
    <row r="561" spans="2:3" s="3" customFormat="1" x14ac:dyDescent="0.25">
      <c r="B561" s="2"/>
      <c r="C561" s="2"/>
    </row>
    <row r="562" spans="2:3" s="3" customFormat="1" x14ac:dyDescent="0.25">
      <c r="B562" s="2"/>
      <c r="C562" s="2"/>
    </row>
    <row r="563" spans="2:3" s="3" customFormat="1" x14ac:dyDescent="0.25">
      <c r="B563" s="2"/>
      <c r="C563" s="2"/>
    </row>
    <row r="564" spans="2:3" s="3" customFormat="1" x14ac:dyDescent="0.25">
      <c r="B564" s="2"/>
      <c r="C564" s="2"/>
    </row>
    <row r="565" spans="2:3" s="3" customFormat="1" x14ac:dyDescent="0.25">
      <c r="B565" s="2"/>
      <c r="C565" s="2"/>
    </row>
    <row r="566" spans="2:3" s="3" customFormat="1" x14ac:dyDescent="0.25">
      <c r="B566" s="2"/>
      <c r="C566" s="2"/>
    </row>
    <row r="567" spans="2:3" s="3" customFormat="1" x14ac:dyDescent="0.25">
      <c r="B567" s="2"/>
      <c r="C567" s="2"/>
    </row>
    <row r="568" spans="2:3" s="3" customFormat="1" x14ac:dyDescent="0.25">
      <c r="B568" s="2"/>
      <c r="C568" s="2"/>
    </row>
    <row r="569" spans="2:3" s="3" customFormat="1" x14ac:dyDescent="0.25">
      <c r="B569" s="2"/>
      <c r="C569" s="2"/>
    </row>
    <row r="570" spans="2:3" s="3" customFormat="1" x14ac:dyDescent="0.25">
      <c r="B570" s="2"/>
      <c r="C570" s="2"/>
    </row>
    <row r="571" spans="2:3" s="3" customFormat="1" x14ac:dyDescent="0.25">
      <c r="B571" s="2"/>
      <c r="C571" s="2"/>
    </row>
    <row r="572" spans="2:3" s="3" customFormat="1" x14ac:dyDescent="0.25">
      <c r="B572" s="2"/>
      <c r="C572" s="2"/>
    </row>
    <row r="573" spans="2:3" s="3" customFormat="1" x14ac:dyDescent="0.25">
      <c r="B573" s="2"/>
      <c r="C573" s="2"/>
    </row>
    <row r="574" spans="2:3" s="3" customFormat="1" x14ac:dyDescent="0.25">
      <c r="B574" s="2"/>
      <c r="C574" s="2"/>
    </row>
    <row r="575" spans="2:3" s="3" customFormat="1" x14ac:dyDescent="0.25">
      <c r="B575" s="2"/>
      <c r="C575" s="2"/>
    </row>
    <row r="576" spans="2:3" s="3" customFormat="1" x14ac:dyDescent="0.25">
      <c r="B576" s="2"/>
      <c r="C576" s="2"/>
    </row>
    <row r="577" spans="2:3" s="3" customFormat="1" x14ac:dyDescent="0.25">
      <c r="B577" s="2"/>
      <c r="C577" s="2"/>
    </row>
    <row r="578" spans="2:3" s="3" customFormat="1" x14ac:dyDescent="0.25">
      <c r="B578" s="2"/>
      <c r="C578" s="2"/>
    </row>
    <row r="579" spans="2:3" s="3" customFormat="1" x14ac:dyDescent="0.25">
      <c r="B579" s="2"/>
      <c r="C579" s="2"/>
    </row>
    <row r="580" spans="2:3" s="3" customFormat="1" x14ac:dyDescent="0.25">
      <c r="B580" s="2"/>
      <c r="C580" s="2"/>
    </row>
    <row r="581" spans="2:3" s="3" customFormat="1" x14ac:dyDescent="0.25">
      <c r="B581" s="2"/>
      <c r="C581" s="2"/>
    </row>
    <row r="582" spans="2:3" s="3" customFormat="1" x14ac:dyDescent="0.25">
      <c r="B582" s="2"/>
      <c r="C582" s="2"/>
    </row>
    <row r="583" spans="2:3" s="3" customFormat="1" x14ac:dyDescent="0.25">
      <c r="B583" s="2"/>
      <c r="C583" s="2"/>
    </row>
    <row r="584" spans="2:3" s="3" customFormat="1" x14ac:dyDescent="0.25">
      <c r="B584" s="2"/>
      <c r="C584" s="2"/>
    </row>
    <row r="585" spans="2:3" s="3" customFormat="1" x14ac:dyDescent="0.25">
      <c r="B585" s="2"/>
      <c r="C585" s="2"/>
    </row>
    <row r="586" spans="2:3" s="3" customFormat="1" x14ac:dyDescent="0.25">
      <c r="B586" s="2"/>
      <c r="C586" s="2"/>
    </row>
    <row r="587" spans="2:3" s="3" customFormat="1" x14ac:dyDescent="0.25">
      <c r="B587" s="2"/>
      <c r="C587" s="2"/>
    </row>
    <row r="588" spans="2:3" s="3" customFormat="1" x14ac:dyDescent="0.25">
      <c r="B588" s="2"/>
      <c r="C588" s="2"/>
    </row>
    <row r="589" spans="2:3" s="3" customFormat="1" x14ac:dyDescent="0.25">
      <c r="B589" s="2"/>
      <c r="C589" s="2"/>
    </row>
    <row r="590" spans="2:3" s="3" customFormat="1" x14ac:dyDescent="0.25">
      <c r="B590" s="2"/>
      <c r="C590" s="2"/>
    </row>
    <row r="591" spans="2:3" s="3" customFormat="1" x14ac:dyDescent="0.25">
      <c r="B591" s="2"/>
      <c r="C591" s="2"/>
    </row>
    <row r="592" spans="2:3" s="3" customFormat="1" x14ac:dyDescent="0.25">
      <c r="B592" s="2"/>
      <c r="C592" s="2"/>
    </row>
    <row r="593" spans="2:3" s="3" customFormat="1" x14ac:dyDescent="0.25">
      <c r="B593" s="2"/>
      <c r="C593" s="2"/>
    </row>
    <row r="594" spans="2:3" s="3" customFormat="1" x14ac:dyDescent="0.25">
      <c r="B594" s="2"/>
      <c r="C594" s="2"/>
    </row>
    <row r="595" spans="2:3" s="3" customFormat="1" x14ac:dyDescent="0.25">
      <c r="B595" s="2"/>
      <c r="C595" s="2"/>
    </row>
    <row r="596" spans="2:3" s="3" customFormat="1" x14ac:dyDescent="0.25">
      <c r="B596" s="2"/>
      <c r="C596" s="2"/>
    </row>
    <row r="597" spans="2:3" s="3" customFormat="1" x14ac:dyDescent="0.25">
      <c r="B597" s="2"/>
      <c r="C597" s="2"/>
    </row>
    <row r="598" spans="2:3" s="3" customFormat="1" x14ac:dyDescent="0.25">
      <c r="B598" s="2"/>
      <c r="C598" s="2"/>
    </row>
    <row r="599" spans="2:3" s="3" customFormat="1" x14ac:dyDescent="0.25">
      <c r="B599" s="2"/>
      <c r="C599" s="2"/>
    </row>
    <row r="600" spans="2:3" s="3" customFormat="1" x14ac:dyDescent="0.25">
      <c r="B600" s="2"/>
      <c r="C600" s="2"/>
    </row>
    <row r="601" spans="2:3" s="3" customFormat="1" x14ac:dyDescent="0.25">
      <c r="B601" s="2"/>
      <c r="C601" s="2"/>
    </row>
    <row r="602" spans="2:3" s="3" customFormat="1" x14ac:dyDescent="0.25">
      <c r="B602" s="2"/>
      <c r="C602" s="2"/>
    </row>
    <row r="603" spans="2:3" s="3" customFormat="1" x14ac:dyDescent="0.25">
      <c r="B603" s="2"/>
      <c r="C603" s="2"/>
    </row>
    <row r="604" spans="2:3" s="3" customFormat="1" x14ac:dyDescent="0.25">
      <c r="B604" s="2"/>
      <c r="C604" s="2"/>
    </row>
    <row r="605" spans="2:3" s="3" customFormat="1" x14ac:dyDescent="0.25">
      <c r="B605" s="2"/>
      <c r="C605" s="2"/>
    </row>
    <row r="606" spans="2:3" s="3" customFormat="1" x14ac:dyDescent="0.25">
      <c r="B606" s="2"/>
      <c r="C606" s="2"/>
    </row>
    <row r="607" spans="2:3" s="3" customFormat="1" x14ac:dyDescent="0.25">
      <c r="B607" s="2"/>
      <c r="C607" s="2"/>
    </row>
    <row r="608" spans="2:3" s="3" customFormat="1" x14ac:dyDescent="0.25">
      <c r="B608" s="2"/>
      <c r="C608" s="2"/>
    </row>
    <row r="609" spans="2:3" s="3" customFormat="1" x14ac:dyDescent="0.25">
      <c r="B609" s="2"/>
      <c r="C609" s="2"/>
    </row>
    <row r="610" spans="2:3" s="3" customFormat="1" x14ac:dyDescent="0.25">
      <c r="B610" s="2"/>
      <c r="C610" s="2"/>
    </row>
    <row r="611" spans="2:3" s="3" customFormat="1" x14ac:dyDescent="0.25">
      <c r="B611" s="2"/>
      <c r="C611" s="2"/>
    </row>
    <row r="612" spans="2:3" s="3" customFormat="1" x14ac:dyDescent="0.25">
      <c r="B612" s="2"/>
      <c r="C612" s="2"/>
    </row>
    <row r="613" spans="2:3" s="3" customFormat="1" x14ac:dyDescent="0.25">
      <c r="B613" s="2"/>
      <c r="C613" s="2"/>
    </row>
    <row r="614" spans="2:3" s="3" customFormat="1" x14ac:dyDescent="0.25">
      <c r="B614" s="2"/>
      <c r="C614" s="2"/>
    </row>
    <row r="615" spans="2:3" s="3" customFormat="1" x14ac:dyDescent="0.25">
      <c r="B615" s="2"/>
      <c r="C615" s="2"/>
    </row>
    <row r="616" spans="2:3" s="3" customFormat="1" x14ac:dyDescent="0.25">
      <c r="B616" s="2"/>
      <c r="C616" s="2"/>
    </row>
    <row r="617" spans="2:3" s="3" customFormat="1" x14ac:dyDescent="0.25">
      <c r="B617" s="2"/>
      <c r="C617" s="2"/>
    </row>
    <row r="618" spans="2:3" s="3" customFormat="1" x14ac:dyDescent="0.25">
      <c r="B618" s="2"/>
      <c r="C618" s="2"/>
    </row>
    <row r="619" spans="2:3" s="3" customFormat="1" x14ac:dyDescent="0.25">
      <c r="B619" s="2"/>
      <c r="C619" s="2"/>
    </row>
    <row r="620" spans="2:3" s="3" customFormat="1" x14ac:dyDescent="0.25">
      <c r="B620" s="2"/>
      <c r="C620" s="2"/>
    </row>
    <row r="621" spans="2:3" s="3" customFormat="1" x14ac:dyDescent="0.25">
      <c r="B621" s="2"/>
      <c r="C621" s="2"/>
    </row>
    <row r="622" spans="2:3" s="3" customFormat="1" x14ac:dyDescent="0.25">
      <c r="B622" s="2"/>
      <c r="C622" s="2"/>
    </row>
    <row r="623" spans="2:3" s="3" customFormat="1" x14ac:dyDescent="0.25">
      <c r="B623" s="2"/>
      <c r="C623" s="2"/>
    </row>
    <row r="624" spans="2:3" s="3" customFormat="1" x14ac:dyDescent="0.25">
      <c r="B624" s="2"/>
      <c r="C624" s="2"/>
    </row>
    <row r="625" spans="2:3" s="3" customFormat="1" x14ac:dyDescent="0.25">
      <c r="B625" s="2"/>
      <c r="C625" s="2"/>
    </row>
    <row r="626" spans="2:3" s="3" customFormat="1" x14ac:dyDescent="0.25">
      <c r="B626" s="2"/>
      <c r="C626" s="2"/>
    </row>
    <row r="627" spans="2:3" s="3" customFormat="1" x14ac:dyDescent="0.25">
      <c r="B627" s="2"/>
      <c r="C627" s="2"/>
    </row>
    <row r="628" spans="2:3" s="3" customFormat="1" x14ac:dyDescent="0.25">
      <c r="B628" s="2"/>
      <c r="C628" s="2"/>
    </row>
    <row r="629" spans="2:3" s="3" customFormat="1" x14ac:dyDescent="0.25">
      <c r="B629" s="2"/>
      <c r="C629" s="2"/>
    </row>
    <row r="630" spans="2:3" s="3" customFormat="1" x14ac:dyDescent="0.25">
      <c r="B630" s="2"/>
      <c r="C630" s="2"/>
    </row>
    <row r="631" spans="2:3" s="3" customFormat="1" x14ac:dyDescent="0.25">
      <c r="B631" s="2"/>
      <c r="C631" s="2"/>
    </row>
    <row r="632" spans="2:3" s="3" customFormat="1" x14ac:dyDescent="0.25">
      <c r="B632" s="2"/>
      <c r="C632" s="2"/>
    </row>
    <row r="633" spans="2:3" s="3" customFormat="1" x14ac:dyDescent="0.25">
      <c r="B633" s="2"/>
      <c r="C633" s="2"/>
    </row>
    <row r="634" spans="2:3" s="3" customFormat="1" x14ac:dyDescent="0.25">
      <c r="B634" s="2"/>
      <c r="C634" s="2"/>
    </row>
    <row r="635" spans="2:3" s="3" customFormat="1" x14ac:dyDescent="0.25">
      <c r="B635" s="2"/>
      <c r="C635" s="2"/>
    </row>
    <row r="636" spans="2:3" s="3" customFormat="1" x14ac:dyDescent="0.25">
      <c r="B636" s="2"/>
      <c r="C636" s="2"/>
    </row>
    <row r="637" spans="2:3" s="3" customFormat="1" x14ac:dyDescent="0.25">
      <c r="B637" s="2"/>
      <c r="C637" s="2"/>
    </row>
    <row r="638" spans="2:3" s="3" customFormat="1" x14ac:dyDescent="0.25">
      <c r="B638" s="2"/>
      <c r="C638" s="2"/>
    </row>
    <row r="639" spans="2:3" s="3" customFormat="1" x14ac:dyDescent="0.25">
      <c r="B639" s="2"/>
      <c r="C639" s="2"/>
    </row>
    <row r="640" spans="2:3" s="3" customFormat="1" x14ac:dyDescent="0.25">
      <c r="B640" s="2"/>
      <c r="C640" s="2"/>
    </row>
    <row r="641" spans="2:3" s="3" customFormat="1" x14ac:dyDescent="0.25">
      <c r="B641" s="2"/>
      <c r="C641" s="2"/>
    </row>
    <row r="642" spans="2:3" s="3" customFormat="1" x14ac:dyDescent="0.25">
      <c r="B642" s="2"/>
      <c r="C642" s="2"/>
    </row>
    <row r="643" spans="2:3" s="3" customFormat="1" x14ac:dyDescent="0.25">
      <c r="B643" s="2"/>
      <c r="C643" s="2"/>
    </row>
    <row r="644" spans="2:3" s="3" customFormat="1" x14ac:dyDescent="0.25">
      <c r="B644" s="2"/>
      <c r="C644" s="2"/>
    </row>
    <row r="645" spans="2:3" s="3" customFormat="1" x14ac:dyDescent="0.25">
      <c r="B645" s="2"/>
      <c r="C645" s="2"/>
    </row>
    <row r="646" spans="2:3" s="3" customFormat="1" x14ac:dyDescent="0.25">
      <c r="B646" s="2"/>
      <c r="C646" s="2"/>
    </row>
    <row r="647" spans="2:3" s="3" customFormat="1" x14ac:dyDescent="0.25">
      <c r="B647" s="2"/>
      <c r="C647" s="2"/>
    </row>
    <row r="648" spans="2:3" s="3" customFormat="1" x14ac:dyDescent="0.25">
      <c r="B648" s="2"/>
      <c r="C648" s="2"/>
    </row>
    <row r="649" spans="2:3" s="3" customFormat="1" x14ac:dyDescent="0.25">
      <c r="B649" s="2"/>
      <c r="C649" s="2"/>
    </row>
    <row r="650" spans="2:3" s="3" customFormat="1" x14ac:dyDescent="0.25">
      <c r="B650" s="2"/>
      <c r="C650" s="2"/>
    </row>
    <row r="651" spans="2:3" s="3" customFormat="1" x14ac:dyDescent="0.25">
      <c r="B651" s="2"/>
      <c r="C651" s="2"/>
    </row>
    <row r="652" spans="2:3" s="3" customFormat="1" x14ac:dyDescent="0.25">
      <c r="B652" s="2"/>
      <c r="C652" s="2"/>
    </row>
    <row r="653" spans="2:3" s="3" customFormat="1" x14ac:dyDescent="0.25">
      <c r="B653" s="2"/>
      <c r="C653" s="2"/>
    </row>
    <row r="654" spans="2:3" s="3" customFormat="1" x14ac:dyDescent="0.25">
      <c r="B654" s="2"/>
      <c r="C654" s="2"/>
    </row>
    <row r="655" spans="2:3" s="3" customFormat="1" x14ac:dyDescent="0.25">
      <c r="B655" s="2"/>
      <c r="C655" s="2"/>
    </row>
    <row r="656" spans="2:3" s="3" customFormat="1" x14ac:dyDescent="0.25">
      <c r="B656" s="2"/>
      <c r="C656" s="2"/>
    </row>
    <row r="657" spans="2:3" s="3" customFormat="1" x14ac:dyDescent="0.25">
      <c r="B657" s="2"/>
      <c r="C657" s="2"/>
    </row>
    <row r="658" spans="2:3" s="3" customFormat="1" x14ac:dyDescent="0.25">
      <c r="B658" s="2"/>
      <c r="C658" s="2"/>
    </row>
    <row r="659" spans="2:3" s="3" customFormat="1" x14ac:dyDescent="0.25">
      <c r="B659" s="2"/>
      <c r="C659" s="2"/>
    </row>
    <row r="660" spans="2:3" s="3" customFormat="1" x14ac:dyDescent="0.25">
      <c r="B660" s="2"/>
      <c r="C660" s="2"/>
    </row>
    <row r="661" spans="2:3" s="3" customFormat="1" x14ac:dyDescent="0.25">
      <c r="B661" s="2"/>
      <c r="C661" s="2"/>
    </row>
    <row r="662" spans="2:3" s="3" customFormat="1" x14ac:dyDescent="0.25">
      <c r="B662" s="2"/>
      <c r="C662" s="2"/>
    </row>
    <row r="663" spans="2:3" s="3" customFormat="1" x14ac:dyDescent="0.25">
      <c r="B663" s="2"/>
      <c r="C663" s="2"/>
    </row>
    <row r="664" spans="2:3" s="3" customFormat="1" x14ac:dyDescent="0.25">
      <c r="B664" s="2"/>
      <c r="C664" s="2"/>
    </row>
    <row r="665" spans="2:3" s="3" customFormat="1" x14ac:dyDescent="0.25">
      <c r="B665" s="2"/>
      <c r="C665" s="2"/>
    </row>
    <row r="666" spans="2:3" s="3" customFormat="1" x14ac:dyDescent="0.25">
      <c r="B666" s="2"/>
      <c r="C666" s="2"/>
    </row>
    <row r="667" spans="2:3" s="3" customFormat="1" x14ac:dyDescent="0.25">
      <c r="B667" s="2"/>
      <c r="C667" s="2"/>
    </row>
    <row r="668" spans="2:3" s="3" customFormat="1" x14ac:dyDescent="0.25">
      <c r="B668" s="2"/>
      <c r="C668" s="2"/>
    </row>
    <row r="669" spans="2:3" s="3" customFormat="1" x14ac:dyDescent="0.25">
      <c r="B669" s="2"/>
      <c r="C669" s="2"/>
    </row>
    <row r="670" spans="2:3" s="3" customFormat="1" x14ac:dyDescent="0.25">
      <c r="B670" s="2"/>
      <c r="C670" s="2"/>
    </row>
    <row r="671" spans="2:3" s="3" customFormat="1" x14ac:dyDescent="0.25">
      <c r="B671" s="2"/>
      <c r="C671" s="2"/>
    </row>
    <row r="672" spans="2:3" s="3" customFormat="1" x14ac:dyDescent="0.25">
      <c r="B672" s="2"/>
      <c r="C672" s="2"/>
    </row>
    <row r="673" spans="2:3" s="3" customFormat="1" x14ac:dyDescent="0.25">
      <c r="B673" s="2"/>
      <c r="C673" s="2"/>
    </row>
    <row r="674" spans="2:3" s="3" customFormat="1" x14ac:dyDescent="0.25">
      <c r="B674" s="2"/>
      <c r="C674" s="2"/>
    </row>
    <row r="675" spans="2:3" s="3" customFormat="1" x14ac:dyDescent="0.25">
      <c r="B675" s="2"/>
      <c r="C675" s="2"/>
    </row>
    <row r="676" spans="2:3" s="3" customFormat="1" x14ac:dyDescent="0.25">
      <c r="B676" s="2"/>
      <c r="C676" s="2"/>
    </row>
  </sheetData>
  <mergeCells count="37">
    <mergeCell ref="I36:AX36"/>
    <mergeCell ref="I37:AX37"/>
    <mergeCell ref="I38:AX38"/>
    <mergeCell ref="L42:AF43"/>
    <mergeCell ref="AD40:AT41"/>
    <mergeCell ref="A9:B9"/>
    <mergeCell ref="F9:I9"/>
    <mergeCell ref="H10:AJ10"/>
    <mergeCell ref="AM10:AS10"/>
    <mergeCell ref="B12:B14"/>
    <mergeCell ref="C12:C14"/>
    <mergeCell ref="D12:D14"/>
    <mergeCell ref="E12:E14"/>
    <mergeCell ref="F12:AJ13"/>
    <mergeCell ref="AK12:AS12"/>
    <mergeCell ref="AK13:AK14"/>
    <mergeCell ref="AL13:AL14"/>
    <mergeCell ref="AB1:AW1"/>
    <mergeCell ref="AB2:AW2"/>
    <mergeCell ref="V3:AW3"/>
    <mergeCell ref="E7:AW7"/>
    <mergeCell ref="E8:AB8"/>
    <mergeCell ref="AC8:AH8"/>
    <mergeCell ref="AT12:AW12"/>
    <mergeCell ref="AP13:AP14"/>
    <mergeCell ref="AQ13:AQ14"/>
    <mergeCell ref="AR13:AR14"/>
    <mergeCell ref="AS13:AS14"/>
    <mergeCell ref="AM13:AM14"/>
    <mergeCell ref="AN13:AN14"/>
    <mergeCell ref="AO13:AO14"/>
    <mergeCell ref="AT13:AT14"/>
    <mergeCell ref="AU13:AU14"/>
    <mergeCell ref="AV13:AV14"/>
    <mergeCell ref="AW13:AW14"/>
    <mergeCell ref="I34:AX34"/>
    <mergeCell ref="I35:AX35"/>
  </mergeCells>
  <conditionalFormatting sqref="F16:O16">
    <cfRule type="cellIs" dxfId="87" priority="96" operator="equal">
      <formula>"в"</formula>
    </cfRule>
  </conditionalFormatting>
  <conditionalFormatting sqref="F22:F23 H22:M23 O22:P23">
    <cfRule type="cellIs" dxfId="86" priority="95" operator="equal">
      <formula>"в"</formula>
    </cfRule>
  </conditionalFormatting>
  <conditionalFormatting sqref="F21:P21 K17:L20 K22:L30">
    <cfRule type="cellIs" dxfId="85" priority="94" operator="equal">
      <formula>"в"</formula>
    </cfRule>
  </conditionalFormatting>
  <conditionalFormatting sqref="K20:L20">
    <cfRule type="cellIs" dxfId="84" priority="93" operator="equal">
      <formula>"в"</formula>
    </cfRule>
  </conditionalFormatting>
  <conditionalFormatting sqref="U21:V21">
    <cfRule type="cellIs" dxfId="83" priority="92" operator="equal">
      <formula>"в"</formula>
    </cfRule>
  </conditionalFormatting>
  <conditionalFormatting sqref="AB21:AC21">
    <cfRule type="cellIs" dxfId="82" priority="91" operator="equal">
      <formula>"в"</formula>
    </cfRule>
  </conditionalFormatting>
  <conditionalFormatting sqref="AI21:AJ21">
    <cfRule type="cellIs" dxfId="81" priority="90" operator="equal">
      <formula>"в"</formula>
    </cfRule>
  </conditionalFormatting>
  <conditionalFormatting sqref="I20:J20 P20 W20:X20 AD20:AE20">
    <cfRule type="cellIs" dxfId="80" priority="89" operator="equal">
      <formula>"в"</formula>
    </cfRule>
  </conditionalFormatting>
  <conditionalFormatting sqref="AE22 X22">
    <cfRule type="cellIs" dxfId="79" priority="88" operator="equal">
      <formula>"в"</formula>
    </cfRule>
  </conditionalFormatting>
  <conditionalFormatting sqref="AE23 X23">
    <cfRule type="cellIs" dxfId="78" priority="87" operator="equal">
      <formula>"в"</formula>
    </cfRule>
  </conditionalFormatting>
  <conditionalFormatting sqref="M20 T20 AA20 AH20">
    <cfRule type="cellIs" dxfId="77" priority="86" operator="equal">
      <formula>"в"</formula>
    </cfRule>
  </conditionalFormatting>
  <conditionalFormatting sqref="T16">
    <cfRule type="cellIs" dxfId="76" priority="85" operator="equal">
      <formula>"в"</formula>
    </cfRule>
  </conditionalFormatting>
  <conditionalFormatting sqref="V16">
    <cfRule type="cellIs" dxfId="75" priority="84" operator="equal">
      <formula>"в"</formula>
    </cfRule>
  </conditionalFormatting>
  <conditionalFormatting sqref="X16">
    <cfRule type="cellIs" dxfId="74" priority="83" operator="equal">
      <formula>"в"</formula>
    </cfRule>
  </conditionalFormatting>
  <conditionalFormatting sqref="Z16">
    <cfRule type="cellIs" dxfId="73" priority="82" operator="equal">
      <formula>"в"</formula>
    </cfRule>
  </conditionalFormatting>
  <conditionalFormatting sqref="AB16">
    <cfRule type="cellIs" dxfId="72" priority="81" operator="equal">
      <formula>"в"</formula>
    </cfRule>
  </conditionalFormatting>
  <conditionalFormatting sqref="AD16">
    <cfRule type="cellIs" dxfId="71" priority="80" operator="equal">
      <formula>"в"</formula>
    </cfRule>
  </conditionalFormatting>
  <conditionalFormatting sqref="AH16">
    <cfRule type="cellIs" dxfId="70" priority="79" operator="equal">
      <formula>"в"</formula>
    </cfRule>
  </conditionalFormatting>
  <conditionalFormatting sqref="G17">
    <cfRule type="cellIs" dxfId="69" priority="78" operator="equal">
      <formula>"в"</formula>
    </cfRule>
  </conditionalFormatting>
  <conditionalFormatting sqref="I17 M17 U17 AC17">
    <cfRule type="cellIs" dxfId="68" priority="77" operator="equal">
      <formula>"в"</formula>
    </cfRule>
  </conditionalFormatting>
  <conditionalFormatting sqref="K17 O17 W17 AA17 AE17">
    <cfRule type="cellIs" dxfId="67" priority="76" operator="equal">
      <formula>"в"</formula>
    </cfRule>
  </conditionalFormatting>
  <conditionalFormatting sqref="AI17">
    <cfRule type="cellIs" dxfId="66" priority="75" operator="equal">
      <formula>"в"</formula>
    </cfRule>
  </conditionalFormatting>
  <conditionalFormatting sqref="F18:AI18">
    <cfRule type="cellIs" dxfId="65" priority="74" operator="equal">
      <formula>"в"</formula>
    </cfRule>
  </conditionalFormatting>
  <conditionalFormatting sqref="T18">
    <cfRule type="cellIs" dxfId="64" priority="73" operator="equal">
      <formula>"в"</formula>
    </cfRule>
  </conditionalFormatting>
  <conditionalFormatting sqref="V18">
    <cfRule type="cellIs" dxfId="63" priority="72" operator="equal">
      <formula>"в"</formula>
    </cfRule>
  </conditionalFormatting>
  <conditionalFormatting sqref="X18">
    <cfRule type="cellIs" dxfId="62" priority="71" operator="equal">
      <formula>"в"</formula>
    </cfRule>
  </conditionalFormatting>
  <conditionalFormatting sqref="AB18">
    <cfRule type="cellIs" dxfId="61" priority="70" operator="equal">
      <formula>"в"</formula>
    </cfRule>
  </conditionalFormatting>
  <conditionalFormatting sqref="AD18">
    <cfRule type="cellIs" dxfId="60" priority="69" operator="equal">
      <formula>"в"</formula>
    </cfRule>
  </conditionalFormatting>
  <conditionalFormatting sqref="AH18">
    <cfRule type="cellIs" dxfId="59" priority="68" operator="equal">
      <formula>"в"</formula>
    </cfRule>
  </conditionalFormatting>
  <conditionalFormatting sqref="G22">
    <cfRule type="cellIs" dxfId="58" priority="67" operator="equal">
      <formula>"в"</formula>
    </cfRule>
  </conditionalFormatting>
  <conditionalFormatting sqref="N22">
    <cfRule type="cellIs" dxfId="57" priority="66" operator="equal">
      <formula>"в"</formula>
    </cfRule>
  </conditionalFormatting>
  <conditionalFormatting sqref="U22">
    <cfRule type="cellIs" dxfId="56" priority="65" operator="equal">
      <formula>"в"</formula>
    </cfRule>
  </conditionalFormatting>
  <conditionalFormatting sqref="AB22">
    <cfRule type="cellIs" dxfId="55" priority="64" operator="equal">
      <formula>"в"</formula>
    </cfRule>
  </conditionalFormatting>
  <conditionalFormatting sqref="AI22">
    <cfRule type="cellIs" dxfId="54" priority="63" operator="equal">
      <formula>"в"</formula>
    </cfRule>
  </conditionalFormatting>
  <conditionalFormatting sqref="G23">
    <cfRule type="cellIs" dxfId="53" priority="62" operator="equal">
      <formula>"в"</formula>
    </cfRule>
  </conditionalFormatting>
  <conditionalFormatting sqref="N23">
    <cfRule type="cellIs" dxfId="52" priority="61" operator="equal">
      <formula>"в"</formula>
    </cfRule>
  </conditionalFormatting>
  <conditionalFormatting sqref="U23">
    <cfRule type="cellIs" dxfId="51" priority="60" operator="equal">
      <formula>"в"</formula>
    </cfRule>
  </conditionalFormatting>
  <conditionalFormatting sqref="AB23">
    <cfRule type="cellIs" dxfId="50" priority="59" operator="equal">
      <formula>"в"</formula>
    </cfRule>
  </conditionalFormatting>
  <conditionalFormatting sqref="AI23">
    <cfRule type="cellIs" dxfId="49" priority="58" operator="equal">
      <formula>"в"</formula>
    </cfRule>
  </conditionalFormatting>
  <conditionalFormatting sqref="F20">
    <cfRule type="cellIs" dxfId="48" priority="57" operator="equal">
      <formula>"в"</formula>
    </cfRule>
  </conditionalFormatting>
  <conditionalFormatting sqref="G19">
    <cfRule type="cellIs" dxfId="47" priority="56" operator="equal">
      <formula>"в"</formula>
    </cfRule>
  </conditionalFormatting>
  <conditionalFormatting sqref="I19 M19 U19 AC19">
    <cfRule type="cellIs" dxfId="46" priority="55" operator="equal">
      <formula>"в"</formula>
    </cfRule>
  </conditionalFormatting>
  <conditionalFormatting sqref="K19 O19 W19 AA19 AE19">
    <cfRule type="cellIs" dxfId="45" priority="54" operator="equal">
      <formula>"в"</formula>
    </cfRule>
  </conditionalFormatting>
  <conditionalFormatting sqref="AI19">
    <cfRule type="cellIs" dxfId="44" priority="53" operator="equal">
      <formula>"в"</formula>
    </cfRule>
  </conditionalFormatting>
  <conditionalFormatting sqref="F16 F18:F19 G18:AI18">
    <cfRule type="cellIs" dxfId="43" priority="52" operator="equal">
      <formula>"в"</formula>
    </cfRule>
  </conditionalFormatting>
  <conditionalFormatting sqref="M16:M19">
    <cfRule type="cellIs" dxfId="42" priority="51" operator="equal">
      <formula>"в"</formula>
    </cfRule>
  </conditionalFormatting>
  <conditionalFormatting sqref="T16:T19">
    <cfRule type="cellIs" dxfId="41" priority="50" operator="equal">
      <formula>"в"</formula>
    </cfRule>
  </conditionalFormatting>
  <conditionalFormatting sqref="AA16:AA19">
    <cfRule type="cellIs" dxfId="40" priority="49" operator="equal">
      <formula>"в"</formula>
    </cfRule>
  </conditionalFormatting>
  <conditionalFormatting sqref="AH16:AH19">
    <cfRule type="cellIs" dxfId="39" priority="48" operator="equal">
      <formula>"в"</formula>
    </cfRule>
  </conditionalFormatting>
  <conditionalFormatting sqref="K16:K19">
    <cfRule type="cellIs" dxfId="38" priority="47" operator="equal">
      <formula>"в"</formula>
    </cfRule>
  </conditionalFormatting>
  <conditionalFormatting sqref="Y16">
    <cfRule type="cellIs" dxfId="37" priority="46" operator="equal">
      <formula>"в"</formula>
    </cfRule>
  </conditionalFormatting>
  <conditionalFormatting sqref="H16:H19">
    <cfRule type="cellIs" dxfId="36" priority="45" operator="equal">
      <formula>"в"</formula>
    </cfRule>
  </conditionalFormatting>
  <conditionalFormatting sqref="I16:I19">
    <cfRule type="cellIs" dxfId="35" priority="44" operator="equal">
      <formula>"в"</formula>
    </cfRule>
  </conditionalFormatting>
  <conditionalFormatting sqref="O16:O19">
    <cfRule type="cellIs" dxfId="34" priority="43" operator="equal">
      <formula>"в"</formula>
    </cfRule>
  </conditionalFormatting>
  <conditionalFormatting sqref="P18:P19">
    <cfRule type="cellIs" dxfId="33" priority="42" operator="equal">
      <formula>"в"</formula>
    </cfRule>
  </conditionalFormatting>
  <conditionalFormatting sqref="V16:V19">
    <cfRule type="cellIs" dxfId="32" priority="41" operator="equal">
      <formula>"в"</formula>
    </cfRule>
  </conditionalFormatting>
  <conditionalFormatting sqref="W16:W19">
    <cfRule type="cellIs" dxfId="31" priority="40" operator="equal">
      <formula>"в"</formula>
    </cfRule>
  </conditionalFormatting>
  <conditionalFormatting sqref="AC16:AC19">
    <cfRule type="cellIs" dxfId="30" priority="39" operator="equal">
      <formula>"в"</formula>
    </cfRule>
  </conditionalFormatting>
  <conditionalFormatting sqref="AD16:AD19">
    <cfRule type="cellIs" dxfId="29" priority="38" operator="equal">
      <formula>"в"</formula>
    </cfRule>
  </conditionalFormatting>
  <conditionalFormatting sqref="V22:W22">
    <cfRule type="cellIs" dxfId="28" priority="37" operator="equal">
      <formula>"в"</formula>
    </cfRule>
  </conditionalFormatting>
  <conditionalFormatting sqref="AC22:AD22">
    <cfRule type="cellIs" dxfId="27" priority="36" operator="equal">
      <formula>"в"</formula>
    </cfRule>
  </conditionalFormatting>
  <conditionalFormatting sqref="R21:S22">
    <cfRule type="cellIs" dxfId="26" priority="35" operator="equal">
      <formula>"в"</formula>
    </cfRule>
  </conditionalFormatting>
  <conditionalFormatting sqref="R16:S30">
    <cfRule type="cellIs" dxfId="25" priority="34" operator="equal">
      <formula>"в"</formula>
    </cfRule>
  </conditionalFormatting>
  <conditionalFormatting sqref="R19:S19">
    <cfRule type="cellIs" dxfId="24" priority="33" operator="equal">
      <formula>"в"</formula>
    </cfRule>
  </conditionalFormatting>
  <conditionalFormatting sqref="R16 R30">
    <cfRule type="cellIs" dxfId="23" priority="32" operator="equal">
      <formula>"в"</formula>
    </cfRule>
  </conditionalFormatting>
  <conditionalFormatting sqref="R17:S17">
    <cfRule type="cellIs" dxfId="22" priority="31" operator="equal">
      <formula>"в"</formula>
    </cfRule>
  </conditionalFormatting>
  <conditionalFormatting sqref="R18">
    <cfRule type="cellIs" dxfId="21" priority="30" operator="equal">
      <formula>"в"</formula>
    </cfRule>
  </conditionalFormatting>
  <conditionalFormatting sqref="R16:R18 R30">
    <cfRule type="cellIs" dxfId="20" priority="29" operator="equal">
      <formula>"в"</formula>
    </cfRule>
  </conditionalFormatting>
  <conditionalFormatting sqref="Y22:Z23">
    <cfRule type="cellIs" dxfId="19" priority="28" operator="equal">
      <formula>"в"</formula>
    </cfRule>
  </conditionalFormatting>
  <conditionalFormatting sqref="Y17:Z30">
    <cfRule type="cellIs" dxfId="18" priority="27" operator="equal">
      <formula>"в"</formula>
    </cfRule>
  </conditionalFormatting>
  <conditionalFormatting sqref="Y20:Z20">
    <cfRule type="cellIs" dxfId="17" priority="26" operator="equal">
      <formula>"в"</formula>
    </cfRule>
  </conditionalFormatting>
  <conditionalFormatting sqref="Y17">
    <cfRule type="cellIs" dxfId="16" priority="25" operator="equal">
      <formula>"в"</formula>
    </cfRule>
  </conditionalFormatting>
  <conditionalFormatting sqref="Y18:Z18">
    <cfRule type="cellIs" dxfId="15" priority="24" operator="equal">
      <formula>"в"</formula>
    </cfRule>
  </conditionalFormatting>
  <conditionalFormatting sqref="Y19">
    <cfRule type="cellIs" dxfId="14" priority="23" operator="equal">
      <formula>"в"</formula>
    </cfRule>
  </conditionalFormatting>
  <conditionalFormatting sqref="Y17:Y19">
    <cfRule type="cellIs" dxfId="13" priority="22" operator="equal">
      <formula>"в"</formula>
    </cfRule>
  </conditionalFormatting>
  <conditionalFormatting sqref="AF16:AG30">
    <cfRule type="cellIs" dxfId="12" priority="21" operator="equal">
      <formula>"в"</formula>
    </cfRule>
  </conditionalFormatting>
  <conditionalFormatting sqref="AF16:AG16 AF19:AG19 AF22:AG22 AF25:AG25 AF28:AG28">
    <cfRule type="cellIs" dxfId="11" priority="20" operator="equal">
      <formula>"в"</formula>
    </cfRule>
  </conditionalFormatting>
  <conditionalFormatting sqref="AF18 AF21 AF24 AF27 AF30">
    <cfRule type="cellIs" dxfId="10" priority="19" operator="equal">
      <formula>"в"</formula>
    </cfRule>
  </conditionalFormatting>
  <conditionalFormatting sqref="AF18 AF21 AF24 AF27 AF30">
    <cfRule type="cellIs" dxfId="9" priority="18" operator="equal">
      <formula>"в"</formula>
    </cfRule>
  </conditionalFormatting>
  <conditionalFormatting sqref="P17">
    <cfRule type="cellIs" dxfId="8" priority="17" operator="equal">
      <formula>"в"</formula>
    </cfRule>
  </conditionalFormatting>
  <conditionalFormatting sqref="P17">
    <cfRule type="cellIs" dxfId="7" priority="16" operator="equal">
      <formula>"в"</formula>
    </cfRule>
  </conditionalFormatting>
  <conditionalFormatting sqref="P18">
    <cfRule type="cellIs" dxfId="6" priority="15" operator="equal">
      <formula>"в"</formula>
    </cfRule>
  </conditionalFormatting>
  <conditionalFormatting sqref="P16">
    <cfRule type="cellIs" dxfId="5" priority="14" operator="equal">
      <formula>"в"</formula>
    </cfRule>
  </conditionalFormatting>
  <conditionalFormatting sqref="G15:AI30">
    <cfRule type="cellIs" dxfId="4" priority="8" operator="equal">
      <formula>"в"</formula>
    </cfRule>
  </conditionalFormatting>
  <conditionalFormatting sqref="F17:AI17">
    <cfRule type="cellIs" dxfId="3" priority="7" operator="equal">
      <formula>"в"</formula>
    </cfRule>
  </conditionalFormatting>
  <conditionalFormatting sqref="F15:AI30">
    <cfRule type="cellIs" dxfId="2" priority="6" operator="equal">
      <formula>"в"</formula>
    </cfRule>
  </conditionalFormatting>
  <conditionalFormatting sqref="F15:AI30">
    <cfRule type="cellIs" dxfId="1" priority="5" operator="equal">
      <formula>"в"</formula>
    </cfRule>
  </conditionalFormatting>
  <pageMargins left="0" right="0" top="0.74803149606299213" bottom="0.74803149606299213" header="0.31496062992125984" footer="0.31496062992125984"/>
  <pageSetup paperSize="9" scale="71" orientation="landscape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4" name="Spinner 1">
              <controlPr defaultSize="0" print="0" autoPict="0">
                <anchor moveWithCells="1" sizeWithCells="1">
                  <from>
                    <xdr:col>50</xdr:col>
                    <xdr:colOff>323850</xdr:colOff>
                    <xdr:row>0</xdr:row>
                    <xdr:rowOff>190500</xdr:rowOff>
                  </from>
                  <to>
                    <xdr:col>51</xdr:col>
                    <xdr:colOff>19050</xdr:colOff>
                    <xdr:row>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" r:id="rId5" name="Spinner 2">
              <controlPr defaultSize="0" print="0" autoPict="0">
                <anchor moveWithCells="1" sizeWithCells="1">
                  <from>
                    <xdr:col>51</xdr:col>
                    <xdr:colOff>323850</xdr:colOff>
                    <xdr:row>1</xdr:row>
                    <xdr:rowOff>9525</xdr:rowOff>
                  </from>
                  <to>
                    <xdr:col>52</xdr:col>
                    <xdr:colOff>38100</xdr:colOff>
                    <xdr:row>2</xdr:row>
                    <xdr:rowOff>0</xdr:rowOff>
                  </to>
                </anchor>
              </controlPr>
            </control>
          </mc:Choice>
        </mc:AlternateContent>
      </controls>
    </mc:Choice>
  </mc:AlternateContent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97" id="{2205AC70-ACAB-4CFE-ADEA-1BF360A92232}">
            <xm:f>ISNUMBER(MATCH($AC$8+F$14-1,праздники!$A$9:$A$12,))</xm:f>
            <x14:dxf>
              <fill>
                <patternFill>
                  <bgColor rgb="FFC00000"/>
                </patternFill>
              </fill>
            </x14:dxf>
          </x14:cfRule>
          <xm:sqref>F14:AI30</xm:sqref>
        </x14:conditionalFormatting>
      </x14:conditionalFormatting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3"/>
  <sheetViews>
    <sheetView workbookViewId="0">
      <selection activeCell="A12" sqref="A12"/>
    </sheetView>
  </sheetViews>
  <sheetFormatPr defaultRowHeight="15" x14ac:dyDescent="0.25"/>
  <cols>
    <col min="1" max="1" width="21.28515625" customWidth="1"/>
  </cols>
  <sheetData>
    <row r="1" spans="1:1" x14ac:dyDescent="0.25">
      <c r="A1" s="63">
        <v>43831</v>
      </c>
    </row>
    <row r="2" spans="1:1" x14ac:dyDescent="0.25">
      <c r="A2" s="63" t="s">
        <v>26</v>
      </c>
    </row>
    <row r="3" spans="1:1" x14ac:dyDescent="0.25">
      <c r="A3" s="63">
        <v>43833</v>
      </c>
    </row>
    <row r="4" spans="1:1" x14ac:dyDescent="0.25">
      <c r="A4" s="63" t="s">
        <v>27</v>
      </c>
    </row>
    <row r="5" spans="1:1" x14ac:dyDescent="0.25">
      <c r="A5" s="63">
        <v>43835</v>
      </c>
    </row>
    <row r="6" spans="1:1" x14ac:dyDescent="0.25">
      <c r="A6" s="63">
        <v>43836</v>
      </c>
    </row>
    <row r="7" spans="1:1" x14ac:dyDescent="0.25">
      <c r="A7" s="63">
        <v>43837</v>
      </c>
    </row>
    <row r="8" spans="1:1" x14ac:dyDescent="0.25">
      <c r="A8" s="63">
        <v>43838</v>
      </c>
    </row>
    <row r="9" spans="1:1" x14ac:dyDescent="0.25">
      <c r="A9" s="63">
        <v>43952</v>
      </c>
    </row>
    <row r="10" spans="1:1" x14ac:dyDescent="0.25">
      <c r="A10" s="63" t="s">
        <v>25</v>
      </c>
    </row>
    <row r="11" spans="1:1" x14ac:dyDescent="0.25">
      <c r="A11" s="63">
        <v>43994</v>
      </c>
    </row>
    <row r="12" spans="1:1" x14ac:dyDescent="0.25">
      <c r="A12" s="63">
        <v>44139</v>
      </c>
    </row>
    <row r="13" spans="1:1" x14ac:dyDescent="0.25">
      <c r="A13" s="64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июнь  адм</vt:lpstr>
      <vt:lpstr>праздники</vt:lpstr>
      <vt:lpstr>'июнь  адм'!праздники</vt:lpstr>
      <vt:lpstr>ПРАЗДНИКИ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Татьяна</dc:creator>
  <cp:lastModifiedBy>Татьяна</cp:lastModifiedBy>
  <dcterms:created xsi:type="dcterms:W3CDTF">2020-05-24T17:16:17Z</dcterms:created>
  <dcterms:modified xsi:type="dcterms:W3CDTF">2020-05-26T08:28:33Z</dcterms:modified>
</cp:coreProperties>
</file>