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kalygin/Downloads/"/>
    </mc:Choice>
  </mc:AlternateContent>
  <xr:revisionPtr revIDLastSave="0" documentId="13_ncr:1_{82D07A29-ACA1-8A45-9809-2DF17B270F72}" xr6:coauthVersionLast="45" xr6:coauthVersionMax="45" xr10:uidLastSave="{00000000-0000-0000-0000-000000000000}"/>
  <bookViews>
    <workbookView xWindow="80" yWindow="780" windowWidth="33600" windowHeight="19580" activeTab="1" xr2:uid="{97D3F971-0F51-4316-9F14-93349777546E}"/>
  </bookViews>
  <sheets>
    <sheet name="Лист1" sheetId="1" r:id="rId1"/>
    <sheet name="Лист7" sheetId="7" r:id="rId2"/>
    <sheet name="Ручное распредение" sheetId="6" r:id="rId3"/>
  </sheets>
  <definedNames>
    <definedName name="solver_adj" localSheetId="0" hidden="1">'Ручное распредение'!$H$3:$H$9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2</definedName>
    <definedName name="solver_drv" localSheetId="1" hidden="1">1</definedName>
    <definedName name="solver_drv" localSheetId="2" hidden="1">1</definedName>
    <definedName name="solver_eng" localSheetId="0" hidden="1">3</definedName>
    <definedName name="solver_eng" localSheetId="1" hidden="1">1</definedName>
    <definedName name="solver_eng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0" hidden="1">'Ручное распредение'!$F$3:$F$9</definedName>
    <definedName name="solver_lhs1" localSheetId="1" hidden="1">Лист7!$E$2:$E$7</definedName>
    <definedName name="solver_lhs1" localSheetId="2" hidden="1">'Ручное распредение'!$H$3:$H$8</definedName>
    <definedName name="solver_lhs2" localSheetId="1" hidden="1">Лист7!$E$2:$E$7</definedName>
    <definedName name="solver_lhs2" localSheetId="2" hidden="1">'Ручное распредение'!$H$9</definedName>
    <definedName name="solver_lhs3" localSheetId="1" hidden="1">Лист7!$F$2:$F$7</definedName>
    <definedName name="solver_lhs4" localSheetId="1" hidden="1">Лист7!$F$8</definedName>
    <definedName name="solver_lhs5" localSheetId="1" hidden="1">Лист7!$G$2:$G$7</definedName>
    <definedName name="solver_lhs6" localSheetId="1" hidden="1">Лист7!$G$8</definedName>
    <definedName name="solver_lin" localSheetId="0" hidden="1">2</definedName>
    <definedName name="solver_lin" localSheetId="1" hidden="1">2</definedName>
    <definedName name="solver_lin" localSheetId="2" hidden="1">2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1</definedName>
    <definedName name="solver_num" localSheetId="1" hidden="1">0</definedName>
    <definedName name="solver_num" localSheetId="2" hidden="1">0</definedName>
    <definedName name="solver_opt" localSheetId="0" hidden="1">'Ручное распредение'!$H$3</definedName>
    <definedName name="solver_opt" localSheetId="1" hidden="1">Лист7!$E$2</definedName>
    <definedName name="solver_opt" localSheetId="2" hidden="1">'Ручное распредение'!$H$3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2</definedName>
    <definedName name="solver_rbv" localSheetId="1" hidden="1">1</definedName>
    <definedName name="solver_rbv" localSheetId="2" hidden="1">1</definedName>
    <definedName name="solver_rel1" localSheetId="0" hidden="1">4</definedName>
    <definedName name="solver_rel1" localSheetId="1" hidden="1">1</definedName>
    <definedName name="solver_rel1" localSheetId="2" hidden="1">3</definedName>
    <definedName name="solver_rel2" localSheetId="1" hidden="1">4</definedName>
    <definedName name="solver_rel2" localSheetId="2" hidden="1">2</definedName>
    <definedName name="solver_rel3" localSheetId="1" hidden="1">3</definedName>
    <definedName name="solver_rel4" localSheetId="1" hidden="1">1</definedName>
    <definedName name="solver_rel5" localSheetId="1" hidden="1">3</definedName>
    <definedName name="solver_rel6" localSheetId="1" hidden="1">1</definedName>
    <definedName name="solver_rhs1" localSheetId="0" hidden="1">целое</definedName>
    <definedName name="solver_rhs1" localSheetId="1" hidden="1">Лист7!$D$2:$D$7</definedName>
    <definedName name="solver_rhs1" localSheetId="2" hidden="1">0</definedName>
    <definedName name="solver_rhs2" localSheetId="1" hidden="1">целое</definedName>
    <definedName name="solver_rhs2" localSheetId="2" hidden="1">'Ручное распредение'!$O$2</definedName>
    <definedName name="solver_rhs3" localSheetId="1" hidden="1">0</definedName>
    <definedName name="solver_rhs4" localSheetId="1" hidden="1">Лист7!$I$2</definedName>
    <definedName name="solver_rhs5" localSheetId="1" hidden="1">0</definedName>
    <definedName name="solver_rhs6" localSheetId="1" hidden="1">Лист7!$I$3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2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2</definedName>
    <definedName name="solver_ver" localSheetId="1" hidden="1">2</definedName>
    <definedName name="solver_ver" localSheetId="2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6" l="1"/>
  <c r="F8" i="7"/>
  <c r="G8" i="7"/>
  <c r="E8" i="7"/>
  <c r="C8" i="7"/>
  <c r="D8" i="7"/>
  <c r="M4" i="6"/>
  <c r="M5" i="6"/>
  <c r="M6" i="6"/>
  <c r="M7" i="6"/>
  <c r="M8" i="6"/>
  <c r="K4" i="6"/>
  <c r="K5" i="6"/>
  <c r="K6" i="6"/>
  <c r="K7" i="6"/>
  <c r="K8" i="6"/>
  <c r="M3" i="6"/>
  <c r="K3" i="6"/>
  <c r="I4" i="6"/>
  <c r="I5" i="6"/>
  <c r="I6" i="6"/>
  <c r="I7" i="6"/>
  <c r="I8" i="6"/>
  <c r="D5" i="6"/>
  <c r="D6" i="6"/>
  <c r="D7" i="6"/>
  <c r="D8" i="6"/>
  <c r="I3" i="6"/>
  <c r="D3" i="6"/>
  <c r="J9" i="6"/>
  <c r="L9" i="6"/>
  <c r="G5" i="6" l="1"/>
  <c r="G4" i="6"/>
  <c r="G8" i="6"/>
  <c r="M9" i="6"/>
  <c r="G6" i="6"/>
  <c r="G3" i="6"/>
  <c r="I9" i="6"/>
  <c r="G7" i="6"/>
  <c r="K9" i="6"/>
  <c r="F9" i="6"/>
  <c r="H9" i="6"/>
  <c r="E9" i="6"/>
  <c r="F8" i="6"/>
  <c r="F7" i="6"/>
  <c r="F6" i="6"/>
  <c r="F5" i="6"/>
  <c r="F4" i="6"/>
  <c r="F3" i="6"/>
  <c r="G9" i="6" l="1"/>
  <c r="D3" i="1" l="1"/>
  <c r="D4" i="1"/>
  <c r="D5" i="1"/>
  <c r="D6" i="1"/>
  <c r="D7" i="1"/>
  <c r="D2" i="1"/>
  <c r="D8" i="1" l="1"/>
  <c r="C11" i="1"/>
  <c r="J11" i="1"/>
  <c r="I3" i="1"/>
  <c r="J3" i="1" s="1"/>
  <c r="I4" i="1"/>
  <c r="J4" i="1" s="1"/>
  <c r="I5" i="1"/>
  <c r="I6" i="1"/>
  <c r="I7" i="1"/>
  <c r="J7" i="1" s="1"/>
  <c r="I2" i="1"/>
  <c r="J2" i="1" s="1"/>
  <c r="C8" i="1"/>
  <c r="J6" i="1" l="1"/>
  <c r="J5" i="1"/>
  <c r="I8" i="1"/>
  <c r="J8" i="1" l="1"/>
</calcChain>
</file>

<file path=xl/sharedStrings.xml><?xml version="1.0" encoding="utf-8"?>
<sst xmlns="http://schemas.openxmlformats.org/spreadsheetml/2006/main" count="51" uniqueCount="22">
  <si>
    <t>Наименование оборудование</t>
  </si>
  <si>
    <t>кол-во</t>
  </si>
  <si>
    <t>вес одной уп (кг)</t>
  </si>
  <si>
    <t xml:space="preserve">1 грузовик </t>
  </si>
  <si>
    <t xml:space="preserve">2 грузовик </t>
  </si>
  <si>
    <t xml:space="preserve">3 грузовик </t>
  </si>
  <si>
    <t>Станки (шт)</t>
  </si>
  <si>
    <t>Трубы уп)</t>
  </si>
  <si>
    <t>Отд. Камень (Ящ.)</t>
  </si>
  <si>
    <t>Буровое оборудование (Ящ.)</t>
  </si>
  <si>
    <t>Кабель</t>
  </si>
  <si>
    <t>Итого вес груза :</t>
  </si>
  <si>
    <t>Больше на 180 кг</t>
  </si>
  <si>
    <t>Электромоторы (шт)</t>
  </si>
  <si>
    <t>Ограничение 3</t>
  </si>
  <si>
    <t>Кол-во</t>
  </si>
  <si>
    <t>Ограничение 1, 2</t>
  </si>
  <si>
    <t>Вес</t>
  </si>
  <si>
    <t>Осталось кол-во</t>
  </si>
  <si>
    <t>Осталовь вес</t>
  </si>
  <si>
    <t>Вес всего</t>
  </si>
  <si>
    <t>Вес всех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</si>
</sst>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/>
    <xf numFmtId="0" fontId="2" fillId="0" borderId="0" xfId="0" applyFont="1"/>
    <xf numFmtId="164" fontId="2" fillId="0" borderId="1" xfId="0" applyNumberFormat="1" applyFont="1" applyBorder="1"/>
    <xf numFmtId="164" fontId="2" fillId="0" borderId="0" xfId="0" applyNumberFormat="1" applyFont="1"/>
    <xf numFmtId="0" fontId="3" fillId="0" borderId="1" xfId="0" applyFont="1" applyBorder="1"/>
    <xf numFmtId="0" fontId="4" fillId="0" borderId="0" xfId="0" applyFont="1"/>
    <xf numFmtId="164" fontId="4" fillId="0" borderId="0" xfId="0" applyNumberFormat="1" applyFont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5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wrapText="1"/>
    </xf>
    <xf numFmtId="164" fontId="2" fillId="4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7A34-231F-4C15-875B-E726E1AAAF88}">
  <dimension ref="A1:J14"/>
  <sheetViews>
    <sheetView workbookViewId="0">
      <selection activeCell="G8" sqref="A1:G8"/>
    </sheetView>
  </sheetViews>
  <sheetFormatPr baseColWidth="10" defaultColWidth="9.1640625" defaultRowHeight="24" x14ac:dyDescent="0.3"/>
  <cols>
    <col min="1" max="1" width="37.83203125" style="6" customWidth="1"/>
    <col min="2" max="7" width="11.5" style="2" customWidth="1"/>
    <col min="8" max="8" width="32" style="6" customWidth="1"/>
    <col min="9" max="9" width="9.83203125" style="6" bestFit="1" customWidth="1"/>
    <col min="10" max="10" width="14.33203125" style="6" customWidth="1"/>
    <col min="11" max="11" width="10.6640625" style="6" customWidth="1"/>
    <col min="12" max="16384" width="9.1640625" style="6"/>
  </cols>
  <sheetData>
    <row r="1" spans="1:10" s="9" customFormat="1" ht="41" x14ac:dyDescent="0.3">
      <c r="A1" s="8" t="s">
        <v>0</v>
      </c>
      <c r="B1" s="10" t="s">
        <v>1</v>
      </c>
      <c r="C1" s="10" t="s">
        <v>2</v>
      </c>
      <c r="D1" s="10"/>
      <c r="E1" s="10" t="s">
        <v>3</v>
      </c>
      <c r="F1" s="10" t="s">
        <v>4</v>
      </c>
      <c r="G1" s="10" t="s">
        <v>5</v>
      </c>
    </row>
    <row r="2" spans="1:10" x14ac:dyDescent="0.3">
      <c r="A2" s="5" t="s">
        <v>6</v>
      </c>
      <c r="B2" s="1">
        <v>11</v>
      </c>
      <c r="C2" s="1">
        <v>850</v>
      </c>
      <c r="D2" s="1">
        <f>C2*B2</f>
        <v>9350</v>
      </c>
      <c r="E2" s="3"/>
      <c r="F2" s="3"/>
      <c r="G2" s="3"/>
      <c r="I2" s="6">
        <f>C2*B2</f>
        <v>9350</v>
      </c>
      <c r="J2" s="7">
        <f>I2/3</f>
        <v>3116.6666666666665</v>
      </c>
    </row>
    <row r="3" spans="1:10" x14ac:dyDescent="0.3">
      <c r="A3" s="5" t="s">
        <v>7</v>
      </c>
      <c r="B3" s="1">
        <v>4</v>
      </c>
      <c r="C3" s="1">
        <v>1930</v>
      </c>
      <c r="D3" s="1">
        <f>C3*B3</f>
        <v>7720</v>
      </c>
      <c r="E3" s="3"/>
      <c r="F3" s="3"/>
      <c r="G3" s="3"/>
      <c r="I3" s="6">
        <f>C3*B3</f>
        <v>7720</v>
      </c>
      <c r="J3" s="7">
        <f>I3/3</f>
        <v>2573.3333333333335</v>
      </c>
    </row>
    <row r="4" spans="1:10" x14ac:dyDescent="0.3">
      <c r="A4" s="5" t="s">
        <v>9</v>
      </c>
      <c r="B4" s="1">
        <v>2</v>
      </c>
      <c r="C4" s="1">
        <v>1700</v>
      </c>
      <c r="D4" s="1">
        <f>C4*B4</f>
        <v>3400</v>
      </c>
      <c r="E4" s="3"/>
      <c r="F4" s="3"/>
      <c r="G4" s="3"/>
      <c r="I4" s="6">
        <f>C4*B4</f>
        <v>3400</v>
      </c>
      <c r="J4" s="7">
        <f>I4/3</f>
        <v>1133.3333333333333</v>
      </c>
    </row>
    <row r="5" spans="1:10" x14ac:dyDescent="0.3">
      <c r="A5" s="5" t="s">
        <v>8</v>
      </c>
      <c r="B5" s="1">
        <v>4</v>
      </c>
      <c r="C5" s="1">
        <v>1250</v>
      </c>
      <c r="D5" s="1">
        <f>C5*B5</f>
        <v>5000</v>
      </c>
      <c r="E5" s="3"/>
      <c r="F5" s="3"/>
      <c r="G5" s="3"/>
      <c r="I5" s="6">
        <f>C5*B5</f>
        <v>5000</v>
      </c>
      <c r="J5" s="7">
        <f>I5/3</f>
        <v>1666.6666666666667</v>
      </c>
    </row>
    <row r="6" spans="1:10" x14ac:dyDescent="0.3">
      <c r="A6" s="5" t="s">
        <v>13</v>
      </c>
      <c r="B6" s="1">
        <v>7</v>
      </c>
      <c r="C6" s="1">
        <v>730</v>
      </c>
      <c r="D6" s="1">
        <f>C6*B6</f>
        <v>5110</v>
      </c>
      <c r="E6" s="3"/>
      <c r="F6" s="3"/>
      <c r="G6" s="3"/>
      <c r="I6" s="6">
        <f>C6*B6</f>
        <v>5110</v>
      </c>
      <c r="J6" s="7">
        <f>I6/3</f>
        <v>1703.3333333333333</v>
      </c>
    </row>
    <row r="7" spans="1:10" x14ac:dyDescent="0.3">
      <c r="A7" s="5" t="s">
        <v>10</v>
      </c>
      <c r="B7" s="1">
        <v>5</v>
      </c>
      <c r="C7" s="1">
        <v>1100</v>
      </c>
      <c r="D7" s="1">
        <f>C7*B7</f>
        <v>5500</v>
      </c>
      <c r="E7" s="3"/>
      <c r="F7" s="3"/>
      <c r="G7" s="3"/>
      <c r="I7" s="6">
        <f>C7*B7</f>
        <v>5500</v>
      </c>
      <c r="J7" s="7">
        <f>I7/3</f>
        <v>1833.3333333333333</v>
      </c>
    </row>
    <row r="8" spans="1:10" x14ac:dyDescent="0.3">
      <c r="A8" s="5" t="s">
        <v>11</v>
      </c>
      <c r="B8" s="1"/>
      <c r="C8" s="1">
        <f>C2+C3+C4+C5+C6+C7</f>
        <v>7560</v>
      </c>
      <c r="D8" s="1">
        <f>SUM(D2:D7)</f>
        <v>36080</v>
      </c>
      <c r="E8" s="3"/>
      <c r="F8" s="3"/>
      <c r="G8" s="3"/>
      <c r="I8" s="6">
        <f>I2+I3+I4+I5+I6+I7</f>
        <v>36080</v>
      </c>
      <c r="J8" s="7">
        <f>I8/3</f>
        <v>12026.666666666666</v>
      </c>
    </row>
    <row r="10" spans="1:10" ht="41" x14ac:dyDescent="0.3">
      <c r="G10" s="11" t="s">
        <v>12</v>
      </c>
    </row>
    <row r="11" spans="1:10" x14ac:dyDescent="0.3">
      <c r="C11" s="4">
        <f>36080/3</f>
        <v>12026.666666666666</v>
      </c>
      <c r="D11" s="4"/>
      <c r="J11" s="6">
        <f>27/7</f>
        <v>3.8571428571428572</v>
      </c>
    </row>
    <row r="14" spans="1:10" x14ac:dyDescent="0.3">
      <c r="I14" s="6">
        <v>12180</v>
      </c>
      <c r="J14" s="6">
        <v>11950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C097F-0863-6C4D-B195-C759937A77EA}">
  <dimension ref="A1:I8"/>
  <sheetViews>
    <sheetView tabSelected="1" workbookViewId="0">
      <selection activeCell="E2" sqref="E2"/>
    </sheetView>
  </sheetViews>
  <sheetFormatPr baseColWidth="10" defaultColWidth="28.83203125" defaultRowHeight="15" x14ac:dyDescent="0.2"/>
  <cols>
    <col min="1" max="1" width="36" customWidth="1"/>
    <col min="8" max="8" width="23.5" customWidth="1"/>
    <col min="9" max="9" width="10.6640625" customWidth="1"/>
  </cols>
  <sheetData>
    <row r="1" spans="1:9" ht="44" x14ac:dyDescent="0.2">
      <c r="A1" s="21" t="s">
        <v>0</v>
      </c>
      <c r="B1" s="22" t="s">
        <v>1</v>
      </c>
      <c r="C1" s="22" t="s">
        <v>2</v>
      </c>
      <c r="D1" s="22" t="s">
        <v>21</v>
      </c>
      <c r="E1" s="22" t="s">
        <v>3</v>
      </c>
      <c r="F1" s="22" t="s">
        <v>4</v>
      </c>
      <c r="G1" s="22" t="s">
        <v>5</v>
      </c>
    </row>
    <row r="2" spans="1:9" ht="31" customHeight="1" x14ac:dyDescent="0.3">
      <c r="A2" s="25" t="s">
        <v>6</v>
      </c>
      <c r="B2" s="23">
        <v>11</v>
      </c>
      <c r="C2" s="23">
        <v>850</v>
      </c>
      <c r="D2" s="23">
        <v>9350</v>
      </c>
      <c r="E2" s="24">
        <v>0</v>
      </c>
      <c r="F2" s="24">
        <v>0</v>
      </c>
      <c r="G2" s="24">
        <v>0</v>
      </c>
      <c r="H2" s="6" t="s">
        <v>16</v>
      </c>
      <c r="I2" s="6">
        <v>12000</v>
      </c>
    </row>
    <row r="3" spans="1:9" ht="31" customHeight="1" x14ac:dyDescent="0.3">
      <c r="A3" s="25" t="s">
        <v>7</v>
      </c>
      <c r="B3" s="23">
        <v>4</v>
      </c>
      <c r="C3" s="23">
        <v>1930</v>
      </c>
      <c r="D3" s="23">
        <v>7720</v>
      </c>
      <c r="E3" s="24">
        <v>0</v>
      </c>
      <c r="F3" s="24">
        <v>0</v>
      </c>
      <c r="G3" s="24">
        <v>0</v>
      </c>
      <c r="H3" s="6" t="s">
        <v>14</v>
      </c>
      <c r="I3" s="6">
        <v>12180</v>
      </c>
    </row>
    <row r="4" spans="1:9" ht="31" customHeight="1" x14ac:dyDescent="0.2">
      <c r="A4" s="25" t="s">
        <v>9</v>
      </c>
      <c r="B4" s="23">
        <v>2</v>
      </c>
      <c r="C4" s="23">
        <v>1700</v>
      </c>
      <c r="D4" s="23">
        <v>3400</v>
      </c>
      <c r="E4" s="24">
        <v>0</v>
      </c>
      <c r="F4" s="24">
        <v>0</v>
      </c>
      <c r="G4" s="24">
        <v>0</v>
      </c>
    </row>
    <row r="5" spans="1:9" ht="31" customHeight="1" x14ac:dyDescent="0.2">
      <c r="A5" s="25" t="s">
        <v>8</v>
      </c>
      <c r="B5" s="23">
        <v>4</v>
      </c>
      <c r="C5" s="23">
        <v>1250</v>
      </c>
      <c r="D5" s="23">
        <v>5000</v>
      </c>
      <c r="E5" s="24">
        <v>0</v>
      </c>
      <c r="F5" s="24">
        <v>0</v>
      </c>
      <c r="G5" s="24">
        <v>0</v>
      </c>
    </row>
    <row r="6" spans="1:9" ht="31" customHeight="1" x14ac:dyDescent="0.2">
      <c r="A6" s="25" t="s">
        <v>13</v>
      </c>
      <c r="B6" s="23">
        <v>7</v>
      </c>
      <c r="C6" s="23">
        <v>730</v>
      </c>
      <c r="D6" s="23">
        <v>5110</v>
      </c>
      <c r="E6" s="24">
        <v>0</v>
      </c>
      <c r="F6" s="24">
        <v>0</v>
      </c>
      <c r="G6" s="24">
        <v>0</v>
      </c>
    </row>
    <row r="7" spans="1:9" ht="31" customHeight="1" x14ac:dyDescent="0.2">
      <c r="A7" s="25" t="s">
        <v>10</v>
      </c>
      <c r="B7" s="23">
        <v>5</v>
      </c>
      <c r="C7" s="23">
        <v>1100</v>
      </c>
      <c r="D7" s="23">
        <v>5500</v>
      </c>
      <c r="E7" s="24">
        <v>0</v>
      </c>
      <c r="F7" s="24">
        <v>0</v>
      </c>
      <c r="G7" s="24">
        <v>0</v>
      </c>
    </row>
    <row r="8" spans="1:9" ht="31" customHeight="1" x14ac:dyDescent="0.2">
      <c r="A8" s="25" t="s">
        <v>11</v>
      </c>
      <c r="B8" s="23"/>
      <c r="C8" s="23">
        <f>C2+C3+C4+C5+C6+C7</f>
        <v>7560</v>
      </c>
      <c r="D8" s="23">
        <f>SUM(D2:D7)</f>
        <v>36080</v>
      </c>
      <c r="E8" s="24">
        <f>SUM(E3:E7)</f>
        <v>0</v>
      </c>
      <c r="F8" s="24">
        <f t="shared" ref="F8:G8" si="0">SUM(F3:F7)</f>
        <v>0</v>
      </c>
      <c r="G8" s="24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6D6BE-2021-3E44-A13C-4D4DB5AF2E99}">
  <dimension ref="B1:O13"/>
  <sheetViews>
    <sheetView workbookViewId="0">
      <selection activeCell="H7" sqref="H7"/>
    </sheetView>
  </sheetViews>
  <sheetFormatPr baseColWidth="10" defaultColWidth="22.5" defaultRowHeight="15" x14ac:dyDescent="0.2"/>
  <cols>
    <col min="1" max="1" width="3.1640625" customWidth="1"/>
    <col min="2" max="2" width="39.5" customWidth="1"/>
    <col min="3" max="13" width="18.6640625" customWidth="1"/>
    <col min="15" max="15" width="11.6640625" customWidth="1"/>
  </cols>
  <sheetData>
    <row r="1" spans="2:15" ht="69" customHeight="1" x14ac:dyDescent="0.35">
      <c r="H1" s="18">
        <v>1</v>
      </c>
      <c r="I1" s="18"/>
      <c r="J1" s="18">
        <v>2</v>
      </c>
      <c r="K1" s="18"/>
      <c r="L1" s="18">
        <v>3</v>
      </c>
      <c r="M1" s="18"/>
    </row>
    <row r="2" spans="2:15" ht="24" x14ac:dyDescent="0.3">
      <c r="B2" s="12" t="s">
        <v>0</v>
      </c>
      <c r="C2" s="13" t="s">
        <v>1</v>
      </c>
      <c r="D2" s="19" t="s">
        <v>18</v>
      </c>
      <c r="E2" s="13" t="s">
        <v>2</v>
      </c>
      <c r="F2" s="13" t="s">
        <v>20</v>
      </c>
      <c r="G2" s="13" t="s">
        <v>19</v>
      </c>
      <c r="H2" s="13" t="s">
        <v>15</v>
      </c>
      <c r="I2" s="13" t="s">
        <v>17</v>
      </c>
      <c r="J2" s="13" t="s">
        <v>15</v>
      </c>
      <c r="K2" s="13" t="s">
        <v>17</v>
      </c>
      <c r="L2" s="13" t="s">
        <v>15</v>
      </c>
      <c r="M2" s="13" t="s">
        <v>17</v>
      </c>
      <c r="N2" s="6" t="s">
        <v>16</v>
      </c>
      <c r="O2" s="6">
        <v>11950</v>
      </c>
    </row>
    <row r="3" spans="2:15" ht="24" x14ac:dyDescent="0.3">
      <c r="B3" s="14" t="s">
        <v>6</v>
      </c>
      <c r="C3" s="1">
        <v>11</v>
      </c>
      <c r="D3" s="20">
        <f>C3-H3-J3-L3</f>
        <v>0</v>
      </c>
      <c r="E3" s="1">
        <v>850</v>
      </c>
      <c r="F3" s="1">
        <f>E3*C3</f>
        <v>9350</v>
      </c>
      <c r="G3" s="17">
        <f t="shared" ref="G3:G8" si="0">F3-I3-K3-M3</f>
        <v>0</v>
      </c>
      <c r="H3" s="3">
        <v>5</v>
      </c>
      <c r="I3" s="3">
        <f>H3*E3</f>
        <v>4250</v>
      </c>
      <c r="J3" s="3">
        <v>4</v>
      </c>
      <c r="K3" s="3">
        <f>J3*E3</f>
        <v>3400</v>
      </c>
      <c r="L3" s="3">
        <v>2</v>
      </c>
      <c r="M3" s="3">
        <f>L3*E3</f>
        <v>1700</v>
      </c>
      <c r="N3" s="6" t="s">
        <v>14</v>
      </c>
      <c r="O3" s="6">
        <v>12180</v>
      </c>
    </row>
    <row r="4" spans="2:15" ht="24" x14ac:dyDescent="0.3">
      <c r="B4" s="14" t="s">
        <v>7</v>
      </c>
      <c r="C4" s="1">
        <v>4</v>
      </c>
      <c r="D4" s="20">
        <f t="shared" ref="D4:D8" si="1">C4-H4-J4-L4</f>
        <v>0</v>
      </c>
      <c r="E4" s="1">
        <v>1930</v>
      </c>
      <c r="F4" s="1">
        <f>E4*C4</f>
        <v>7720</v>
      </c>
      <c r="G4" s="17">
        <f t="shared" si="0"/>
        <v>0</v>
      </c>
      <c r="H4" s="3">
        <v>1</v>
      </c>
      <c r="I4" s="3">
        <f t="shared" ref="I4:I8" si="2">H4*E4</f>
        <v>1930</v>
      </c>
      <c r="J4" s="3">
        <v>0</v>
      </c>
      <c r="K4" s="3">
        <f t="shared" ref="K4:K8" si="3">J4*E4</f>
        <v>0</v>
      </c>
      <c r="L4" s="3">
        <v>3</v>
      </c>
      <c r="M4" s="3">
        <f t="shared" ref="M4:M8" si="4">L4*E4</f>
        <v>5790</v>
      </c>
      <c r="N4" s="6"/>
      <c r="O4" s="6"/>
    </row>
    <row r="5" spans="2:15" ht="24" x14ac:dyDescent="0.3">
      <c r="B5" s="14" t="s">
        <v>9</v>
      </c>
      <c r="C5" s="1">
        <v>2</v>
      </c>
      <c r="D5" s="20">
        <f t="shared" si="1"/>
        <v>0</v>
      </c>
      <c r="E5" s="1">
        <v>1700</v>
      </c>
      <c r="F5" s="1">
        <f>E5*C5</f>
        <v>3400</v>
      </c>
      <c r="G5" s="17">
        <f t="shared" si="0"/>
        <v>0</v>
      </c>
      <c r="H5" s="3"/>
      <c r="I5" s="3">
        <f t="shared" si="2"/>
        <v>0</v>
      </c>
      <c r="J5" s="3">
        <v>1</v>
      </c>
      <c r="K5" s="3">
        <f t="shared" si="3"/>
        <v>1700</v>
      </c>
      <c r="L5" s="3">
        <v>1</v>
      </c>
      <c r="M5" s="3">
        <f t="shared" si="4"/>
        <v>1700</v>
      </c>
      <c r="N5" s="6"/>
      <c r="O5" s="6"/>
    </row>
    <row r="6" spans="2:15" ht="24" x14ac:dyDescent="0.3">
      <c r="B6" s="14" t="s">
        <v>8</v>
      </c>
      <c r="C6" s="1">
        <v>4</v>
      </c>
      <c r="D6" s="20">
        <f t="shared" si="1"/>
        <v>-1</v>
      </c>
      <c r="E6" s="1">
        <v>1250</v>
      </c>
      <c r="F6" s="1">
        <f>E6*C6</f>
        <v>5000</v>
      </c>
      <c r="G6" s="17">
        <f t="shared" si="0"/>
        <v>-1250</v>
      </c>
      <c r="H6" s="3">
        <v>2</v>
      </c>
      <c r="I6" s="3">
        <f t="shared" si="2"/>
        <v>2500</v>
      </c>
      <c r="J6" s="3">
        <v>1</v>
      </c>
      <c r="K6" s="3">
        <f t="shared" si="3"/>
        <v>1250</v>
      </c>
      <c r="L6" s="3">
        <v>2</v>
      </c>
      <c r="M6" s="3">
        <f t="shared" si="4"/>
        <v>2500</v>
      </c>
      <c r="N6" s="6"/>
      <c r="O6" s="6"/>
    </row>
    <row r="7" spans="2:15" ht="24" x14ac:dyDescent="0.3">
      <c r="B7" s="14" t="s">
        <v>13</v>
      </c>
      <c r="C7" s="1">
        <v>7</v>
      </c>
      <c r="D7" s="20">
        <f t="shared" si="1"/>
        <v>1</v>
      </c>
      <c r="E7" s="1">
        <v>730</v>
      </c>
      <c r="F7" s="1">
        <f>E7*C7</f>
        <v>5110</v>
      </c>
      <c r="G7" s="17">
        <f t="shared" si="0"/>
        <v>730</v>
      </c>
      <c r="H7" s="3">
        <v>3</v>
      </c>
      <c r="I7" s="3">
        <f t="shared" si="2"/>
        <v>2190</v>
      </c>
      <c r="J7" s="3">
        <v>3</v>
      </c>
      <c r="K7" s="3">
        <f t="shared" si="3"/>
        <v>2190</v>
      </c>
      <c r="L7" s="3">
        <v>0</v>
      </c>
      <c r="M7" s="3">
        <f t="shared" si="4"/>
        <v>0</v>
      </c>
      <c r="N7" s="6"/>
      <c r="O7" s="6"/>
    </row>
    <row r="8" spans="2:15" ht="24" x14ac:dyDescent="0.3">
      <c r="B8" s="14" t="s">
        <v>10</v>
      </c>
      <c r="C8" s="1">
        <v>5</v>
      </c>
      <c r="D8" s="20">
        <f t="shared" si="1"/>
        <v>0</v>
      </c>
      <c r="E8" s="1">
        <v>1100</v>
      </c>
      <c r="F8" s="1">
        <f>E8*C8</f>
        <v>5500</v>
      </c>
      <c r="G8" s="17">
        <f t="shared" si="0"/>
        <v>0</v>
      </c>
      <c r="H8" s="3">
        <v>2</v>
      </c>
      <c r="I8" s="3">
        <f t="shared" si="2"/>
        <v>2200</v>
      </c>
      <c r="J8" s="3">
        <v>3</v>
      </c>
      <c r="K8" s="3">
        <f t="shared" si="3"/>
        <v>3300</v>
      </c>
      <c r="L8" s="3">
        <v>0</v>
      </c>
      <c r="M8" s="3">
        <f t="shared" si="4"/>
        <v>0</v>
      </c>
      <c r="N8" s="6"/>
      <c r="O8" s="6"/>
    </row>
    <row r="9" spans="2:15" ht="24" x14ac:dyDescent="0.3">
      <c r="B9" s="15" t="s">
        <v>11</v>
      </c>
      <c r="C9" s="16"/>
      <c r="D9" s="16"/>
      <c r="E9" s="16">
        <f>E3+E4+E5+E6+E7+E8</f>
        <v>7560</v>
      </c>
      <c r="F9" s="16">
        <f>SUM(F3:F8)</f>
        <v>36080</v>
      </c>
      <c r="G9" s="17">
        <f>F9-I9-K9-M9</f>
        <v>-520</v>
      </c>
      <c r="H9" s="17">
        <f>SUM(H3:H8)</f>
        <v>13</v>
      </c>
      <c r="I9" s="17">
        <f t="shared" ref="I9:M9" si="5">SUM(I3:I8)</f>
        <v>13070</v>
      </c>
      <c r="J9" s="17">
        <f t="shared" si="5"/>
        <v>12</v>
      </c>
      <c r="K9" s="17">
        <f t="shared" si="5"/>
        <v>11840</v>
      </c>
      <c r="L9" s="17">
        <f t="shared" si="5"/>
        <v>8</v>
      </c>
      <c r="M9" s="17">
        <f t="shared" si="5"/>
        <v>11690</v>
      </c>
      <c r="N9" s="6"/>
      <c r="O9" s="6"/>
    </row>
    <row r="10" spans="2:15" ht="24" x14ac:dyDescent="0.3"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6"/>
      <c r="O10" s="6"/>
    </row>
    <row r="11" spans="2:15" ht="24" x14ac:dyDescent="0.3"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6"/>
      <c r="O11" s="6"/>
    </row>
    <row r="12" spans="2:15" ht="24" x14ac:dyDescent="0.3"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6"/>
      <c r="O12" s="6"/>
    </row>
    <row r="13" spans="2:15" ht="24" x14ac:dyDescent="0.3"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6"/>
      <c r="O13" s="6"/>
    </row>
  </sheetData>
  <mergeCells count="3">
    <mergeCell ref="H1:I1"/>
    <mergeCell ref="J1:K1"/>
    <mergeCell ref="L1:M1"/>
  </mergeCells>
  <conditionalFormatting sqref="K9 I9">
    <cfRule type="cellIs" dxfId="1" priority="3" operator="greaterThan">
      <formula>12000</formula>
    </cfRule>
  </conditionalFormatting>
  <conditionalFormatting sqref="M9">
    <cfRule type="cellIs" dxfId="0" priority="2" operator="greaterThan">
      <formula>12000</formula>
    </cfRule>
  </conditionalFormatting>
  <conditionalFormatting sqref="D3:D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{FF30555B-A275-0341-8C79-80FC2A3D5860}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30555B-A275-0341-8C79-80FC2A3D58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D3:D8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Лист7</vt:lpstr>
      <vt:lpstr>Ручное распредение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Microsoft Office User</cp:lastModifiedBy>
  <dcterms:created xsi:type="dcterms:W3CDTF">2020-05-19T14:08:50Z</dcterms:created>
  <dcterms:modified xsi:type="dcterms:W3CDTF">2020-05-20T08:27:39Z</dcterms:modified>
</cp:coreProperties>
</file>