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FA9F25A-59D0-4502-8D2B-E9267D87FED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Y4" i="1"/>
  <c r="X4" i="1"/>
  <c r="W4" i="1"/>
  <c r="V5" i="1"/>
  <c r="V6" i="1"/>
  <c r="V7" i="1"/>
  <c r="V8" i="1"/>
  <c r="V9" i="1"/>
  <c r="V10" i="1"/>
  <c r="V11" i="1"/>
  <c r="V12" i="1"/>
  <c r="V13" i="1"/>
  <c r="V14" i="1"/>
  <c r="V15" i="1"/>
  <c r="V4" i="1"/>
  <c r="U6" i="1" l="1"/>
  <c r="U7" i="1"/>
  <c r="U10" i="1"/>
  <c r="U11" i="1"/>
  <c r="U12" i="1"/>
  <c r="U14" i="1"/>
  <c r="R6" i="1" a="1"/>
  <c r="S6" i="1" s="1"/>
  <c r="R6" i="1"/>
  <c r="R7" i="1" a="1"/>
  <c r="R7" i="1" s="1"/>
  <c r="T7" i="1"/>
  <c r="R10" i="1" a="1"/>
  <c r="R10" i="1" s="1"/>
  <c r="R11" i="1" a="1"/>
  <c r="R11" i="1" s="1"/>
  <c r="R12" i="1" a="1"/>
  <c r="T12" i="1" s="1"/>
  <c r="R14" i="1" a="1"/>
  <c r="R14" i="1" s="1"/>
  <c r="AH6" i="1"/>
  <c r="AH7" i="1"/>
  <c r="AH10" i="1"/>
  <c r="AH11" i="1"/>
  <c r="AH12" i="1"/>
  <c r="AH14" i="1"/>
  <c r="AG6" i="1"/>
  <c r="AG7" i="1"/>
  <c r="AG10" i="1"/>
  <c r="AG11" i="1"/>
  <c r="AG12" i="1"/>
  <c r="AG14" i="1"/>
  <c r="AF6" i="1"/>
  <c r="AF7" i="1"/>
  <c r="AF10" i="1"/>
  <c r="AF11" i="1"/>
  <c r="AF12" i="1"/>
  <c r="AF14" i="1"/>
  <c r="AE6" i="1"/>
  <c r="AE7" i="1"/>
  <c r="AE10" i="1"/>
  <c r="AE11" i="1"/>
  <c r="AE12" i="1"/>
  <c r="AE14" i="1"/>
  <c r="S12" i="1" l="1"/>
  <c r="R12" i="1"/>
  <c r="T10" i="1"/>
  <c r="S10" i="1"/>
  <c r="S7" i="1"/>
  <c r="T14" i="1"/>
  <c r="T11" i="1"/>
  <c r="S11" i="1"/>
  <c r="S14" i="1"/>
  <c r="T6" i="1"/>
  <c r="AL6" i="1"/>
  <c r="J6" i="1" s="1" a="1"/>
  <c r="J6" i="1" s="1"/>
  <c r="AL7" i="1"/>
  <c r="AL8" i="1"/>
  <c r="AL9" i="1"/>
  <c r="AL10" i="1"/>
  <c r="AL11" i="1"/>
  <c r="AL12" i="1"/>
  <c r="AL13" i="1"/>
  <c r="AL14" i="1"/>
  <c r="AL15" i="1"/>
  <c r="Q5" i="1"/>
  <c r="Q6" i="1"/>
  <c r="Q7" i="1"/>
  <c r="Q8" i="1"/>
  <c r="Q9" i="1"/>
  <c r="Q10" i="1"/>
  <c r="Q11" i="1"/>
  <c r="Q12" i="1"/>
  <c r="Q13" i="1"/>
  <c r="Q14" i="1"/>
  <c r="Q15" i="1"/>
  <c r="I5" i="1"/>
  <c r="I6" i="1"/>
  <c r="I7" i="1"/>
  <c r="I8" i="1"/>
  <c r="I9" i="1"/>
  <c r="I10" i="1"/>
  <c r="I11" i="1"/>
  <c r="I12" i="1"/>
  <c r="I13" i="1"/>
  <c r="I14" i="1"/>
  <c r="I15" i="1"/>
  <c r="AH8" i="1" l="1"/>
  <c r="R8" i="1" a="1"/>
  <c r="AH9" i="1"/>
  <c r="R9" i="1" a="1"/>
  <c r="AH13" i="1"/>
  <c r="R13" i="1" a="1"/>
  <c r="AH15" i="1"/>
  <c r="R15" i="1" a="1"/>
  <c r="AF15" i="1"/>
  <c r="AG15" i="1"/>
  <c r="AF9" i="1"/>
  <c r="AG9" i="1"/>
  <c r="AF8" i="1"/>
  <c r="AG8" i="1"/>
  <c r="AF13" i="1"/>
  <c r="AG13" i="1"/>
  <c r="AE13" i="1"/>
  <c r="AE15" i="1"/>
  <c r="AE9" i="1"/>
  <c r="AE8" i="1"/>
  <c r="AC7" i="1"/>
  <c r="AB9" i="1"/>
  <c r="AA12" i="1"/>
  <c r="AA11" i="1"/>
  <c r="AA15" i="1"/>
  <c r="Z9" i="1"/>
  <c r="J13" i="1" a="1"/>
  <c r="K13" i="1" s="1"/>
  <c r="AC14" i="1"/>
  <c r="AC8" i="1"/>
  <c r="J8" i="1" a="1"/>
  <c r="J8" i="1" s="1"/>
  <c r="AA14" i="1"/>
  <c r="AA8" i="1"/>
  <c r="J7" i="1" a="1"/>
  <c r="J7" i="1" s="1"/>
  <c r="AC12" i="1"/>
  <c r="AA6" i="1"/>
  <c r="J14" i="1" a="1"/>
  <c r="J14" i="1" s="1"/>
  <c r="AC13" i="1"/>
  <c r="AB7" i="1"/>
  <c r="J12" i="1" a="1"/>
  <c r="K12" i="1" s="1"/>
  <c r="AB13" i="1"/>
  <c r="AA9" i="1"/>
  <c r="AA7" i="1"/>
  <c r="AA13" i="1"/>
  <c r="Z7" i="1"/>
  <c r="J15" i="1" a="1"/>
  <c r="J15" i="1" s="1"/>
  <c r="Z15" i="1"/>
  <c r="Z13" i="1"/>
  <c r="AC6" i="1"/>
  <c r="Z11" i="1"/>
  <c r="AA10" i="1"/>
  <c r="J10" i="1" a="1"/>
  <c r="AC10" i="1"/>
  <c r="J9" i="1" a="1"/>
  <c r="L9" i="1" s="1"/>
  <c r="AC15" i="1"/>
  <c r="AC11" i="1"/>
  <c r="AC9" i="1"/>
  <c r="J11" i="1" a="1"/>
  <c r="J11" i="1" s="1"/>
  <c r="AB15" i="1"/>
  <c r="AB11" i="1"/>
  <c r="L6" i="1"/>
  <c r="K6" i="1"/>
  <c r="AB14" i="1"/>
  <c r="Z14" i="1"/>
  <c r="AB12" i="1"/>
  <c r="Z12" i="1"/>
  <c r="AB10" i="1"/>
  <c r="Z10" i="1"/>
  <c r="AB8" i="1"/>
  <c r="Z8" i="1"/>
  <c r="AB6" i="1"/>
  <c r="Z6" i="1"/>
  <c r="Q4" i="1"/>
  <c r="I4" i="1"/>
  <c r="AL5" i="1"/>
  <c r="AL4" i="1"/>
  <c r="Z4" i="1" s="1"/>
  <c r="AE3" i="1"/>
  <c r="R13" i="1" l="1"/>
  <c r="S13" i="1"/>
  <c r="T13" i="1"/>
  <c r="S9" i="1"/>
  <c r="T9" i="1"/>
  <c r="R9" i="1"/>
  <c r="AH5" i="1"/>
  <c r="R5" i="1" a="1"/>
  <c r="R8" i="1"/>
  <c r="S8" i="1"/>
  <c r="T8" i="1"/>
  <c r="S15" i="1"/>
  <c r="T15" i="1"/>
  <c r="R15" i="1"/>
  <c r="AH4" i="1"/>
  <c r="R4" i="1" a="1"/>
  <c r="AF5" i="1"/>
  <c r="AG5" i="1"/>
  <c r="AF4" i="1"/>
  <c r="AG4" i="1"/>
  <c r="AE5" i="1"/>
  <c r="J4" i="1" a="1"/>
  <c r="K4" i="1" s="1"/>
  <c r="AE4" i="1"/>
  <c r="L15" i="1"/>
  <c r="K14" i="1"/>
  <c r="K15" i="1"/>
  <c r="L7" i="1"/>
  <c r="K11" i="1"/>
  <c r="L13" i="1"/>
  <c r="J12" i="1"/>
  <c r="L11" i="1"/>
  <c r="J13" i="1"/>
  <c r="M6" i="1"/>
  <c r="L8" i="1"/>
  <c r="K7" i="1"/>
  <c r="K8" i="1"/>
  <c r="L14" i="1"/>
  <c r="L12" i="1"/>
  <c r="J10" i="1"/>
  <c r="L10" i="1"/>
  <c r="K10" i="1"/>
  <c r="J9" i="1"/>
  <c r="K9" i="1"/>
  <c r="Z5" i="1"/>
  <c r="AB5" i="1"/>
  <c r="AA5" i="1"/>
  <c r="AC5" i="1"/>
  <c r="J5" i="1" a="1"/>
  <c r="J5" i="1" s="1"/>
  <c r="AC4" i="1"/>
  <c r="AA4" i="1"/>
  <c r="AB4" i="1"/>
  <c r="U15" i="1" l="1"/>
  <c r="U9" i="1"/>
  <c r="U8" i="1"/>
  <c r="U13" i="1"/>
  <c r="R5" i="1"/>
  <c r="S5" i="1"/>
  <c r="T5" i="1"/>
  <c r="T4" i="1"/>
  <c r="R4" i="1"/>
  <c r="S4" i="1"/>
  <c r="L4" i="1"/>
  <c r="J4" i="1"/>
  <c r="M14" i="1"/>
  <c r="M15" i="1"/>
  <c r="M11" i="1"/>
  <c r="M7" i="1"/>
  <c r="M12" i="1"/>
  <c r="M13" i="1"/>
  <c r="M8" i="1"/>
  <c r="M9" i="1"/>
  <c r="M10" i="1"/>
  <c r="L5" i="1"/>
  <c r="K5" i="1"/>
  <c r="U5" i="1" l="1"/>
  <c r="U4" i="1"/>
  <c r="M4" i="1"/>
  <c r="M5" i="1"/>
</calcChain>
</file>

<file path=xl/sharedStrings.xml><?xml version="1.0" encoding="utf-8"?>
<sst xmlns="http://schemas.openxmlformats.org/spreadsheetml/2006/main" count="40" uniqueCount="33">
  <si>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</si>
  <si>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</si>
  <si>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</si>
  <si>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</si>
  <si>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</si>
  <si>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</si>
  <si>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</si>
  <si>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Расчетная дата</t>
  </si>
  <si>
    <t>Текущая дата</t>
  </si>
  <si>
    <t>Общий стаж                                                                   (на дату приема)</t>
  </si>
  <si>
    <t>Общий стаж на текущую дату</t>
  </si>
  <si>
    <t>Педагогический стаж                    (на дату приема)</t>
  </si>
  <si>
    <t>Педагогический   стаж                      (на текущую дату)</t>
  </si>
  <si>
    <t>Общий стаж в данном ОУ</t>
  </si>
  <si>
    <t>лет</t>
  </si>
  <si>
    <t>мес</t>
  </si>
  <si>
    <t>дн</t>
  </si>
  <si>
    <t>на 01.05.2020</t>
  </si>
  <si>
    <t>Аршинская</t>
  </si>
  <si>
    <t>Балашова</t>
  </si>
  <si>
    <t>Белоусова</t>
  </si>
  <si>
    <t>Бесполитов</t>
  </si>
  <si>
    <t>Блинова</t>
  </si>
  <si>
    <t>Борисова</t>
  </si>
  <si>
    <t>Бочарова</t>
  </si>
  <si>
    <t>Бурова</t>
  </si>
  <si>
    <t>Ведель</t>
  </si>
  <si>
    <t>Вожейко</t>
  </si>
  <si>
    <t>Гергелаба</t>
  </si>
  <si>
    <t>Гончарова</t>
  </si>
  <si>
    <t>Пед стаж в данном ОУ</t>
  </si>
  <si>
    <t>На 29.06.2020</t>
  </si>
  <si>
    <t>Дата перевода на педагогическую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</si>
</sst>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/>
    <xf numFmtId="0" fontId="5" fillId="0" borderId="14" xfId="0" applyFont="1" applyFill="1" applyBorder="1"/>
    <xf numFmtId="14" fontId="1" fillId="0" borderId="15" xfId="0" applyNumberFormat="1" applyFont="1" applyFill="1" applyBorder="1"/>
    <xf numFmtId="14" fontId="5" fillId="0" borderId="15" xfId="0" applyNumberFormat="1" applyFont="1" applyFill="1" applyBorder="1"/>
    <xf numFmtId="1" fontId="1" fillId="0" borderId="16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/>
    <xf numFmtId="14" fontId="5" fillId="0" borderId="14" xfId="0" applyNumberFormat="1" applyFont="1" applyFill="1" applyBorder="1"/>
    <xf numFmtId="1" fontId="1" fillId="3" borderId="17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4" fillId="2" borderId="14" xfId="0" applyFont="1" applyFill="1" applyBorder="1"/>
    <xf numFmtId="0" fontId="4" fillId="0" borderId="18" xfId="0" applyFont="1" applyFill="1" applyBorder="1"/>
    <xf numFmtId="0" fontId="4" fillId="0" borderId="1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884464</xdr:colOff>
      <xdr:row>4</xdr:row>
      <xdr:rowOff>68035</xdr:rowOff>
    </xdr:from>
    <xdr:to>
      <xdr:col>36</xdr:col>
      <xdr:colOff>217713</xdr:colOff>
      <xdr:row>7</xdr:row>
      <xdr:rowOff>122464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016357" y="1891392"/>
          <a:ext cx="1360713" cy="7075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1129393</xdr:colOff>
      <xdr:row>17</xdr:row>
      <xdr:rowOff>95250</xdr:rowOff>
    </xdr:from>
    <xdr:to>
      <xdr:col>34</xdr:col>
      <xdr:colOff>639536</xdr:colOff>
      <xdr:row>20</xdr:row>
      <xdr:rowOff>68035</xdr:rowOff>
    </xdr:to>
    <xdr:sp macro="" textlink="">
      <xdr:nvSpPr>
        <xdr:cNvPr id="3" name="Выноска 2 (без границы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19825607" y="4680857"/>
          <a:ext cx="1945822" cy="544285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393078"/>
            <a:gd name="adj6" fmla="val -329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Нет даты перевода на педагогическую должность</a:t>
          </a:r>
        </a:p>
      </xdr:txBody>
    </xdr:sp>
    <xdr:clientData/>
  </xdr:twoCellAnchor>
  <xdr:twoCellAnchor>
    <xdr:from>
      <xdr:col>19</xdr:col>
      <xdr:colOff>108857</xdr:colOff>
      <xdr:row>4</xdr:row>
      <xdr:rowOff>108857</xdr:rowOff>
    </xdr:from>
    <xdr:to>
      <xdr:col>21</xdr:col>
      <xdr:colOff>326572</xdr:colOff>
      <xdr:row>7</xdr:row>
      <xdr:rowOff>108857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52464" y="1932214"/>
          <a:ext cx="1850572" cy="6531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13607</xdr:colOff>
      <xdr:row>16</xdr:row>
      <xdr:rowOff>122465</xdr:rowOff>
    </xdr:from>
    <xdr:to>
      <xdr:col>20</xdr:col>
      <xdr:colOff>625929</xdr:colOff>
      <xdr:row>23</xdr:row>
      <xdr:rowOff>136072</xdr:rowOff>
    </xdr:to>
    <xdr:sp macro="" textlink="">
      <xdr:nvSpPr>
        <xdr:cNvPr id="5" name="Выноска 2 (без границы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10749643" y="4517572"/>
          <a:ext cx="1660072" cy="1347107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141661"/>
            <a:gd name="adj6" fmla="val -74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Считает педагогический стаж, а не должен считать</a:t>
          </a:r>
        </a:p>
      </xdr:txBody>
    </xdr:sp>
    <xdr:clientData/>
  </xdr:twoCellAnchor>
  <xdr:twoCellAnchor>
    <xdr:from>
      <xdr:col>27</xdr:col>
      <xdr:colOff>54429</xdr:colOff>
      <xdr:row>4</xdr:row>
      <xdr:rowOff>90353</xdr:rowOff>
    </xdr:from>
    <xdr:to>
      <xdr:col>34</xdr:col>
      <xdr:colOff>353787</xdr:colOff>
      <xdr:row>7</xdr:row>
      <xdr:rowOff>136071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995322" y="1913710"/>
          <a:ext cx="4490358" cy="6988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122466</xdr:colOff>
      <xdr:row>20</xdr:row>
      <xdr:rowOff>13607</xdr:rowOff>
    </xdr:from>
    <xdr:to>
      <xdr:col>30</xdr:col>
      <xdr:colOff>571502</xdr:colOff>
      <xdr:row>22</xdr:row>
      <xdr:rowOff>176893</xdr:rowOff>
    </xdr:to>
    <xdr:sp macro="" textlink="">
      <xdr:nvSpPr>
        <xdr:cNvPr id="7" name="Выноска 2 (без границы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17362716" y="5170714"/>
          <a:ext cx="1905000" cy="544286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472500"/>
            <a:gd name="adj6" fmla="val 97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сделать так, чтобы здесь были</a:t>
          </a:r>
          <a:r>
            <a:rPr lang="ru-RU" sz="1100" baseline="0"/>
            <a:t> 0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5"/>
  <sheetViews>
    <sheetView tabSelected="1" topLeftCell="B1" zoomScale="90" zoomScaleNormal="90" workbookViewId="0">
      <selection activeCell="AD4" sqref="AD4"/>
    </sheetView>
  </sheetViews>
  <sheetFormatPr defaultRowHeight="15" x14ac:dyDescent="0.25"/>
  <cols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8.8554687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1" customFormat="1" ht="17.25" thickTop="1" thickBot="1" x14ac:dyDescent="0.3">
      <c r="A1" s="29" t="s">
        <v>0</v>
      </c>
      <c r="B1" s="29" t="s">
        <v>1</v>
      </c>
      <c r="C1" s="29" t="s">
        <v>2</v>
      </c>
      <c r="D1" s="29" t="s">
        <v>3</v>
      </c>
      <c r="E1" s="32" t="s">
        <v>4</v>
      </c>
      <c r="F1" s="42" t="s">
        <v>5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4"/>
      <c r="AI1" s="32" t="s">
        <v>6</v>
      </c>
      <c r="AJ1" s="32" t="s">
        <v>32</v>
      </c>
      <c r="AK1" s="32" t="s">
        <v>7</v>
      </c>
      <c r="AL1" s="32" t="s">
        <v>8</v>
      </c>
    </row>
    <row r="2" spans="1:38" s="1" customFormat="1" ht="60" customHeight="1" thickTop="1" thickBot="1" x14ac:dyDescent="0.3">
      <c r="A2" s="30"/>
      <c r="B2" s="30"/>
      <c r="C2" s="30"/>
      <c r="D2" s="30"/>
      <c r="E2" s="33"/>
      <c r="F2" s="36" t="s">
        <v>9</v>
      </c>
      <c r="G2" s="37"/>
      <c r="H2" s="37"/>
      <c r="I2" s="37"/>
      <c r="J2" s="37" t="s">
        <v>10</v>
      </c>
      <c r="K2" s="37"/>
      <c r="L2" s="37"/>
      <c r="M2" s="38"/>
      <c r="N2" s="36" t="s">
        <v>11</v>
      </c>
      <c r="O2" s="37"/>
      <c r="P2" s="37"/>
      <c r="Q2" s="38"/>
      <c r="R2" s="36" t="s">
        <v>12</v>
      </c>
      <c r="S2" s="37"/>
      <c r="T2" s="37"/>
      <c r="U2" s="38"/>
      <c r="V2" s="39" t="s">
        <v>13</v>
      </c>
      <c r="W2" s="40"/>
      <c r="X2" s="40"/>
      <c r="Y2" s="40"/>
      <c r="Z2" s="40"/>
      <c r="AA2" s="40"/>
      <c r="AB2" s="40"/>
      <c r="AC2" s="41"/>
      <c r="AD2" s="36" t="s">
        <v>30</v>
      </c>
      <c r="AE2" s="37"/>
      <c r="AF2" s="37"/>
      <c r="AG2" s="37"/>
      <c r="AH2" s="38"/>
      <c r="AI2" s="33"/>
      <c r="AJ2" s="33"/>
      <c r="AK2" s="33"/>
      <c r="AL2" s="33"/>
    </row>
    <row r="3" spans="1:38" s="1" customFormat="1" ht="48.75" customHeight="1" thickTop="1" thickBot="1" x14ac:dyDescent="0.3">
      <c r="A3" s="31"/>
      <c r="B3" s="31"/>
      <c r="C3" s="31"/>
      <c r="D3" s="31"/>
      <c r="E3" s="34"/>
      <c r="F3" s="2" t="s">
        <v>14</v>
      </c>
      <c r="G3" s="3" t="s">
        <v>15</v>
      </c>
      <c r="H3" s="4" t="s">
        <v>16</v>
      </c>
      <c r="I3" s="4"/>
      <c r="J3" s="4"/>
      <c r="K3" s="4"/>
      <c r="L3" s="4"/>
      <c r="M3" s="4"/>
      <c r="N3" s="4" t="s">
        <v>14</v>
      </c>
      <c r="O3" s="4" t="s">
        <v>15</v>
      </c>
      <c r="P3" s="4" t="s">
        <v>16</v>
      </c>
      <c r="Q3" s="4"/>
      <c r="R3" s="4" t="s">
        <v>14</v>
      </c>
      <c r="S3" s="4" t="s">
        <v>15</v>
      </c>
      <c r="T3" s="4" t="s">
        <v>16</v>
      </c>
      <c r="U3" s="4"/>
      <c r="V3" s="45" t="s">
        <v>17</v>
      </c>
      <c r="W3" s="46"/>
      <c r="X3" s="46"/>
      <c r="Y3" s="47"/>
      <c r="Z3" s="45" t="s">
        <v>31</v>
      </c>
      <c r="AA3" s="46"/>
      <c r="AB3" s="46"/>
      <c r="AC3" s="47"/>
      <c r="AD3" s="4" t="s">
        <v>17</v>
      </c>
      <c r="AE3" s="48">
        <f ca="1">TODAY()</f>
        <v>44011</v>
      </c>
      <c r="AF3" s="49"/>
      <c r="AG3" s="49"/>
      <c r="AH3" s="50"/>
      <c r="AI3" s="35"/>
      <c r="AJ3" s="35"/>
      <c r="AK3" s="35"/>
      <c r="AL3" s="35"/>
    </row>
    <row r="4" spans="1:38" s="1" customFormat="1" ht="16.5" thickTop="1" x14ac:dyDescent="0.25">
      <c r="A4" s="5"/>
      <c r="B4" s="11" t="s">
        <v>18</v>
      </c>
      <c r="C4" s="11"/>
      <c r="D4" s="11"/>
      <c r="E4" s="14"/>
      <c r="F4" s="16">
        <v>0</v>
      </c>
      <c r="G4" s="17">
        <v>0</v>
      </c>
      <c r="H4" s="18">
        <v>0</v>
      </c>
      <c r="I4" s="8" t="str">
        <f>F4&amp;" л. "&amp;G4&amp;" мес. "&amp;H4&amp;" дн."</f>
        <v>0 л. 0 мес. 0 дн.</v>
      </c>
      <c r="J4" s="8">
        <f t="array" aca="1" ref="J4:L4" ca="1">DATEDIF(EDATE($AI4,-F4*12-G4)-H4,$AL4,{"y","ym","md"})</f>
        <v>2</v>
      </c>
      <c r="K4" s="8">
        <f ca="1"/>
        <v>4</v>
      </c>
      <c r="L4" s="24">
        <f ca="1"/>
        <v>28</v>
      </c>
      <c r="M4" s="24" t="str">
        <f ca="1">J4&amp;" л. "&amp;K4&amp;" мес. "&amp;L4&amp;" дн."</f>
        <v>2 л. 4 мес. 28 дн.</v>
      </c>
      <c r="N4" s="16">
        <v>0</v>
      </c>
      <c r="O4" s="17">
        <v>0</v>
      </c>
      <c r="P4" s="17">
        <v>0</v>
      </c>
      <c r="Q4" s="8" t="str">
        <f>N4&amp;" л. "&amp;O4&amp;" мес. "&amp;P4&amp;" дн."</f>
        <v>0 л. 0 мес. 0 дн.</v>
      </c>
      <c r="R4" s="6">
        <f t="array" aca="1" ref="R4:T4" ca="1">IF(AJ4="","",DATEDIF(EDATE($AI4,-N4*12-O4)-P4,$AL4,{"y","ym","md"}))</f>
        <v>2</v>
      </c>
      <c r="S4" s="7">
        <f ca="1"/>
        <v>4</v>
      </c>
      <c r="T4" s="7">
        <f ca="1"/>
        <v>28</v>
      </c>
      <c r="U4" s="8" t="str">
        <f ca="1">IF(AJ4="","",R4&amp;" л. "&amp;S4&amp;" мес. "&amp;T4&amp;" дн.")</f>
        <v>2 л. 4 мес. 28 дн.</v>
      </c>
      <c r="V4" s="9" t="str">
        <f>IFERROR(DATEDIF(AI4,AK4,"y")&amp;" л. "&amp;DATEDIF(AI4,AK4,"ym")&amp;" мес. "&amp;DATEDIF(AI4,AK4,"md")&amp;" дн.","")</f>
        <v>2 л. 3 мес. 0 дн.</v>
      </c>
      <c r="W4" s="9">
        <f>IFERROR(DATEDIF(AI4,AK4,"y"),"")</f>
        <v>2</v>
      </c>
      <c r="X4" s="9">
        <f>IFERROR(DATEDIF(AI4,AK4,"ym"),"")</f>
        <v>3</v>
      </c>
      <c r="Y4" s="9">
        <f>IFERROR(DATEDIF(AI4,AK4,"md"),"")</f>
        <v>0</v>
      </c>
      <c r="Z4" s="9" t="str">
        <f ca="1">DATEDIF(AI4,AL4,"y")&amp;" л. "&amp;DATEDIF(AI4,AL4,"ym")&amp;" мес. "&amp;DATEDIF(AI4,AL4,"md")&amp;" дн."</f>
        <v>2 л. 4 мес. 28 дн.</v>
      </c>
      <c r="AA4" s="9">
        <f t="shared" ref="AA4" ca="1" si="0">DATEDIF(AI4,AL4,"y")</f>
        <v>2</v>
      </c>
      <c r="AB4" s="9">
        <f t="shared" ref="AB4" ca="1" si="1">DATEDIF(AI4,AL4,"ym")</f>
        <v>4</v>
      </c>
      <c r="AC4" s="9">
        <f t="shared" ref="AC4" ca="1" si="2">DATEDIF(AI4,AL4,"md")</f>
        <v>28</v>
      </c>
      <c r="AD4" s="27" t="str">
        <f>IFERROR(IF(AJ4="","",DATEDIF(AJ4,AK4,"y")&amp;" л. "&amp;DATEDIF(AJ4,AK4,"ym")&amp;" мес. "&amp;DATEDIF(AJ4,AK4,"md")&amp;" дн."),"")</f>
        <v>0 л. 9 мес. 16 дн.</v>
      </c>
      <c r="AE4" s="27" t="str">
        <f ca="1">IF(AJ4="","",DATEDIF(AJ4,AL4,"y")&amp;" г. "&amp;DATEDIF(AJ4,AL4,"ym")&amp;" мес. "&amp;DATEDIF(AJ4,AL4,"md")&amp;" дн.")</f>
        <v>0 г. 11 мес. 14 дн.</v>
      </c>
      <c r="AF4" s="27">
        <f ca="1">IF(AJ4="","",DATEDIF(AJ4,AL4,"y"))</f>
        <v>0</v>
      </c>
      <c r="AG4" s="9">
        <f ca="1">IF(AJ4="","",DATEDIF(AJ4,AL4,"ym"))</f>
        <v>11</v>
      </c>
      <c r="AH4" s="9">
        <f ca="1">IF(AJ4="","",DATEDIF(AJ4,AL4,"md"))</f>
        <v>14</v>
      </c>
      <c r="AI4" s="22">
        <v>43132</v>
      </c>
      <c r="AJ4" s="22">
        <v>43661</v>
      </c>
      <c r="AK4" s="22">
        <v>43952</v>
      </c>
      <c r="AL4" s="10">
        <f t="shared" ref="AL4:AL15" ca="1" si="3">TODAY()</f>
        <v>44011</v>
      </c>
    </row>
    <row r="5" spans="1:38" s="1" customFormat="1" ht="15.75" x14ac:dyDescent="0.25">
      <c r="A5" s="5"/>
      <c r="B5" s="11" t="s">
        <v>19</v>
      </c>
      <c r="C5" s="11"/>
      <c r="D5" s="11"/>
      <c r="E5" s="14"/>
      <c r="F5" s="16">
        <v>10</v>
      </c>
      <c r="G5" s="17">
        <v>8</v>
      </c>
      <c r="H5" s="18">
        <v>16</v>
      </c>
      <c r="I5" s="8" t="str">
        <f t="shared" ref="I5:I15" si="4">F5&amp;" л. "&amp;G5&amp;" мес. "&amp;H5&amp;" дн."</f>
        <v>10 л. 8 мес. 16 дн.</v>
      </c>
      <c r="J5" s="8">
        <f t="array" aca="1" ref="J5:L5" ca="1">DATEDIF(EDATE($AI5,-F5*12-G5)-H5,$AL5,{"y","ym","md"})</f>
        <v>14</v>
      </c>
      <c r="K5" s="8">
        <f ca="1"/>
        <v>11</v>
      </c>
      <c r="L5" s="24">
        <f ca="1"/>
        <v>13</v>
      </c>
      <c r="M5" s="24" t="str">
        <f t="shared" ref="M5:M15" ca="1" si="5">J5&amp;" л. "&amp;K5&amp;" мес. "&amp;L5&amp;" дн."</f>
        <v>14 л. 11 мес. 13 дн.</v>
      </c>
      <c r="N5" s="16">
        <v>10</v>
      </c>
      <c r="O5" s="17">
        <v>4</v>
      </c>
      <c r="P5" s="17">
        <v>9</v>
      </c>
      <c r="Q5" s="8" t="str">
        <f t="shared" ref="Q5:Q15" si="6">N5&amp;" л. "&amp;O5&amp;" мес. "&amp;P5&amp;" дн."</f>
        <v>10 л. 4 мес. 9 дн.</v>
      </c>
      <c r="R5" s="6">
        <f t="array" aca="1" ref="R5:T5" ca="1">IF(AJ5="","",DATEDIF(EDATE($AI5,-N5*12-O5)-P5,$AL5,{"y","ym","md"}))</f>
        <v>14</v>
      </c>
      <c r="S5" s="7">
        <f ca="1"/>
        <v>7</v>
      </c>
      <c r="T5" s="7">
        <f ca="1"/>
        <v>7</v>
      </c>
      <c r="U5" s="8" t="str">
        <f t="shared" ref="U5:U15" ca="1" si="7">IF(AJ5="","",R5&amp;" л. "&amp;S5&amp;" мес. "&amp;T5&amp;" дн.")</f>
        <v>14 л. 7 мес. 7 дн.</v>
      </c>
      <c r="V5" s="25" t="str">
        <f t="shared" ref="V5:V15" si="8">IFERROR(DATEDIF(AI5,AK5,"y")&amp;" л. "&amp;DATEDIF(AI5,AK5,"ym")&amp;" мес. "&amp;DATEDIF(AI5,AK5,"md")&amp;" дн.","")</f>
        <v>4 л. 1 мес. 0 дн.</v>
      </c>
      <c r="W5" s="25">
        <f t="shared" ref="W5:W15" si="9">IFERROR(DATEDIF(AI5,AK5,"y"),"")</f>
        <v>4</v>
      </c>
      <c r="X5" s="25">
        <f t="shared" ref="X5:X15" si="10">IFERROR(DATEDIF(AI5,AK5,"ym"),"")</f>
        <v>1</v>
      </c>
      <c r="Y5" s="25">
        <f t="shared" ref="Y5:Y15" si="11">IFERROR(DATEDIF(AI5,AK5,"md"),"")</f>
        <v>0</v>
      </c>
      <c r="Z5" s="25" t="str">
        <f t="shared" ref="Z5:Z15" ca="1" si="12">DATEDIF(AI5,AL5,"y")&amp;" л. "&amp;DATEDIF(AI5,AL5,"ym")&amp;" мес. "&amp;DATEDIF(AI5,AL5,"md")&amp;" дн."</f>
        <v>4 л. 2 мес. 28 дн.</v>
      </c>
      <c r="AA5" s="25">
        <f t="shared" ref="AA5:AA15" ca="1" si="13">DATEDIF(AI5,AL5,"y")</f>
        <v>4</v>
      </c>
      <c r="AB5" s="25">
        <f t="shared" ref="AB5:AB15" ca="1" si="14">DATEDIF(AI5,AL5,"ym")</f>
        <v>2</v>
      </c>
      <c r="AC5" s="25">
        <f t="shared" ref="AC5:AC15" ca="1" si="15">DATEDIF(AI5,AL5,"md")</f>
        <v>28</v>
      </c>
      <c r="AD5" s="28" t="str">
        <f t="shared" ref="AD5:AD15" si="16">IFERROR(IF(AJ5="","",DATEDIF(AJ5,AK5,"y")&amp;" л. "&amp;DATEDIF(AJ5,AK5,"ym")&amp;" мес. "&amp;DATEDIF(AJ5,AK5,"md")&amp;" дн."),"")</f>
        <v>4 л. 1 мес. 0 дн.</v>
      </c>
      <c r="AE5" s="28" t="str">
        <f t="shared" ref="AE5:AE15" ca="1" si="17">IF(AJ5="","",DATEDIF(AJ5,AL5,"y")&amp;" г. "&amp;DATEDIF(AJ5,AL5,"ym")&amp;" мес. "&amp;DATEDIF(AJ5,AL5,"md")&amp;" дн.")</f>
        <v>4 г. 2 мес. 28 дн.</v>
      </c>
      <c r="AF5" s="28">
        <f t="shared" ref="AF5:AF15" ca="1" si="18">IF(AJ5="","",DATEDIF(AJ5,AL5,"y"))</f>
        <v>4</v>
      </c>
      <c r="AG5" s="25">
        <f t="shared" ref="AG5:AG15" ca="1" si="19">IF(AJ5="","",DATEDIF(AJ5,AL5,"ym"))</f>
        <v>2</v>
      </c>
      <c r="AH5" s="25">
        <f t="shared" ref="AH5:AH15" ca="1" si="20">IF(AJ5="","",DATEDIF(AJ5,AL5,"md"))</f>
        <v>28</v>
      </c>
      <c r="AI5" s="22">
        <v>42461</v>
      </c>
      <c r="AJ5" s="22">
        <v>42461</v>
      </c>
      <c r="AK5" s="22">
        <v>43952</v>
      </c>
      <c r="AL5" s="10">
        <f t="shared" ca="1" si="3"/>
        <v>44011</v>
      </c>
    </row>
    <row r="6" spans="1:38" ht="15.75" x14ac:dyDescent="0.25">
      <c r="B6" s="12" t="s">
        <v>20</v>
      </c>
      <c r="C6" s="12"/>
      <c r="D6" s="12"/>
      <c r="E6" s="14"/>
      <c r="F6" s="16">
        <v>20</v>
      </c>
      <c r="G6" s="17">
        <v>10</v>
      </c>
      <c r="H6" s="18">
        <v>24</v>
      </c>
      <c r="I6" s="8" t="str">
        <f t="shared" si="4"/>
        <v>20 л. 10 мес. 24 дн.</v>
      </c>
      <c r="J6" s="8">
        <f t="array" aca="1" ref="J6:L6" ca="1">DATEDIF(EDATE($AI6,-F6*12-G6)-H6,$AL6,{"y","ym","md"})</f>
        <v>26</v>
      </c>
      <c r="K6" s="8">
        <f ca="1"/>
        <v>2</v>
      </c>
      <c r="L6" s="24">
        <f ca="1"/>
        <v>6</v>
      </c>
      <c r="M6" s="24" t="str">
        <f t="shared" ca="1" si="5"/>
        <v>26 л. 2 мес. 6 дн.</v>
      </c>
      <c r="N6" s="16">
        <v>0</v>
      </c>
      <c r="O6" s="17">
        <v>0</v>
      </c>
      <c r="P6" s="17">
        <v>0</v>
      </c>
      <c r="Q6" s="8" t="str">
        <f t="shared" si="6"/>
        <v>0 л. 0 мес. 0 дн.</v>
      </c>
      <c r="R6" s="6" t="str">
        <f t="array" ref="R6:T6">IF(AJ6="","",DATEDIF(EDATE($AI6,-N6*12-O6)-P6,$AL6,{"y","ym","md"}))</f>
        <v/>
      </c>
      <c r="S6" s="7" t="str">
        <v/>
      </c>
      <c r="T6" s="7" t="str">
        <v/>
      </c>
      <c r="U6" s="8" t="str">
        <f t="shared" si="7"/>
        <v/>
      </c>
      <c r="V6" s="25" t="str">
        <f t="shared" si="8"/>
        <v>5 л. 1 мес. 14 дн.</v>
      </c>
      <c r="W6" s="25">
        <f t="shared" si="9"/>
        <v>5</v>
      </c>
      <c r="X6" s="25">
        <f t="shared" si="10"/>
        <v>1</v>
      </c>
      <c r="Y6" s="25">
        <f t="shared" si="11"/>
        <v>14</v>
      </c>
      <c r="Z6" s="25" t="str">
        <f t="shared" ca="1" si="12"/>
        <v>5 л. 3 мес. 12 дн.</v>
      </c>
      <c r="AA6" s="25">
        <f t="shared" ca="1" si="13"/>
        <v>5</v>
      </c>
      <c r="AB6" s="25">
        <f t="shared" ca="1" si="14"/>
        <v>3</v>
      </c>
      <c r="AC6" s="25">
        <f t="shared" ca="1" si="15"/>
        <v>12</v>
      </c>
      <c r="AD6" s="28" t="str">
        <f t="shared" si="16"/>
        <v/>
      </c>
      <c r="AE6" s="28" t="str">
        <f t="shared" si="17"/>
        <v/>
      </c>
      <c r="AF6" s="28" t="str">
        <f t="shared" si="18"/>
        <v/>
      </c>
      <c r="AG6" s="25" t="str">
        <f t="shared" si="19"/>
        <v/>
      </c>
      <c r="AH6" s="25" t="str">
        <f t="shared" si="20"/>
        <v/>
      </c>
      <c r="AI6" s="22">
        <v>42080</v>
      </c>
      <c r="AJ6" s="22"/>
      <c r="AK6" s="22">
        <v>43952</v>
      </c>
      <c r="AL6" s="10">
        <f t="shared" ca="1" si="3"/>
        <v>44011</v>
      </c>
    </row>
    <row r="7" spans="1:38" ht="15.75" x14ac:dyDescent="0.25">
      <c r="B7" s="13" t="s">
        <v>21</v>
      </c>
      <c r="C7" s="13"/>
      <c r="D7" s="13"/>
      <c r="E7" s="15"/>
      <c r="F7" s="19">
        <v>12</v>
      </c>
      <c r="G7" s="20">
        <v>9</v>
      </c>
      <c r="H7" s="21">
        <v>21</v>
      </c>
      <c r="I7" s="8" t="str">
        <f t="shared" si="4"/>
        <v>12 л. 9 мес. 21 дн.</v>
      </c>
      <c r="J7" s="8">
        <f t="array" aca="1" ref="J7:L7" ca="1">DATEDIF(EDATE($AI7,-F7*12-G7)-H7,$AL7,{"y","ym","md"})</f>
        <v>13</v>
      </c>
      <c r="K7" s="8">
        <f ca="1"/>
        <v>10</v>
      </c>
      <c r="L7" s="24">
        <f ca="1"/>
        <v>27</v>
      </c>
      <c r="M7" s="24" t="str">
        <f t="shared" ca="1" si="5"/>
        <v>13 л. 10 мес. 27 дн.</v>
      </c>
      <c r="N7" s="19">
        <v>0</v>
      </c>
      <c r="O7" s="20">
        <v>0</v>
      </c>
      <c r="P7" s="20">
        <v>0</v>
      </c>
      <c r="Q7" s="8" t="str">
        <f t="shared" si="6"/>
        <v>0 л. 0 мес. 0 дн.</v>
      </c>
      <c r="R7" s="6" t="str">
        <f t="array" ref="R7:T7">IF(AJ7="","",DATEDIF(EDATE($AI7,-N7*12-O7)-P7,$AL7,{"y","ym","md"}))</f>
        <v/>
      </c>
      <c r="S7" s="7" t="str">
        <v/>
      </c>
      <c r="T7" s="7" t="str">
        <v/>
      </c>
      <c r="U7" s="8" t="str">
        <f t="shared" si="7"/>
        <v/>
      </c>
      <c r="V7" s="25" t="str">
        <f t="shared" si="8"/>
        <v>0 л. 11 мес. 8 дн.</v>
      </c>
      <c r="W7" s="25">
        <f t="shared" si="9"/>
        <v>0</v>
      </c>
      <c r="X7" s="25">
        <f t="shared" si="10"/>
        <v>11</v>
      </c>
      <c r="Y7" s="25">
        <f t="shared" si="11"/>
        <v>8</v>
      </c>
      <c r="Z7" s="25" t="str">
        <f t="shared" ca="1" si="12"/>
        <v>1 л. 1 мес. 6 дн.</v>
      </c>
      <c r="AA7" s="25">
        <f t="shared" ca="1" si="13"/>
        <v>1</v>
      </c>
      <c r="AB7" s="25">
        <f t="shared" ca="1" si="14"/>
        <v>1</v>
      </c>
      <c r="AC7" s="25">
        <f t="shared" ca="1" si="15"/>
        <v>6</v>
      </c>
      <c r="AD7" s="28" t="str">
        <f t="shared" si="16"/>
        <v/>
      </c>
      <c r="AE7" s="28" t="str">
        <f t="shared" si="17"/>
        <v/>
      </c>
      <c r="AF7" s="28" t="str">
        <f t="shared" si="18"/>
        <v/>
      </c>
      <c r="AG7" s="25" t="str">
        <f t="shared" si="19"/>
        <v/>
      </c>
      <c r="AH7" s="25" t="str">
        <f t="shared" si="20"/>
        <v/>
      </c>
      <c r="AI7" s="23">
        <v>43608</v>
      </c>
      <c r="AJ7" s="23"/>
      <c r="AK7" s="22">
        <v>43952</v>
      </c>
      <c r="AL7" s="10">
        <f t="shared" ca="1" si="3"/>
        <v>44011</v>
      </c>
    </row>
    <row r="8" spans="1:38" ht="15.75" x14ac:dyDescent="0.25">
      <c r="B8" s="11" t="s">
        <v>22</v>
      </c>
      <c r="C8" s="11"/>
      <c r="D8" s="11"/>
      <c r="E8" s="14"/>
      <c r="F8" s="16">
        <v>26</v>
      </c>
      <c r="G8" s="17">
        <v>5</v>
      </c>
      <c r="H8" s="18">
        <v>0</v>
      </c>
      <c r="I8" s="8" t="str">
        <f t="shared" si="4"/>
        <v>26 л. 5 мес. 0 дн.</v>
      </c>
      <c r="J8" s="8">
        <f t="array" aca="1" ref="J8:L8" ca="1">DATEDIF(EDATE($AI8,-F8*12-G8)-H8,$AL8,{"y","ym","md"})</f>
        <v>31</v>
      </c>
      <c r="K8" s="8">
        <f ca="1"/>
        <v>6</v>
      </c>
      <c r="L8" s="24">
        <f ca="1"/>
        <v>24</v>
      </c>
      <c r="M8" s="24" t="str">
        <f t="shared" ca="1" si="5"/>
        <v>31 л. 6 мес. 24 дн.</v>
      </c>
      <c r="N8" s="16">
        <v>0</v>
      </c>
      <c r="O8" s="17">
        <v>0</v>
      </c>
      <c r="P8" s="17">
        <v>0</v>
      </c>
      <c r="Q8" s="8" t="str">
        <f t="shared" si="6"/>
        <v>0 л. 0 мес. 0 дн.</v>
      </c>
      <c r="R8" s="6">
        <f t="array" aca="1" ref="R8:T8" ca="1">IF(AJ8="","",DATEDIF(EDATE($AI8,-N8*12-O8)-P8,$AL8,{"y","ym","md"}))</f>
        <v>5</v>
      </c>
      <c r="S8" s="7">
        <f ca="1"/>
        <v>1</v>
      </c>
      <c r="T8" s="7">
        <f ca="1"/>
        <v>24</v>
      </c>
      <c r="U8" s="8" t="str">
        <f t="shared" ca="1" si="7"/>
        <v>5 л. 1 мес. 24 дн.</v>
      </c>
      <c r="V8" s="25" t="str">
        <f t="shared" si="8"/>
        <v>4 л. 11 мес. 26 дн.</v>
      </c>
      <c r="W8" s="25">
        <f t="shared" si="9"/>
        <v>4</v>
      </c>
      <c r="X8" s="25">
        <f t="shared" si="10"/>
        <v>11</v>
      </c>
      <c r="Y8" s="25">
        <f t="shared" si="11"/>
        <v>26</v>
      </c>
      <c r="Z8" s="25" t="str">
        <f t="shared" ca="1" si="12"/>
        <v>5 л. 1 мес. 24 дн.</v>
      </c>
      <c r="AA8" s="25">
        <f t="shared" ca="1" si="13"/>
        <v>5</v>
      </c>
      <c r="AB8" s="25">
        <f t="shared" ca="1" si="14"/>
        <v>1</v>
      </c>
      <c r="AC8" s="25">
        <f t="shared" ca="1" si="15"/>
        <v>24</v>
      </c>
      <c r="AD8" s="28" t="str">
        <f t="shared" si="16"/>
        <v>4 л. 11 мес. 26 дн.</v>
      </c>
      <c r="AE8" s="28" t="str">
        <f t="shared" ca="1" si="17"/>
        <v>5 г. 1 мес. 24 дн.</v>
      </c>
      <c r="AF8" s="28">
        <f t="shared" ca="1" si="18"/>
        <v>5</v>
      </c>
      <c r="AG8" s="25">
        <f t="shared" ca="1" si="19"/>
        <v>1</v>
      </c>
      <c r="AH8" s="25">
        <f t="shared" ca="1" si="20"/>
        <v>24</v>
      </c>
      <c r="AI8" s="22">
        <v>42129</v>
      </c>
      <c r="AJ8" s="22">
        <v>42129</v>
      </c>
      <c r="AK8" s="22">
        <v>43952</v>
      </c>
      <c r="AL8" s="10">
        <f t="shared" ca="1" si="3"/>
        <v>44011</v>
      </c>
    </row>
    <row r="9" spans="1:38" ht="15.75" x14ac:dyDescent="0.25">
      <c r="B9" s="11" t="s">
        <v>23</v>
      </c>
      <c r="C9" s="11"/>
      <c r="D9" s="11"/>
      <c r="E9" s="14"/>
      <c r="F9" s="16">
        <v>14</v>
      </c>
      <c r="G9" s="17">
        <v>4</v>
      </c>
      <c r="H9" s="18">
        <v>21</v>
      </c>
      <c r="I9" s="8" t="str">
        <f t="shared" si="4"/>
        <v>14 л. 4 мес. 21 дн.</v>
      </c>
      <c r="J9" s="8">
        <f t="array" aca="1" ref="J9:L9" ca="1">DATEDIF(EDATE($AI9,-F9*12-G9)-H9,$AL9,{"y","ym","md"})</f>
        <v>18</v>
      </c>
      <c r="K9" s="8">
        <f ca="1"/>
        <v>4</v>
      </c>
      <c r="L9" s="24">
        <f ca="1"/>
        <v>3</v>
      </c>
      <c r="M9" s="24" t="str">
        <f t="shared" ca="1" si="5"/>
        <v>18 л. 4 мес. 3 дн.</v>
      </c>
      <c r="N9" s="16">
        <v>6</v>
      </c>
      <c r="O9" s="17">
        <v>5</v>
      </c>
      <c r="P9" s="17">
        <v>19</v>
      </c>
      <c r="Q9" s="8" t="str">
        <f t="shared" si="6"/>
        <v>6 л. 5 мес. 19 дн.</v>
      </c>
      <c r="R9" s="6">
        <f t="array" aca="1" ref="R9:T9" ca="1">IF(AJ9="","",DATEDIF(EDATE($AI9,-N9*12-O9)-P9,$AL9,{"y","ym","md"}))</f>
        <v>10</v>
      </c>
      <c r="S9" s="7">
        <f ca="1"/>
        <v>4</v>
      </c>
      <c r="T9" s="7">
        <f ca="1"/>
        <v>29</v>
      </c>
      <c r="U9" s="8" t="str">
        <f t="shared" ca="1" si="7"/>
        <v>10 л. 4 мес. 29 дн.</v>
      </c>
      <c r="V9" s="25" t="str">
        <f t="shared" si="8"/>
        <v>3 л. 9 мес. 12 дн.</v>
      </c>
      <c r="W9" s="25">
        <f t="shared" si="9"/>
        <v>3</v>
      </c>
      <c r="X9" s="25">
        <f t="shared" si="10"/>
        <v>9</v>
      </c>
      <c r="Y9" s="25">
        <f t="shared" si="11"/>
        <v>12</v>
      </c>
      <c r="Z9" s="25" t="str">
        <f t="shared" ca="1" si="12"/>
        <v>3 л. 11 мес. 10 дн.</v>
      </c>
      <c r="AA9" s="25">
        <f t="shared" ca="1" si="13"/>
        <v>3</v>
      </c>
      <c r="AB9" s="25">
        <f t="shared" ca="1" si="14"/>
        <v>11</v>
      </c>
      <c r="AC9" s="25">
        <f t="shared" ca="1" si="15"/>
        <v>10</v>
      </c>
      <c r="AD9" s="28" t="str">
        <f t="shared" si="16"/>
        <v>3 л. 9 мес. 12 дн.</v>
      </c>
      <c r="AE9" s="28" t="str">
        <f t="shared" ca="1" si="17"/>
        <v>3 г. 11 мес. 10 дн.</v>
      </c>
      <c r="AF9" s="28">
        <f t="shared" ca="1" si="18"/>
        <v>3</v>
      </c>
      <c r="AG9" s="25">
        <f t="shared" ca="1" si="19"/>
        <v>11</v>
      </c>
      <c r="AH9" s="25">
        <f t="shared" ca="1" si="20"/>
        <v>10</v>
      </c>
      <c r="AI9" s="22">
        <v>42570</v>
      </c>
      <c r="AJ9" s="22">
        <v>42570</v>
      </c>
      <c r="AK9" s="22">
        <v>43952</v>
      </c>
      <c r="AL9" s="10">
        <f t="shared" ca="1" si="3"/>
        <v>44011</v>
      </c>
    </row>
    <row r="10" spans="1:38" ht="15.75" x14ac:dyDescent="0.25">
      <c r="B10" s="13" t="s">
        <v>24</v>
      </c>
      <c r="C10" s="12"/>
      <c r="D10" s="12"/>
      <c r="E10" s="14"/>
      <c r="F10" s="16">
        <v>23</v>
      </c>
      <c r="G10" s="17">
        <v>4</v>
      </c>
      <c r="H10" s="18">
        <v>27</v>
      </c>
      <c r="I10" s="8" t="str">
        <f t="shared" si="4"/>
        <v>23 л. 4 мес. 27 дн.</v>
      </c>
      <c r="J10" s="8">
        <f t="array" aca="1" ref="J10:L10" ca="1">DATEDIF(EDATE($AI10,-F10*12-G10)-H10,$AL10,{"y","ym","md"})</f>
        <v>28</v>
      </c>
      <c r="K10" s="8">
        <f ca="1"/>
        <v>5</v>
      </c>
      <c r="L10" s="24">
        <f ca="1"/>
        <v>2</v>
      </c>
      <c r="M10" s="24" t="str">
        <f t="shared" ca="1" si="5"/>
        <v>28 л. 5 мес. 2 дн.</v>
      </c>
      <c r="N10" s="16">
        <v>0</v>
      </c>
      <c r="O10" s="17">
        <v>10</v>
      </c>
      <c r="P10" s="17">
        <v>10</v>
      </c>
      <c r="Q10" s="8" t="str">
        <f t="shared" si="6"/>
        <v>0 л. 10 мес. 10 дн.</v>
      </c>
      <c r="R10" s="6" t="str">
        <f t="array" ref="R10:T10">IF(AJ10="","",DATEDIF(EDATE($AI10,-N10*12-O10)-P10,$AL10,{"y","ym","md"}))</f>
        <v/>
      </c>
      <c r="S10" s="7" t="str">
        <v/>
      </c>
      <c r="T10" s="7" t="str">
        <v/>
      </c>
      <c r="U10" s="8" t="str">
        <f t="shared" si="7"/>
        <v/>
      </c>
      <c r="V10" s="25" t="str">
        <f t="shared" si="8"/>
        <v>4 л. 10 мес. 8 дн.</v>
      </c>
      <c r="W10" s="25">
        <f t="shared" si="9"/>
        <v>4</v>
      </c>
      <c r="X10" s="25">
        <f t="shared" si="10"/>
        <v>10</v>
      </c>
      <c r="Y10" s="25">
        <f t="shared" si="11"/>
        <v>8</v>
      </c>
      <c r="Z10" s="25" t="str">
        <f t="shared" ca="1" si="12"/>
        <v>5 л. 0 мес. 6 дн.</v>
      </c>
      <c r="AA10" s="25">
        <f t="shared" ca="1" si="13"/>
        <v>5</v>
      </c>
      <c r="AB10" s="25">
        <f t="shared" ca="1" si="14"/>
        <v>0</v>
      </c>
      <c r="AC10" s="25">
        <f t="shared" ca="1" si="15"/>
        <v>6</v>
      </c>
      <c r="AD10" s="28" t="str">
        <f t="shared" si="16"/>
        <v/>
      </c>
      <c r="AE10" s="28" t="str">
        <f t="shared" si="17"/>
        <v/>
      </c>
      <c r="AF10" s="28" t="str">
        <f t="shared" si="18"/>
        <v/>
      </c>
      <c r="AG10" s="25" t="str">
        <f t="shared" si="19"/>
        <v/>
      </c>
      <c r="AH10" s="25" t="str">
        <f t="shared" si="20"/>
        <v/>
      </c>
      <c r="AI10" s="22">
        <v>42178</v>
      </c>
      <c r="AJ10" s="22"/>
      <c r="AK10" s="22">
        <v>43952</v>
      </c>
      <c r="AL10" s="10">
        <f t="shared" ca="1" si="3"/>
        <v>44011</v>
      </c>
    </row>
    <row r="11" spans="1:38" ht="15.75" x14ac:dyDescent="0.25">
      <c r="B11" s="12" t="s">
        <v>25</v>
      </c>
      <c r="C11" s="12"/>
      <c r="D11" s="12"/>
      <c r="E11" s="14"/>
      <c r="F11" s="16">
        <v>2</v>
      </c>
      <c r="G11" s="17">
        <v>1</v>
      </c>
      <c r="H11" s="18">
        <v>2</v>
      </c>
      <c r="I11" s="8" t="str">
        <f t="shared" si="4"/>
        <v>2 л. 1 мес. 2 дн.</v>
      </c>
      <c r="J11" s="8">
        <f t="array" aca="1" ref="J11:L11" ca="1">DATEDIF(EDATE($AI11,-F11*12-G11)-H11,$AL11,{"y","ym","md"})</f>
        <v>5</v>
      </c>
      <c r="K11" s="8">
        <f ca="1"/>
        <v>11</v>
      </c>
      <c r="L11" s="24">
        <f ca="1"/>
        <v>14</v>
      </c>
      <c r="M11" s="24" t="str">
        <f t="shared" ca="1" si="5"/>
        <v>5 л. 11 мес. 14 дн.</v>
      </c>
      <c r="N11" s="16">
        <v>0</v>
      </c>
      <c r="O11" s="17">
        <v>0</v>
      </c>
      <c r="P11" s="17">
        <v>0</v>
      </c>
      <c r="Q11" s="8" t="str">
        <f t="shared" si="6"/>
        <v>0 л. 0 мес. 0 дн.</v>
      </c>
      <c r="R11" s="6" t="str">
        <f t="array" ref="R11:T11">IF(AJ11="","",DATEDIF(EDATE($AI11,-N11*12-O11)-P11,$AL11,{"y","ym","md"}))</f>
        <v/>
      </c>
      <c r="S11" s="7" t="str">
        <v/>
      </c>
      <c r="T11" s="7" t="str">
        <v/>
      </c>
      <c r="U11" s="8" t="str">
        <f t="shared" si="7"/>
        <v/>
      </c>
      <c r="V11" s="25" t="str">
        <f t="shared" si="8"/>
        <v>3 л. 8 мес. 14 дн.</v>
      </c>
      <c r="W11" s="25">
        <f t="shared" si="9"/>
        <v>3</v>
      </c>
      <c r="X11" s="25">
        <f t="shared" si="10"/>
        <v>8</v>
      </c>
      <c r="Y11" s="25">
        <f t="shared" si="11"/>
        <v>14</v>
      </c>
      <c r="Z11" s="25" t="str">
        <f t="shared" ca="1" si="12"/>
        <v>3 л. 10 мес. 12 дн.</v>
      </c>
      <c r="AA11" s="25">
        <f t="shared" ca="1" si="13"/>
        <v>3</v>
      </c>
      <c r="AB11" s="25">
        <f t="shared" ca="1" si="14"/>
        <v>10</v>
      </c>
      <c r="AC11" s="25">
        <f t="shared" ca="1" si="15"/>
        <v>12</v>
      </c>
      <c r="AD11" s="28" t="str">
        <f t="shared" si="16"/>
        <v/>
      </c>
      <c r="AE11" s="28" t="str">
        <f t="shared" si="17"/>
        <v/>
      </c>
      <c r="AF11" s="28" t="str">
        <f t="shared" si="18"/>
        <v/>
      </c>
      <c r="AG11" s="25" t="str">
        <f t="shared" si="19"/>
        <v/>
      </c>
      <c r="AH11" s="25" t="str">
        <f t="shared" si="20"/>
        <v/>
      </c>
      <c r="AI11" s="22">
        <v>42599</v>
      </c>
      <c r="AJ11" s="22"/>
      <c r="AK11" s="22">
        <v>43952</v>
      </c>
      <c r="AL11" s="10">
        <f t="shared" ca="1" si="3"/>
        <v>44011</v>
      </c>
    </row>
    <row r="12" spans="1:38" ht="15.75" x14ac:dyDescent="0.25">
      <c r="B12" s="12" t="s">
        <v>26</v>
      </c>
      <c r="C12" s="12"/>
      <c r="D12" s="12"/>
      <c r="E12" s="14"/>
      <c r="F12" s="16">
        <v>28</v>
      </c>
      <c r="G12" s="17">
        <v>9</v>
      </c>
      <c r="H12" s="18">
        <v>15</v>
      </c>
      <c r="I12" s="8" t="str">
        <f t="shared" si="4"/>
        <v>28 л. 9 мес. 15 дн.</v>
      </c>
      <c r="J12" s="8">
        <f t="array" aca="1" ref="J12:L12" ca="1">DATEDIF(EDATE($AI12,-F12*12-G12)-H12,$AL12,{"y","ym","md"})</f>
        <v>29</v>
      </c>
      <c r="K12" s="8">
        <f ca="1"/>
        <v>1</v>
      </c>
      <c r="L12" s="24">
        <f ca="1"/>
        <v>11</v>
      </c>
      <c r="M12" s="24" t="str">
        <f t="shared" ca="1" si="5"/>
        <v>29 л. 1 мес. 11 дн.</v>
      </c>
      <c r="N12" s="16">
        <v>0</v>
      </c>
      <c r="O12" s="17">
        <v>0</v>
      </c>
      <c r="P12" s="17">
        <v>0</v>
      </c>
      <c r="Q12" s="8" t="str">
        <f t="shared" si="6"/>
        <v>0 л. 0 мес. 0 дн.</v>
      </c>
      <c r="R12" s="6" t="str">
        <f t="array" ref="R12:T12">IF(AJ12="","",DATEDIF(EDATE($AI12,-N12*12-O12)-P12,$AL12,{"y","ym","md"}))</f>
        <v/>
      </c>
      <c r="S12" s="7" t="str">
        <v/>
      </c>
      <c r="T12" s="7" t="str">
        <v/>
      </c>
      <c r="U12" s="8" t="str">
        <f t="shared" si="7"/>
        <v/>
      </c>
      <c r="V12" s="26" t="str">
        <f t="shared" si="8"/>
        <v>0 л. 1 мес. 29 дн.</v>
      </c>
      <c r="W12" s="26">
        <f t="shared" si="9"/>
        <v>0</v>
      </c>
      <c r="X12" s="26">
        <f t="shared" si="10"/>
        <v>1</v>
      </c>
      <c r="Y12" s="26">
        <f t="shared" si="11"/>
        <v>29</v>
      </c>
      <c r="Z12" s="25" t="str">
        <f t="shared" ca="1" si="12"/>
        <v>0 л. 3 мес. 27 дн.</v>
      </c>
      <c r="AA12" s="25">
        <f t="shared" ca="1" si="13"/>
        <v>0</v>
      </c>
      <c r="AB12" s="25">
        <f t="shared" ca="1" si="14"/>
        <v>3</v>
      </c>
      <c r="AC12" s="25">
        <f t="shared" ca="1" si="15"/>
        <v>27</v>
      </c>
      <c r="AD12" s="28" t="str">
        <f t="shared" si="16"/>
        <v/>
      </c>
      <c r="AE12" s="28" t="str">
        <f t="shared" si="17"/>
        <v/>
      </c>
      <c r="AF12" s="28" t="str">
        <f t="shared" si="18"/>
        <v/>
      </c>
      <c r="AG12" s="25" t="str">
        <f t="shared" si="19"/>
        <v/>
      </c>
      <c r="AH12" s="25" t="str">
        <f t="shared" si="20"/>
        <v/>
      </c>
      <c r="AI12" s="22">
        <v>43892</v>
      </c>
      <c r="AJ12" s="22"/>
      <c r="AK12" s="22">
        <v>43952</v>
      </c>
      <c r="AL12" s="10">
        <f t="shared" ca="1" si="3"/>
        <v>44011</v>
      </c>
    </row>
    <row r="13" spans="1:38" ht="15.75" x14ac:dyDescent="0.25">
      <c r="B13" s="11" t="s">
        <v>27</v>
      </c>
      <c r="C13" s="11"/>
      <c r="D13" s="11"/>
      <c r="E13" s="14"/>
      <c r="F13" s="16">
        <v>6</v>
      </c>
      <c r="G13" s="17">
        <v>4</v>
      </c>
      <c r="H13" s="18">
        <v>14</v>
      </c>
      <c r="I13" s="8" t="str">
        <f t="shared" si="4"/>
        <v>6 л. 4 мес. 14 дн.</v>
      </c>
      <c r="J13" s="8">
        <f t="array" aca="1" ref="J13:L13" ca="1">DATEDIF(EDATE($AI13,-F13*12-G13)-H13,$AL13,{"y","ym","md"})</f>
        <v>11</v>
      </c>
      <c r="K13" s="8">
        <f ca="1"/>
        <v>2</v>
      </c>
      <c r="L13" s="24">
        <f ca="1"/>
        <v>12</v>
      </c>
      <c r="M13" s="24" t="str">
        <f t="shared" ca="1" si="5"/>
        <v>11 л. 2 мес. 12 дн.</v>
      </c>
      <c r="N13" s="16">
        <v>6</v>
      </c>
      <c r="O13" s="17">
        <v>4</v>
      </c>
      <c r="P13" s="17">
        <v>14</v>
      </c>
      <c r="Q13" s="8" t="str">
        <f t="shared" si="6"/>
        <v>6 л. 4 мес. 14 дн.</v>
      </c>
      <c r="R13" s="6">
        <f t="array" aca="1" ref="R13:T13" ca="1">IF(AJ13="","",DATEDIF(EDATE($AI13,-N13*12-O13)-P13,$AL13,{"y","ym","md"}))</f>
        <v>11</v>
      </c>
      <c r="S13" s="7">
        <f ca="1"/>
        <v>2</v>
      </c>
      <c r="T13" s="7">
        <f ca="1"/>
        <v>12</v>
      </c>
      <c r="U13" s="8" t="str">
        <f t="shared" ca="1" si="7"/>
        <v>11 л. 2 мес. 12 дн.</v>
      </c>
      <c r="V13" s="25" t="str">
        <f t="shared" si="8"/>
        <v>4 л. 8 мес. 0 дн.</v>
      </c>
      <c r="W13" s="25">
        <f t="shared" si="9"/>
        <v>4</v>
      </c>
      <c r="X13" s="25">
        <f t="shared" si="10"/>
        <v>8</v>
      </c>
      <c r="Y13" s="25">
        <f t="shared" si="11"/>
        <v>0</v>
      </c>
      <c r="Z13" s="25" t="str">
        <f t="shared" ca="1" si="12"/>
        <v>4 л. 9 мес. 28 дн.</v>
      </c>
      <c r="AA13" s="25">
        <f t="shared" ca="1" si="13"/>
        <v>4</v>
      </c>
      <c r="AB13" s="25">
        <f t="shared" ca="1" si="14"/>
        <v>9</v>
      </c>
      <c r="AC13" s="25">
        <f t="shared" ca="1" si="15"/>
        <v>28</v>
      </c>
      <c r="AD13" s="28" t="str">
        <f t="shared" si="16"/>
        <v>4 л. 8 мес. 0 дн.</v>
      </c>
      <c r="AE13" s="28" t="str">
        <f t="shared" ca="1" si="17"/>
        <v>4 г. 9 мес. 28 дн.</v>
      </c>
      <c r="AF13" s="28">
        <f t="shared" ca="1" si="18"/>
        <v>4</v>
      </c>
      <c r="AG13" s="25">
        <f t="shared" ca="1" si="19"/>
        <v>9</v>
      </c>
      <c r="AH13" s="25">
        <f t="shared" ca="1" si="20"/>
        <v>28</v>
      </c>
      <c r="AI13" s="22">
        <v>42248</v>
      </c>
      <c r="AJ13" s="22">
        <v>42248</v>
      </c>
      <c r="AK13" s="22">
        <v>43952</v>
      </c>
      <c r="AL13" s="10">
        <f t="shared" ca="1" si="3"/>
        <v>44011</v>
      </c>
    </row>
    <row r="14" spans="1:38" ht="15.75" x14ac:dyDescent="0.25">
      <c r="B14" s="12" t="s">
        <v>28</v>
      </c>
      <c r="C14" s="12"/>
      <c r="D14" s="12"/>
      <c r="E14" s="14"/>
      <c r="F14" s="16">
        <v>31</v>
      </c>
      <c r="G14" s="17">
        <v>2</v>
      </c>
      <c r="H14" s="18">
        <v>29</v>
      </c>
      <c r="I14" s="8" t="str">
        <f t="shared" si="4"/>
        <v>31 л. 2 мес. 29 дн.</v>
      </c>
      <c r="J14" s="8">
        <f t="array" aca="1" ref="J14:L14" ca="1">DATEDIF(EDATE($AI14,-F14*12-G14)-H14,$AL14,{"y","ym","md"})</f>
        <v>34</v>
      </c>
      <c r="K14" s="8">
        <f ca="1"/>
        <v>8</v>
      </c>
      <c r="L14" s="24">
        <f ca="1"/>
        <v>18</v>
      </c>
      <c r="M14" s="24" t="str">
        <f t="shared" ca="1" si="5"/>
        <v>34 л. 8 мес. 18 дн.</v>
      </c>
      <c r="N14" s="16">
        <v>0</v>
      </c>
      <c r="O14" s="17">
        <v>0</v>
      </c>
      <c r="P14" s="17">
        <v>0</v>
      </c>
      <c r="Q14" s="8" t="str">
        <f t="shared" si="6"/>
        <v>0 л. 0 мес. 0 дн.</v>
      </c>
      <c r="R14" s="6" t="str">
        <f t="array" ref="R14:T14">IF(AJ14="","",DATEDIF(EDATE($AI14,-N14*12-O14)-P14,$AL14,{"y","ym","md"}))</f>
        <v/>
      </c>
      <c r="S14" s="7" t="str">
        <v/>
      </c>
      <c r="T14" s="7" t="str">
        <v/>
      </c>
      <c r="U14" s="8" t="str">
        <f t="shared" si="7"/>
        <v/>
      </c>
      <c r="V14" s="25" t="str">
        <f t="shared" si="8"/>
        <v>3 л. 3 мес. 22 дн.</v>
      </c>
      <c r="W14" s="25">
        <f t="shared" si="9"/>
        <v>3</v>
      </c>
      <c r="X14" s="25">
        <f t="shared" si="10"/>
        <v>3</v>
      </c>
      <c r="Y14" s="25">
        <f t="shared" si="11"/>
        <v>22</v>
      </c>
      <c r="Z14" s="25" t="str">
        <f t="shared" ca="1" si="12"/>
        <v>3 л. 5 мес. 20 дн.</v>
      </c>
      <c r="AA14" s="25">
        <f t="shared" ca="1" si="13"/>
        <v>3</v>
      </c>
      <c r="AB14" s="25">
        <f t="shared" ca="1" si="14"/>
        <v>5</v>
      </c>
      <c r="AC14" s="25">
        <f t="shared" ca="1" si="15"/>
        <v>20</v>
      </c>
      <c r="AD14" s="28" t="str">
        <f t="shared" si="16"/>
        <v/>
      </c>
      <c r="AE14" s="28" t="str">
        <f t="shared" si="17"/>
        <v/>
      </c>
      <c r="AF14" s="28" t="str">
        <f t="shared" si="18"/>
        <v/>
      </c>
      <c r="AG14" s="25" t="str">
        <f t="shared" si="19"/>
        <v/>
      </c>
      <c r="AH14" s="25" t="str">
        <f t="shared" si="20"/>
        <v/>
      </c>
      <c r="AI14" s="22">
        <v>42744</v>
      </c>
      <c r="AJ14" s="22"/>
      <c r="AK14" s="22">
        <v>43952</v>
      </c>
      <c r="AL14" s="10">
        <f t="shared" ca="1" si="3"/>
        <v>44011</v>
      </c>
    </row>
    <row r="15" spans="1:38" ht="15.75" x14ac:dyDescent="0.25">
      <c r="B15" s="11" t="s">
        <v>29</v>
      </c>
      <c r="C15" s="11"/>
      <c r="D15" s="11"/>
      <c r="E15" s="14"/>
      <c r="F15" s="16">
        <v>16</v>
      </c>
      <c r="G15" s="17">
        <v>10</v>
      </c>
      <c r="H15" s="18">
        <v>6</v>
      </c>
      <c r="I15" s="8" t="str">
        <f t="shared" si="4"/>
        <v>16 л. 10 мес. 6 дн.</v>
      </c>
      <c r="J15" s="8">
        <f t="array" aca="1" ref="J15:L15" ca="1">DATEDIF(EDATE($AI15,-F15*12-G15)-H15,$AL15,{"y","ym","md"})</f>
        <v>22</v>
      </c>
      <c r="K15" s="8">
        <f ca="1"/>
        <v>0</v>
      </c>
      <c r="L15" s="24">
        <f ca="1"/>
        <v>0</v>
      </c>
      <c r="M15" s="24" t="str">
        <f t="shared" ca="1" si="5"/>
        <v>22 л. 0 мес. 0 дн.</v>
      </c>
      <c r="N15" s="16">
        <v>4</v>
      </c>
      <c r="O15" s="17">
        <v>11</v>
      </c>
      <c r="P15" s="17">
        <v>29</v>
      </c>
      <c r="Q15" s="8" t="str">
        <f t="shared" si="6"/>
        <v>4 л. 11 мес. 29 дн.</v>
      </c>
      <c r="R15" s="6">
        <f t="array" aca="1" ref="R15:T15" ca="1">IF(AJ15="","",DATEDIF(EDATE($AI15,-N15*12-O15)-P15,$AL15,{"y","ym","md"}))</f>
        <v>10</v>
      </c>
      <c r="S15" s="7">
        <f ca="1"/>
        <v>1</v>
      </c>
      <c r="T15" s="7">
        <f ca="1"/>
        <v>22</v>
      </c>
      <c r="U15" s="8" t="str">
        <f t="shared" ca="1" si="7"/>
        <v>10 л. 1 мес. 22 дн.</v>
      </c>
      <c r="V15" s="25" t="str">
        <f t="shared" si="8"/>
        <v>4 л. 11 мес. 26 дн.</v>
      </c>
      <c r="W15" s="25">
        <f t="shared" si="9"/>
        <v>4</v>
      </c>
      <c r="X15" s="25">
        <f t="shared" si="10"/>
        <v>11</v>
      </c>
      <c r="Y15" s="25">
        <f t="shared" si="11"/>
        <v>26</v>
      </c>
      <c r="Z15" s="25" t="str">
        <f t="shared" ca="1" si="12"/>
        <v>5 л. 1 мес. 24 дн.</v>
      </c>
      <c r="AA15" s="25">
        <f t="shared" ca="1" si="13"/>
        <v>5</v>
      </c>
      <c r="AB15" s="25">
        <f t="shared" ca="1" si="14"/>
        <v>1</v>
      </c>
      <c r="AC15" s="25">
        <f t="shared" ca="1" si="15"/>
        <v>24</v>
      </c>
      <c r="AD15" s="28" t="str">
        <f t="shared" si="16"/>
        <v>4 л. 11 мес. 26 дн.</v>
      </c>
      <c r="AE15" s="28" t="str">
        <f t="shared" ca="1" si="17"/>
        <v>5 г. 1 мес. 24 дн.</v>
      </c>
      <c r="AF15" s="28">
        <f t="shared" ca="1" si="18"/>
        <v>5</v>
      </c>
      <c r="AG15" s="25">
        <f t="shared" ca="1" si="19"/>
        <v>1</v>
      </c>
      <c r="AH15" s="25">
        <f t="shared" ca="1" si="20"/>
        <v>24</v>
      </c>
      <c r="AI15" s="22">
        <v>42129</v>
      </c>
      <c r="AJ15" s="22">
        <v>42129</v>
      </c>
      <c r="AK15" s="22">
        <v>43952</v>
      </c>
      <c r="AL15" s="10">
        <f t="shared" ca="1" si="3"/>
        <v>44011</v>
      </c>
    </row>
  </sheetData>
  <mergeCells count="19"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F1:AH1"/>
    <mergeCell ref="V3:Y3"/>
    <mergeCell ref="Z3:AC3"/>
    <mergeCell ref="AE3:AH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Elena</cp:lastModifiedBy>
  <dcterms:created xsi:type="dcterms:W3CDTF">2020-05-19T05:26:35Z</dcterms:created>
  <dcterms:modified xsi:type="dcterms:W3CDTF">2020-06-29T06:05:53Z</dcterms:modified>
</cp:coreProperties>
</file>