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3740" tabRatio="445" activeTab="0"/>
  </bookViews>
  <sheets>
    <sheet name="График 1" sheetId="1" r:id="rId1"/>
    <sheet name="Табель" sheetId="2" r:id="rId2"/>
    <sheet name="Лист3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<sst xmlns="http://schemas.openxmlformats.org/spreadsheetml/2006/main" count="52" uniqueCount="28">
  <si>
    <t>Календарных дней</t>
  </si>
  <si>
    <t xml:space="preserve">ГРАФИК РАБОТЫ </t>
  </si>
  <si>
    <t>рабочих дней при 5-дневке</t>
  </si>
  <si>
    <t>Фамилия, имя, отчество</t>
  </si>
  <si>
    <t>Должность</t>
  </si>
  <si>
    <t>Раб.смена</t>
  </si>
  <si>
    <t>ЧИСЛА МЕСЯЦА</t>
  </si>
  <si>
    <t>Итого за мес.</t>
  </si>
  <si>
    <t>Перерыв на обед</t>
  </si>
  <si>
    <t>Мес. норма</t>
  </si>
  <si>
    <t>Ознакомлен</t>
  </si>
  <si>
    <t>№</t>
  </si>
  <si>
    <t>"____"____________________20___г.</t>
  </si>
  <si>
    <t xml:space="preserve"> </t>
  </si>
  <si>
    <t>О</t>
  </si>
  <si>
    <t>Учётный номер</t>
  </si>
  <si>
    <t>Должность (профессия)</t>
  </si>
  <si>
    <t>Числа месяца</t>
  </si>
  <si>
    <t>Отработано часов</t>
  </si>
  <si>
    <t>дни яв.</t>
  </si>
  <si>
    <t>час яв.</t>
  </si>
  <si>
    <t>урочно</t>
  </si>
  <si>
    <t>ночные</t>
  </si>
  <si>
    <t>праздн</t>
  </si>
  <si>
    <t>всего</t>
  </si>
  <si>
    <t>Б</t>
  </si>
  <si>
    <t>№п/п</t>
  </si>
  <si>
    <t>В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</si>
</sst>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hh:mm"/>
    <numFmt numFmtId="167" formatCode="[h]:mm"/>
    <numFmt numFmtId="168" formatCode="h:mm;@"/>
    <numFmt numFmtId="169" formatCode="[$-FC19]d\ mmmm\ yyyy\ &quot;г.&quot;"/>
    <numFmt numFmtId="170" formatCode="&quot;за &quot;mmmm\ yyyy&quot;г.&quot;"/>
    <numFmt numFmtId="171" formatCode="d"/>
    <numFmt numFmtId="172" formatCode="[$-F400]h:mm:ss\ AM/PM"/>
  </numFmts>
  <fonts count="54">
    <font>
      <sz val="11"/>
      <name val="Times New Roman"/>
      <family val="1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8"/>
      <name val="Times New Roman"/>
      <family val="1"/>
    </font>
    <font>
      <sz val="12"/>
      <name val="Arial Narrow"/>
      <family val="2"/>
    </font>
    <font>
      <i/>
      <u val="single"/>
      <sz val="11"/>
      <name val="Times New Roman"/>
      <family val="1"/>
    </font>
    <font>
      <i/>
      <u val="single"/>
      <sz val="14"/>
      <name val="Times New Roman"/>
      <family val="1"/>
    </font>
    <font>
      <i/>
      <u val="single"/>
      <sz val="9"/>
      <name val="Times New Roman"/>
      <family val="1"/>
    </font>
    <font>
      <i/>
      <u val="single"/>
      <sz val="10"/>
      <name val="Times New Roman"/>
      <family val="1"/>
    </font>
    <font>
      <i/>
      <u val="single"/>
      <sz val="8"/>
      <name val="Arial Narrow"/>
      <family val="2"/>
    </font>
    <font>
      <i/>
      <u val="single"/>
      <sz val="11"/>
      <name val="Arial"/>
      <family val="2"/>
    </font>
    <font>
      <sz val="12"/>
      <color indexed="8"/>
      <name val="Arial Narrow"/>
      <family val="2"/>
    </font>
    <font>
      <b/>
      <sz val="9"/>
      <name val="Arial Narrow"/>
      <family val="2"/>
    </font>
    <font>
      <sz val="11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i/>
      <u val="single"/>
      <sz val="11"/>
      <name val="Arial Narrow"/>
      <family val="2"/>
    </font>
    <font>
      <i/>
      <u val="single"/>
      <sz val="14"/>
      <name val="Arial"/>
      <family val="2"/>
    </font>
    <font>
      <b/>
      <sz val="10"/>
      <color indexed="8"/>
      <name val="Tahoma"/>
      <family val="2"/>
    </font>
    <font>
      <sz val="8"/>
      <name val="Arial"/>
      <family val="2"/>
    </font>
    <font>
      <sz val="8"/>
      <color indexed="9"/>
      <name val="Tahoma"/>
      <family val="2"/>
    </font>
    <font>
      <sz val="8"/>
      <name val="Tahoma"/>
      <family val="2"/>
    </font>
    <font>
      <i/>
      <sz val="8"/>
      <color indexed="8"/>
      <name val="Tahoma"/>
      <family val="2"/>
    </font>
    <font>
      <i/>
      <sz val="8"/>
      <color indexed="8"/>
      <name val="Times New Roman"/>
      <family val="1"/>
    </font>
    <font>
      <sz val="7"/>
      <color indexed="8"/>
      <name val="Tahoma"/>
      <family val="2"/>
    </font>
    <font>
      <sz val="7"/>
      <name val="Tahoma"/>
      <family val="2"/>
    </font>
    <font>
      <sz val="5"/>
      <color indexed="8"/>
      <name val="Tahoma"/>
      <family val="2"/>
    </font>
    <font>
      <sz val="6"/>
      <color indexed="8"/>
      <name val="Tahoma"/>
      <family val="2"/>
    </font>
    <font>
      <sz val="6"/>
      <color indexed="8"/>
      <name val="Arial Narrow"/>
      <family val="2"/>
    </font>
    <font>
      <sz val="7"/>
      <color indexed="8"/>
      <name val="Arial Narrow"/>
      <family val="2"/>
    </font>
    <font>
      <sz val="7"/>
      <name val="Arial Narrow"/>
      <family val="2"/>
    </font>
    <font>
      <sz val="11"/>
      <color theme="1"/>
      <name val="Calibri"/>
      <family val="2"/>
    </font>
    <font>
      <sz val="8"/>
      <color theme="0"/>
      <name val="Tahoma"/>
      <family val="2"/>
    </font>
    <font>
      <sz val="8"/>
      <color rgb="FF000000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 style="thin"/>
      <top style="thin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5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166" fontId="28" fillId="0" borderId="0" xfId="0" applyNumberFormat="1" applyFont="1" applyBorder="1" applyAlignment="1">
      <alignment horizontal="left" vertical="center"/>
    </xf>
    <xf numFmtId="46" fontId="29" fillId="0" borderId="0" xfId="0" applyNumberFormat="1" applyFont="1" applyBorder="1" applyAlignment="1">
      <alignment horizontal="center" vertical="center"/>
    </xf>
    <xf numFmtId="0" fontId="30" fillId="24" borderId="0" xfId="0" applyFont="1" applyFill="1" applyAlignment="1">
      <alignment/>
    </xf>
    <xf numFmtId="0" fontId="25" fillId="24" borderId="0" xfId="0" applyFont="1" applyFill="1" applyAlignment="1">
      <alignment/>
    </xf>
    <xf numFmtId="46" fontId="0" fillId="0" borderId="0" xfId="0" applyNumberFormat="1" applyBorder="1" applyAlignment="1">
      <alignment/>
    </xf>
    <xf numFmtId="0" fontId="30" fillId="24" borderId="0" xfId="0" applyFont="1" applyFill="1" applyBorder="1" applyAlignment="1">
      <alignment/>
    </xf>
    <xf numFmtId="0" fontId="25" fillId="24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33" fillId="0" borderId="0" xfId="0" applyFont="1" applyBorder="1" applyAlignment="1">
      <alignment horizontal="right"/>
    </xf>
    <xf numFmtId="0" fontId="33" fillId="0" borderId="0" xfId="0" applyFont="1" applyAlignment="1">
      <alignment horizontal="right"/>
    </xf>
    <xf numFmtId="0" fontId="34" fillId="24" borderId="0" xfId="0" applyFont="1" applyFill="1" applyAlignment="1">
      <alignment/>
    </xf>
    <xf numFmtId="0" fontId="35" fillId="0" borderId="0" xfId="0" applyFont="1" applyAlignment="1">
      <alignment/>
    </xf>
    <xf numFmtId="0" fontId="33" fillId="0" borderId="0" xfId="0" applyFont="1" applyBorder="1" applyAlignment="1">
      <alignment horizontal="center"/>
    </xf>
    <xf numFmtId="0" fontId="27" fillId="0" borderId="10" xfId="0" applyFont="1" applyBorder="1" applyAlignment="1">
      <alignment vertical="center"/>
    </xf>
    <xf numFmtId="0" fontId="33" fillId="0" borderId="0" xfId="0" applyFont="1" applyBorder="1" applyAlignment="1">
      <alignment/>
    </xf>
    <xf numFmtId="167" fontId="32" fillId="0" borderId="11" xfId="0" applyNumberFormat="1" applyFont="1" applyBorder="1" applyAlignment="1">
      <alignment horizontal="center" vertical="center"/>
    </xf>
    <xf numFmtId="167" fontId="32" fillId="0" borderId="12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/>
    </xf>
    <xf numFmtId="0" fontId="36" fillId="0" borderId="0" xfId="0" applyFont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Alignment="1">
      <alignment/>
    </xf>
    <xf numFmtId="0" fontId="36" fillId="0" borderId="0" xfId="0" applyFont="1" applyBorder="1" applyAlignment="1">
      <alignment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horizontal="left"/>
    </xf>
    <xf numFmtId="0" fontId="33" fillId="0" borderId="13" xfId="0" applyFont="1" applyBorder="1" applyAlignment="1">
      <alignment horizontal="left"/>
    </xf>
    <xf numFmtId="167" fontId="32" fillId="0" borderId="14" xfId="0" applyNumberFormat="1" applyFont="1" applyBorder="1" applyAlignment="1">
      <alignment horizontal="center" vertical="center"/>
    </xf>
    <xf numFmtId="167" fontId="20" fillId="0" borderId="11" xfId="0" applyNumberFormat="1" applyFont="1" applyBorder="1" applyAlignment="1">
      <alignment horizontal="center" vertical="center"/>
    </xf>
    <xf numFmtId="167" fontId="20" fillId="0" borderId="12" xfId="0" applyNumberFormat="1" applyFont="1" applyBorder="1" applyAlignment="1">
      <alignment horizontal="center" vertical="center"/>
    </xf>
    <xf numFmtId="167" fontId="20" fillId="0" borderId="14" xfId="0" applyNumberFormat="1" applyFont="1" applyBorder="1" applyAlignment="1">
      <alignment horizontal="center" vertical="center"/>
    </xf>
    <xf numFmtId="0" fontId="26" fillId="0" borderId="0" xfId="0" applyFont="1" applyAlignment="1">
      <alignment/>
    </xf>
    <xf numFmtId="0" fontId="37" fillId="24" borderId="0" xfId="0" applyFont="1" applyFill="1" applyAlignment="1">
      <alignment/>
    </xf>
    <xf numFmtId="0" fontId="19" fillId="0" borderId="0" xfId="0" applyFont="1" applyAlignment="1">
      <alignment/>
    </xf>
    <xf numFmtId="0" fontId="26" fillId="24" borderId="0" xfId="0" applyFont="1" applyFill="1" applyAlignment="1">
      <alignment/>
    </xf>
    <xf numFmtId="0" fontId="35" fillId="0" borderId="0" xfId="0" applyFont="1" applyAlignment="1">
      <alignment horizontal="center"/>
    </xf>
    <xf numFmtId="46" fontId="22" fillId="0" borderId="15" xfId="0" applyNumberFormat="1" applyFont="1" applyBorder="1" applyAlignment="1">
      <alignment horizontal="center" vertical="center" wrapText="1"/>
    </xf>
    <xf numFmtId="46" fontId="22" fillId="0" borderId="16" xfId="0" applyNumberFormat="1" applyFont="1" applyBorder="1" applyAlignment="1">
      <alignment horizontal="center" vertical="center" wrapText="1"/>
    </xf>
    <xf numFmtId="167" fontId="21" fillId="0" borderId="11" xfId="0" applyNumberFormat="1" applyFont="1" applyBorder="1" applyAlignment="1">
      <alignment horizontal="center" vertical="center" wrapText="1"/>
    </xf>
    <xf numFmtId="167" fontId="21" fillId="0" borderId="12" xfId="0" applyNumberFormat="1" applyFont="1" applyBorder="1" applyAlignment="1">
      <alignment horizontal="center" vertical="center" wrapText="1"/>
    </xf>
    <xf numFmtId="166" fontId="21" fillId="0" borderId="15" xfId="0" applyNumberFormat="1" applyFont="1" applyBorder="1" applyAlignment="1">
      <alignment horizontal="center" vertical="center"/>
    </xf>
    <xf numFmtId="166" fontId="21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4" fillId="0" borderId="19" xfId="0" applyFont="1" applyBorder="1" applyAlignment="1">
      <alignment horizontal="center" vertical="top"/>
    </xf>
    <xf numFmtId="0" fontId="24" fillId="0" borderId="20" xfId="0" applyFont="1" applyBorder="1" applyAlignment="1">
      <alignment horizontal="center" vertical="top"/>
    </xf>
    <xf numFmtId="166" fontId="20" fillId="0" borderId="21" xfId="0" applyNumberFormat="1" applyFont="1" applyBorder="1" applyAlignment="1">
      <alignment vertical="center" wrapText="1"/>
    </xf>
    <xf numFmtId="166" fontId="20" fillId="0" borderId="22" xfId="0" applyNumberFormat="1" applyFont="1" applyBorder="1" applyAlignment="1">
      <alignment vertical="center" wrapText="1"/>
    </xf>
    <xf numFmtId="166" fontId="21" fillId="0" borderId="11" xfId="0" applyNumberFormat="1" applyFont="1" applyBorder="1" applyAlignment="1">
      <alignment horizontal="center" vertical="center"/>
    </xf>
    <xf numFmtId="166" fontId="21" fillId="0" borderId="12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24" fillId="0" borderId="23" xfId="0" applyFont="1" applyBorder="1" applyAlignment="1">
      <alignment horizontal="center" vertical="top"/>
    </xf>
    <xf numFmtId="0" fontId="24" fillId="0" borderId="24" xfId="0" applyFont="1" applyBorder="1" applyAlignment="1">
      <alignment horizontal="center" vertical="top"/>
    </xf>
    <xf numFmtId="166" fontId="20" fillId="0" borderId="21" xfId="0" applyNumberFormat="1" applyFont="1" applyBorder="1" applyAlignment="1">
      <alignment horizontal="left" vertical="center" wrapText="1"/>
    </xf>
    <xf numFmtId="166" fontId="20" fillId="0" borderId="22" xfId="0" applyNumberFormat="1" applyFont="1" applyBorder="1" applyAlignment="1">
      <alignment horizontal="left" vertical="center" wrapText="1"/>
    </xf>
    <xf numFmtId="0" fontId="20" fillId="0" borderId="21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46" fontId="22" fillId="0" borderId="11" xfId="0" applyNumberFormat="1" applyFont="1" applyBorder="1" applyAlignment="1">
      <alignment horizontal="center" vertical="center" wrapText="1"/>
    </xf>
    <xf numFmtId="46" fontId="22" fillId="0" borderId="12" xfId="0" applyNumberFormat="1" applyFont="1" applyBorder="1" applyAlignment="1">
      <alignment horizontal="center" vertical="center" wrapText="1"/>
    </xf>
    <xf numFmtId="166" fontId="25" fillId="0" borderId="0" xfId="0" applyNumberFormat="1" applyFont="1" applyBorder="1" applyAlignment="1">
      <alignment horizontal="center"/>
    </xf>
    <xf numFmtId="0" fontId="33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33" fillId="0" borderId="0" xfId="0" applyFont="1" applyFill="1" applyBorder="1" applyAlignment="1">
      <alignment horizontal="left"/>
    </xf>
    <xf numFmtId="0" fontId="24" fillId="0" borderId="25" xfId="0" applyFont="1" applyBorder="1" applyAlignment="1">
      <alignment horizontal="center" vertical="top"/>
    </xf>
    <xf numFmtId="0" fontId="20" fillId="0" borderId="21" xfId="0" applyFont="1" applyBorder="1" applyAlignment="1">
      <alignment vertical="center" wrapText="1"/>
    </xf>
    <xf numFmtId="0" fontId="20" fillId="0" borderId="22" xfId="0" applyFont="1" applyBorder="1" applyAlignment="1">
      <alignment vertical="center" wrapText="1"/>
    </xf>
    <xf numFmtId="0" fontId="24" fillId="0" borderId="26" xfId="0" applyFont="1" applyBorder="1" applyAlignment="1">
      <alignment horizontal="center" vertical="top"/>
    </xf>
    <xf numFmtId="0" fontId="24" fillId="0" borderId="27" xfId="0" applyFont="1" applyBorder="1" applyAlignment="1">
      <alignment horizontal="center" vertical="top"/>
    </xf>
    <xf numFmtId="166" fontId="20" fillId="0" borderId="28" xfId="0" applyNumberFormat="1" applyFont="1" applyBorder="1" applyAlignment="1">
      <alignment vertical="center" wrapText="1"/>
    </xf>
    <xf numFmtId="166" fontId="20" fillId="0" borderId="29" xfId="0" applyNumberFormat="1" applyFont="1" applyBorder="1" applyAlignment="1">
      <alignment vertical="center" wrapText="1"/>
    </xf>
    <xf numFmtId="166" fontId="20" fillId="0" borderId="30" xfId="0" applyNumberFormat="1" applyFont="1" applyBorder="1" applyAlignment="1">
      <alignment vertical="center" wrapText="1"/>
    </xf>
    <xf numFmtId="0" fontId="24" fillId="0" borderId="31" xfId="0" applyFont="1" applyBorder="1" applyAlignment="1">
      <alignment horizontal="center" vertical="top"/>
    </xf>
    <xf numFmtId="166" fontId="21" fillId="0" borderId="14" xfId="0" applyNumberFormat="1" applyFont="1" applyBorder="1" applyAlignment="1">
      <alignment horizontal="center" vertical="center"/>
    </xf>
    <xf numFmtId="46" fontId="22" fillId="0" borderId="14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right" vertical="center"/>
    </xf>
    <xf numFmtId="0" fontId="27" fillId="0" borderId="10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46" fontId="0" fillId="0" borderId="34" xfId="0" applyNumberFormat="1" applyBorder="1" applyAlignment="1">
      <alignment horizontal="center"/>
    </xf>
    <xf numFmtId="46" fontId="0" fillId="0" borderId="18" xfId="0" applyNumberFormat="1" applyBorder="1" applyAlignment="1">
      <alignment horizontal="center"/>
    </xf>
    <xf numFmtId="46" fontId="0" fillId="0" borderId="17" xfId="0" applyNumberFormat="1" applyBorder="1" applyAlignment="1">
      <alignment horizontal="center"/>
    </xf>
    <xf numFmtId="0" fontId="20" fillId="0" borderId="14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46" fontId="20" fillId="0" borderId="11" xfId="0" applyNumberFormat="1" applyFont="1" applyBorder="1" applyAlignment="1">
      <alignment horizontal="center" vertical="center" wrapText="1"/>
    </xf>
    <xf numFmtId="46" fontId="20" fillId="0" borderId="12" xfId="0" applyNumberFormat="1" applyFont="1" applyBorder="1" applyAlignment="1">
      <alignment horizontal="center" vertical="center" wrapText="1"/>
    </xf>
    <xf numFmtId="166" fontId="21" fillId="0" borderId="35" xfId="0" applyNumberFormat="1" applyFont="1" applyBorder="1" applyAlignment="1">
      <alignment horizontal="center" vertical="center" textRotation="90" wrapText="1"/>
    </xf>
    <xf numFmtId="166" fontId="21" fillId="0" borderId="36" xfId="0" applyNumberFormat="1" applyFont="1" applyBorder="1" applyAlignment="1">
      <alignment horizontal="center" vertical="center" textRotation="90" wrapText="1"/>
    </xf>
    <xf numFmtId="0" fontId="0" fillId="0" borderId="3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21" fillId="0" borderId="14" xfId="0" applyFont="1" applyBorder="1" applyAlignment="1">
      <alignment horizontal="center" vertical="center" textRotation="90" wrapText="1"/>
    </xf>
    <xf numFmtId="0" fontId="21" fillId="0" borderId="33" xfId="0" applyFont="1" applyBorder="1" applyAlignment="1">
      <alignment horizontal="center" vertical="center" textRotation="90" wrapText="1"/>
    </xf>
    <xf numFmtId="0" fontId="38" fillId="25" borderId="0" xfId="0" applyFont="1" applyFill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52" fillId="25" borderId="0" xfId="0" applyFont="1" applyFill="1" applyAlignment="1">
      <alignment horizontal="left" vertical="center" wrapText="1"/>
    </xf>
    <xf numFmtId="0" fontId="1" fillId="25" borderId="0" xfId="0" applyFont="1" applyFill="1" applyAlignment="1">
      <alignment horizontal="center" vertical="center" wrapText="1"/>
    </xf>
    <xf numFmtId="0" fontId="52" fillId="25" borderId="0" xfId="0" applyFont="1" applyFill="1" applyAlignment="1">
      <alignment horizontal="left" wrapText="1"/>
    </xf>
    <xf numFmtId="0" fontId="1" fillId="25" borderId="0" xfId="0" applyFont="1" applyFill="1" applyAlignment="1">
      <alignment horizontal="left" vertical="center" wrapText="1"/>
    </xf>
    <xf numFmtId="0" fontId="1" fillId="25" borderId="0" xfId="0" applyFont="1" applyFill="1" applyAlignment="1">
      <alignment horizontal="left" vertical="center" wrapText="1"/>
    </xf>
    <xf numFmtId="0" fontId="42" fillId="25" borderId="38" xfId="0" applyFont="1" applyFill="1" applyBorder="1" applyAlignment="1">
      <alignment vertical="center" wrapText="1"/>
    </xf>
    <xf numFmtId="0" fontId="42" fillId="25" borderId="10" xfId="0" applyFont="1" applyFill="1" applyBorder="1" applyAlignment="1">
      <alignment horizontal="center" vertical="center" wrapText="1"/>
    </xf>
    <xf numFmtId="0" fontId="1" fillId="25" borderId="0" xfId="0" applyFont="1" applyFill="1" applyAlignment="1">
      <alignment vertical="center" wrapText="1"/>
    </xf>
    <xf numFmtId="0" fontId="41" fillId="0" borderId="39" xfId="0" applyFont="1" applyBorder="1" applyAlignment="1">
      <alignment horizontal="center" vertical="center"/>
    </xf>
    <xf numFmtId="0" fontId="41" fillId="0" borderId="40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43" fillId="25" borderId="38" xfId="0" applyFont="1" applyFill="1" applyBorder="1" applyAlignment="1">
      <alignment vertical="center" wrapText="1"/>
    </xf>
    <xf numFmtId="0" fontId="42" fillId="25" borderId="13" xfId="0" applyFont="1" applyFill="1" applyBorder="1" applyAlignment="1">
      <alignment horizontal="center" vertical="center" wrapText="1"/>
    </xf>
    <xf numFmtId="0" fontId="1" fillId="25" borderId="38" xfId="0" applyFont="1" applyFill="1" applyBorder="1" applyAlignment="1">
      <alignment horizontal="center" vertical="center" wrapText="1"/>
    </xf>
    <xf numFmtId="0" fontId="1" fillId="25" borderId="0" xfId="0" applyFont="1" applyFill="1" applyAlignment="1">
      <alignment horizontal="right" vertical="center" wrapText="1"/>
    </xf>
    <xf numFmtId="0" fontId="44" fillId="25" borderId="42" xfId="0" applyFont="1" applyFill="1" applyBorder="1" applyAlignment="1">
      <alignment horizontal="center" vertical="top" wrapText="1"/>
    </xf>
    <xf numFmtId="0" fontId="1" fillId="26" borderId="0" xfId="0" applyFont="1" applyFill="1" applyAlignment="1">
      <alignment horizontal="center" vertical="center" wrapText="1"/>
    </xf>
    <xf numFmtId="0" fontId="45" fillId="0" borderId="0" xfId="0" applyFont="1" applyAlignment="1">
      <alignment/>
    </xf>
    <xf numFmtId="0" fontId="1" fillId="25" borderId="21" xfId="0" applyFont="1" applyFill="1" applyBorder="1" applyAlignment="1">
      <alignment horizontal="center" vertical="center" wrapText="1"/>
    </xf>
    <xf numFmtId="0" fontId="46" fillId="24" borderId="11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53" fillId="0" borderId="43" xfId="0" applyFont="1" applyBorder="1" applyAlignment="1">
      <alignment horizontal="center"/>
    </xf>
    <xf numFmtId="0" fontId="53" fillId="0" borderId="44" xfId="0" applyFont="1" applyBorder="1" applyAlignment="1">
      <alignment horizontal="center"/>
    </xf>
    <xf numFmtId="0" fontId="53" fillId="0" borderId="45" xfId="0" applyFont="1" applyBorder="1" applyAlignment="1">
      <alignment horizontal="center"/>
    </xf>
    <xf numFmtId="0" fontId="1" fillId="25" borderId="22" xfId="0" applyFont="1" applyFill="1" applyBorder="1" applyAlignment="1">
      <alignment horizontal="center" vertical="center" wrapText="1"/>
    </xf>
    <xf numFmtId="0" fontId="46" fillId="24" borderId="12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44" fillId="24" borderId="12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/>
    </xf>
    <xf numFmtId="0" fontId="41" fillId="0" borderId="46" xfId="0" applyFont="1" applyBorder="1" applyAlignment="1">
      <alignment horizontal="center" vertical="center"/>
    </xf>
    <xf numFmtId="167" fontId="39" fillId="0" borderId="0" xfId="0" applyNumberFormat="1" applyFont="1" applyAlignment="1">
      <alignment horizontal="center" vertical="center"/>
    </xf>
    <xf numFmtId="0" fontId="44" fillId="25" borderId="21" xfId="0" applyFont="1" applyFill="1" applyBorder="1" applyAlignment="1">
      <alignment horizontal="left" vertical="center" wrapText="1"/>
    </xf>
    <xf numFmtId="0" fontId="44" fillId="25" borderId="11" xfId="0" applyFont="1" applyFill="1" applyBorder="1" applyAlignment="1">
      <alignment horizontal="center" vertical="center" wrapText="1"/>
    </xf>
    <xf numFmtId="0" fontId="47" fillId="25" borderId="11" xfId="0" applyFont="1" applyFill="1" applyBorder="1" applyAlignment="1">
      <alignment horizontal="center" vertical="center" wrapText="1"/>
    </xf>
    <xf numFmtId="168" fontId="48" fillId="25" borderId="11" xfId="0" applyNumberFormat="1" applyFont="1" applyFill="1" applyBorder="1" applyAlignment="1">
      <alignment horizontal="center" vertical="center" wrapText="1"/>
    </xf>
    <xf numFmtId="168" fontId="48" fillId="25" borderId="47" xfId="0" applyNumberFormat="1" applyFont="1" applyFill="1" applyBorder="1" applyAlignment="1">
      <alignment horizontal="center" vertical="center" wrapText="1"/>
    </xf>
    <xf numFmtId="0" fontId="49" fillId="26" borderId="48" xfId="0" applyFont="1" applyFill="1" applyBorder="1" applyAlignment="1">
      <alignment horizontal="center" vertical="center" wrapText="1"/>
    </xf>
    <xf numFmtId="167" fontId="48" fillId="26" borderId="11" xfId="0" applyNumberFormat="1" applyFont="1" applyFill="1" applyBorder="1" applyAlignment="1">
      <alignment horizontal="center" vertical="center" wrapText="1"/>
    </xf>
    <xf numFmtId="0" fontId="49" fillId="26" borderId="11" xfId="0" applyFont="1" applyFill="1" applyBorder="1" applyAlignment="1">
      <alignment horizontal="center" vertical="center" wrapText="1"/>
    </xf>
    <xf numFmtId="167" fontId="50" fillId="26" borderId="11" xfId="0" applyNumberFormat="1" applyFont="1" applyFill="1" applyBorder="1" applyAlignment="1">
      <alignment horizontal="center" vertical="center"/>
    </xf>
    <xf numFmtId="167" fontId="50" fillId="0" borderId="15" xfId="0" applyNumberFormat="1" applyFont="1" applyBorder="1" applyAlignment="1">
      <alignment horizontal="center" vertical="center"/>
    </xf>
    <xf numFmtId="167" fontId="50" fillId="26" borderId="49" xfId="0" applyNumberFormat="1" applyFont="1" applyFill="1" applyBorder="1" applyAlignment="1">
      <alignment horizontal="center" vertical="center"/>
    </xf>
    <xf numFmtId="4" fontId="39" fillId="0" borderId="0" xfId="0" applyNumberFormat="1" applyFont="1" applyAlignment="1">
      <alignment horizontal="center" vertical="center"/>
    </xf>
    <xf numFmtId="168" fontId="48" fillId="25" borderId="43" xfId="0" applyNumberFormat="1" applyFont="1" applyFill="1" applyBorder="1" applyAlignment="1">
      <alignment horizontal="center" vertical="center" wrapText="1"/>
    </xf>
    <xf numFmtId="168" fontId="48" fillId="25" borderId="50" xfId="0" applyNumberFormat="1" applyFont="1" applyFill="1" applyBorder="1" applyAlignment="1">
      <alignment horizontal="center" vertical="center" wrapText="1"/>
    </xf>
    <xf numFmtId="0" fontId="49" fillId="26" borderId="12" xfId="0" applyFont="1" applyFill="1" applyBorder="1" applyAlignment="1">
      <alignment horizontal="center" vertical="center" wrapText="1"/>
    </xf>
    <xf numFmtId="167" fontId="48" fillId="26" borderId="12" xfId="0" applyNumberFormat="1" applyFont="1" applyFill="1" applyBorder="1" applyAlignment="1">
      <alignment horizontal="center" vertical="center" wrapText="1"/>
    </xf>
    <xf numFmtId="0" fontId="49" fillId="26" borderId="47" xfId="0" applyFont="1" applyFill="1" applyBorder="1" applyAlignment="1">
      <alignment horizontal="center" vertical="center" wrapText="1"/>
    </xf>
    <xf numFmtId="167" fontId="50" fillId="26" borderId="47" xfId="0" applyNumberFormat="1" applyFont="1" applyFill="1" applyBorder="1" applyAlignment="1">
      <alignment horizontal="center" vertical="center"/>
    </xf>
    <xf numFmtId="167" fontId="50" fillId="0" borderId="47" xfId="0" applyNumberFormat="1" applyFont="1" applyBorder="1" applyAlignment="1">
      <alignment horizontal="center" vertical="center"/>
    </xf>
    <xf numFmtId="167" fontId="50" fillId="26" borderId="51" xfId="0" applyNumberFormat="1" applyFont="1" applyFill="1" applyBorder="1" applyAlignment="1">
      <alignment horizontal="center" vertical="center"/>
    </xf>
    <xf numFmtId="0" fontId="44" fillId="25" borderId="47" xfId="0" applyFont="1" applyFill="1" applyBorder="1" applyAlignment="1">
      <alignment horizontal="center" vertical="center" wrapText="1"/>
    </xf>
    <xf numFmtId="168" fontId="49" fillId="25" borderId="47" xfId="0" applyNumberFormat="1" applyFont="1" applyFill="1" applyBorder="1" applyAlignment="1">
      <alignment horizontal="center" vertical="center" wrapText="1"/>
    </xf>
    <xf numFmtId="167" fontId="49" fillId="26" borderId="47" xfId="0" applyNumberFormat="1" applyFont="1" applyFill="1" applyBorder="1" applyAlignment="1">
      <alignment horizontal="center" vertical="center" wrapText="1"/>
    </xf>
    <xf numFmtId="0" fontId="1" fillId="25" borderId="14" xfId="0" applyFont="1" applyFill="1" applyBorder="1" applyAlignment="1">
      <alignment horizontal="center" vertical="center" wrapText="1"/>
    </xf>
    <xf numFmtId="168" fontId="49" fillId="25" borderId="14" xfId="0" applyNumberFormat="1" applyFont="1" applyFill="1" applyBorder="1" applyAlignment="1">
      <alignment horizontal="center" vertical="center" wrapText="1"/>
    </xf>
    <xf numFmtId="0" fontId="49" fillId="26" borderId="14" xfId="0" applyFont="1" applyFill="1" applyBorder="1" applyAlignment="1">
      <alignment horizontal="center" vertical="center" wrapText="1"/>
    </xf>
    <xf numFmtId="167" fontId="50" fillId="26" borderId="14" xfId="0" applyNumberFormat="1" applyFont="1" applyFill="1" applyBorder="1" applyAlignment="1">
      <alignment horizontal="center" vertical="center"/>
    </xf>
    <xf numFmtId="167" fontId="50" fillId="0" borderId="14" xfId="0" applyNumberFormat="1" applyFont="1" applyBorder="1" applyAlignment="1">
      <alignment horizontal="center" vertical="center"/>
    </xf>
    <xf numFmtId="167" fontId="50" fillId="26" borderId="52" xfId="0" applyNumberFormat="1" applyFont="1" applyFill="1" applyBorder="1" applyAlignment="1">
      <alignment horizontal="center" vertical="center"/>
    </xf>
    <xf numFmtId="168" fontId="49" fillId="25" borderId="11" xfId="0" applyNumberFormat="1" applyFont="1" applyFill="1" applyBorder="1" applyAlignment="1">
      <alignment horizontal="center" vertical="center" wrapText="1"/>
    </xf>
    <xf numFmtId="167" fontId="49" fillId="26" borderId="11" xfId="0" applyNumberFormat="1" applyFont="1" applyFill="1" applyBorder="1" applyAlignment="1">
      <alignment horizontal="center" vertical="center" wrapText="1"/>
    </xf>
    <xf numFmtId="167" fontId="50" fillId="0" borderId="11" xfId="0" applyNumberFormat="1" applyFont="1" applyBorder="1" applyAlignment="1">
      <alignment horizontal="center" vertical="center"/>
    </xf>
    <xf numFmtId="168" fontId="49" fillId="25" borderId="15" xfId="0" applyNumberFormat="1" applyFont="1" applyFill="1" applyBorder="1" applyAlignment="1">
      <alignment horizontal="center" vertical="center" wrapText="1"/>
    </xf>
    <xf numFmtId="0" fontId="0" fillId="0" borderId="53" xfId="0" applyBorder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Alignment="1">
      <alignment/>
    </xf>
    <xf numFmtId="0" fontId="49" fillId="25" borderId="0" xfId="0" applyFont="1" applyFill="1" applyBorder="1" applyAlignment="1">
      <alignment horizontal="center" vertical="center" wrapText="1"/>
    </xf>
    <xf numFmtId="0" fontId="50" fillId="0" borderId="53" xfId="0" applyFont="1" applyBorder="1" applyAlignment="1">
      <alignment/>
    </xf>
    <xf numFmtId="0" fontId="50" fillId="0" borderId="54" xfId="0" applyFont="1" applyBorder="1" applyAlignment="1">
      <alignment/>
    </xf>
    <xf numFmtId="167" fontId="50" fillId="26" borderId="55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35" fillId="0" borderId="0" xfId="0" applyFont="1" applyBorder="1" applyAlignment="1">
      <alignment/>
    </xf>
    <xf numFmtId="170" fontId="35" fillId="0" borderId="0" xfId="0" applyNumberFormat="1" applyFont="1" applyBorder="1" applyAlignment="1">
      <alignment horizontal="center"/>
    </xf>
    <xf numFmtId="171" fontId="31" fillId="26" borderId="33" xfId="0" applyNumberFormat="1" applyFont="1" applyFill="1" applyBorder="1" applyAlignment="1">
      <alignment horizontal="center" vertical="center"/>
    </xf>
    <xf numFmtId="0" fontId="1" fillId="26" borderId="12" xfId="0" applyFont="1" applyFill="1" applyBorder="1" applyAlignment="1">
      <alignment horizontal="center" vertical="center" wrapText="1"/>
    </xf>
    <xf numFmtId="0" fontId="44" fillId="26" borderId="12" xfId="0" applyFont="1" applyFill="1" applyBorder="1" applyAlignment="1">
      <alignment horizontal="center" vertical="center" wrapText="1"/>
    </xf>
    <xf numFmtId="0" fontId="44" fillId="25" borderId="26" xfId="0" applyFont="1" applyFill="1" applyBorder="1" applyAlignment="1">
      <alignment horizontal="center" vertical="center" wrapText="1"/>
    </xf>
    <xf numFmtId="0" fontId="44" fillId="25" borderId="27" xfId="0" applyFont="1" applyFill="1" applyBorder="1" applyAlignment="1">
      <alignment horizontal="center" vertical="center" wrapText="1"/>
    </xf>
    <xf numFmtId="0" fontId="44" fillId="25" borderId="56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167" fontId="21" fillId="26" borderId="43" xfId="0" applyNumberFormat="1" applyFont="1" applyFill="1" applyBorder="1" applyAlignment="1">
      <alignment horizontal="center" vertical="center"/>
    </xf>
    <xf numFmtId="167" fontId="21" fillId="26" borderId="57" xfId="0" applyNumberFormat="1" applyFont="1" applyFill="1" applyBorder="1" applyAlignment="1">
      <alignment horizontal="center" vertical="center"/>
    </xf>
    <xf numFmtId="167" fontId="21" fillId="26" borderId="15" xfId="0" applyNumberFormat="1" applyFont="1" applyFill="1" applyBorder="1" applyAlignment="1">
      <alignment horizontal="center" vertical="center"/>
    </xf>
    <xf numFmtId="167" fontId="21" fillId="26" borderId="16" xfId="0" applyNumberFormat="1" applyFont="1" applyFill="1" applyBorder="1" applyAlignment="1">
      <alignment horizontal="center" vertical="center"/>
    </xf>
    <xf numFmtId="0" fontId="42" fillId="25" borderId="58" xfId="0" applyFont="1" applyFill="1" applyBorder="1" applyAlignment="1">
      <alignment horizontal="right" vertical="center" wrapText="1"/>
    </xf>
    <xf numFmtId="14" fontId="41" fillId="0" borderId="39" xfId="0" applyNumberFormat="1" applyFont="1" applyBorder="1" applyAlignment="1">
      <alignment horizontal="center" vertical="center"/>
    </xf>
    <xf numFmtId="14" fontId="41" fillId="0" borderId="40" xfId="0" applyNumberFormat="1" applyFont="1" applyBorder="1" applyAlignment="1">
      <alignment horizontal="center" vertical="center"/>
    </xf>
    <xf numFmtId="14" fontId="41" fillId="0" borderId="41" xfId="0" applyNumberFormat="1" applyFont="1" applyBorder="1" applyAlignment="1">
      <alignment horizontal="center" vertical="center"/>
    </xf>
    <xf numFmtId="0" fontId="1" fillId="26" borderId="59" xfId="0" applyFont="1" applyFill="1" applyBorder="1" applyAlignment="1">
      <alignment horizontal="center" vertical="center" wrapText="1"/>
    </xf>
    <xf numFmtId="0" fontId="1" fillId="25" borderId="59" xfId="0" applyFont="1" applyFill="1" applyBorder="1" applyAlignment="1">
      <alignment horizontal="center" vertical="center" wrapText="1"/>
    </xf>
    <xf numFmtId="0" fontId="1" fillId="25" borderId="59" xfId="0" applyFont="1" applyFill="1" applyBorder="1" applyAlignment="1">
      <alignment horizontal="left" vertical="center" wrapText="1"/>
    </xf>
    <xf numFmtId="0" fontId="53" fillId="0" borderId="39" xfId="0" applyFont="1" applyBorder="1" applyAlignment="1">
      <alignment horizontal="center" vertical="center"/>
    </xf>
    <xf numFmtId="0" fontId="53" fillId="0" borderId="40" xfId="0" applyFont="1" applyBorder="1" applyAlignment="1">
      <alignment horizontal="center" vertical="center"/>
    </xf>
    <xf numFmtId="0" fontId="53" fillId="0" borderId="41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45"/>
  <sheetViews>
    <sheetView tabSelected="1" zoomScale="86" zoomScaleNormal="86" zoomScalePageLayoutView="0" workbookViewId="0" topLeftCell="A1">
      <pane xSplit="5" ySplit="6" topLeftCell="F7" activePane="bottomRight" state="frozen"/>
      <selection pane="topLeft" activeCell="F7" sqref="F7:AJ7"/>
      <selection pane="topRight" activeCell="F7" sqref="F7:AJ7"/>
      <selection pane="bottomLeft" activeCell="F7" sqref="F7:AJ7"/>
      <selection pane="bottomRight" activeCell="C4" sqref="C4:H4"/>
    </sheetView>
  </sheetViews>
  <sheetFormatPr defaultColWidth="9.140625" defaultRowHeight="15"/>
  <cols>
    <col min="1" max="1" width="6.28125" style="0" customWidth="1"/>
    <col min="2" max="2" width="10.57421875" style="0" customWidth="1"/>
    <col min="3" max="3" width="12.421875" style="0" customWidth="1"/>
    <col min="4" max="5" width="5.28125" style="0" customWidth="1"/>
    <col min="6" max="6" width="5.140625" style="0" customWidth="1"/>
    <col min="7" max="36" width="4.7109375" style="0" customWidth="1"/>
    <col min="37" max="37" width="5.28125" style="0" customWidth="1"/>
    <col min="38" max="38" width="4.7109375" style="0" customWidth="1"/>
    <col min="39" max="39" width="9.28125" style="0" customWidth="1"/>
    <col min="40" max="40" width="3.57421875" style="0" customWidth="1"/>
    <col min="41" max="41" width="2.28125" style="0" customWidth="1"/>
    <col min="42" max="46" width="2.57421875" style="0" customWidth="1"/>
    <col min="47" max="48" width="3.8515625" style="0" customWidth="1"/>
    <col min="49" max="49" width="2.57421875" style="0" customWidth="1"/>
  </cols>
  <sheetData>
    <row r="1" spans="3:66" ht="15" customHeight="1">
      <c r="C1" s="19"/>
      <c r="D1" s="19"/>
      <c r="E1" s="22"/>
      <c r="F1" s="17"/>
      <c r="G1" s="17"/>
      <c r="H1" s="17"/>
      <c r="I1" s="19"/>
      <c r="J1" s="19"/>
      <c r="K1" s="19"/>
      <c r="L1" s="19"/>
      <c r="M1" s="19"/>
      <c r="N1" s="19"/>
      <c r="O1" s="19"/>
      <c r="P1" s="2"/>
      <c r="Q1" s="2"/>
      <c r="R1" s="15" t="s">
        <v>1</v>
      </c>
      <c r="S1" s="7"/>
      <c r="T1" s="7"/>
      <c r="U1" s="7"/>
      <c r="V1" s="7"/>
      <c r="W1" s="7"/>
      <c r="X1" s="8"/>
      <c r="Y1" s="2"/>
      <c r="Z1" s="2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6"/>
      <c r="AM1" s="24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</row>
    <row r="2" spans="2:66" ht="15.75" customHeight="1"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16"/>
      <c r="N2" s="23"/>
      <c r="O2" s="34"/>
      <c r="P2" s="34"/>
      <c r="Q2" s="34"/>
      <c r="R2" s="35"/>
      <c r="S2" s="34"/>
      <c r="T2" s="34"/>
      <c r="U2" s="36"/>
      <c r="V2" s="34"/>
      <c r="W2" s="34"/>
      <c r="X2" s="37"/>
      <c r="Y2" s="34"/>
      <c r="Z2" s="34"/>
      <c r="AA2" s="38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13" t="s">
        <v>0</v>
      </c>
      <c r="AM2" s="28">
        <v>30</v>
      </c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</row>
    <row r="3" spans="2:66" ht="16.5" customHeight="1"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72"/>
      <c r="R3" s="173">
        <v>44013</v>
      </c>
      <c r="S3" s="173"/>
      <c r="T3" s="173"/>
      <c r="U3" s="173"/>
      <c r="V3" s="172"/>
      <c r="W3" s="24"/>
      <c r="X3" s="12"/>
      <c r="Y3" s="11"/>
      <c r="Z3" s="1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5"/>
      <c r="AL3" s="14" t="s">
        <v>2</v>
      </c>
      <c r="AM3" s="29">
        <v>17</v>
      </c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</row>
    <row r="4" spans="2:66" ht="18" customHeight="1">
      <c r="B4" s="18"/>
      <c r="C4" s="79" t="s">
        <v>12</v>
      </c>
      <c r="D4" s="79"/>
      <c r="E4" s="79"/>
      <c r="F4" s="79"/>
      <c r="G4" s="79"/>
      <c r="H4" s="79"/>
      <c r="I4" s="18"/>
      <c r="J4" s="18"/>
      <c r="K4" s="18"/>
      <c r="L4" s="18"/>
      <c r="M4" s="18"/>
      <c r="N4" s="18"/>
      <c r="O4" s="3"/>
      <c r="P4" s="3"/>
      <c r="Q4" s="3"/>
      <c r="R4" s="10"/>
      <c r="S4" s="10"/>
      <c r="T4" s="10"/>
      <c r="U4" s="10"/>
      <c r="V4" s="10"/>
      <c r="W4" s="10"/>
      <c r="X4" s="11"/>
      <c r="Y4" s="3"/>
      <c r="Z4" s="3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7"/>
      <c r="AL4" s="25"/>
      <c r="AM4" s="25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</row>
    <row r="5" spans="1:66" ht="25.5" customHeight="1">
      <c r="A5" s="93" t="s">
        <v>11</v>
      </c>
      <c r="B5" s="85" t="s">
        <v>3</v>
      </c>
      <c r="C5" s="85" t="s">
        <v>4</v>
      </c>
      <c r="D5" s="85" t="s">
        <v>9</v>
      </c>
      <c r="E5" s="96" t="s">
        <v>5</v>
      </c>
      <c r="F5" s="87" t="s">
        <v>6</v>
      </c>
      <c r="G5" s="87"/>
      <c r="H5" s="87"/>
      <c r="I5" s="87"/>
      <c r="J5" s="87"/>
      <c r="K5" s="87"/>
      <c r="L5" s="87"/>
      <c r="M5" s="87"/>
      <c r="N5" s="87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5" t="s">
        <v>7</v>
      </c>
      <c r="AL5" s="91" t="s">
        <v>8</v>
      </c>
      <c r="AM5" s="80" t="s">
        <v>10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</row>
    <row r="6" spans="1:66" ht="21.75" customHeight="1" thickBot="1">
      <c r="A6" s="94"/>
      <c r="B6" s="86"/>
      <c r="C6" s="86"/>
      <c r="D6" s="86"/>
      <c r="E6" s="97"/>
      <c r="F6" s="174">
        <f>R3</f>
        <v>44013</v>
      </c>
      <c r="G6" s="174">
        <f>IF(MONTH($F$6+COLUMN(A6))=MONTH($F$6),F6+1,"Х")</f>
        <v>44014</v>
      </c>
      <c r="H6" s="174">
        <f aca="true" t="shared" si="0" ref="H6:AJ6">IF(MONTH($F$6+COLUMN(B6))=MONTH($F$6),G6+1,"Х")</f>
        <v>44015</v>
      </c>
      <c r="I6" s="174">
        <f t="shared" si="0"/>
        <v>44016</v>
      </c>
      <c r="J6" s="174">
        <f t="shared" si="0"/>
        <v>44017</v>
      </c>
      <c r="K6" s="174">
        <f t="shared" si="0"/>
        <v>44018</v>
      </c>
      <c r="L6" s="174">
        <f t="shared" si="0"/>
        <v>44019</v>
      </c>
      <c r="M6" s="174">
        <f t="shared" si="0"/>
        <v>44020</v>
      </c>
      <c r="N6" s="174">
        <f t="shared" si="0"/>
        <v>44021</v>
      </c>
      <c r="O6" s="174">
        <f t="shared" si="0"/>
        <v>44022</v>
      </c>
      <c r="P6" s="174">
        <f t="shared" si="0"/>
        <v>44023</v>
      </c>
      <c r="Q6" s="174">
        <f t="shared" si="0"/>
        <v>44024</v>
      </c>
      <c r="R6" s="174">
        <f t="shared" si="0"/>
        <v>44025</v>
      </c>
      <c r="S6" s="174">
        <f t="shared" si="0"/>
        <v>44026</v>
      </c>
      <c r="T6" s="174">
        <f t="shared" si="0"/>
        <v>44027</v>
      </c>
      <c r="U6" s="174">
        <f t="shared" si="0"/>
        <v>44028</v>
      </c>
      <c r="V6" s="174">
        <f t="shared" si="0"/>
        <v>44029</v>
      </c>
      <c r="W6" s="174">
        <f t="shared" si="0"/>
        <v>44030</v>
      </c>
      <c r="X6" s="174">
        <f t="shared" si="0"/>
        <v>44031</v>
      </c>
      <c r="Y6" s="174">
        <f t="shared" si="0"/>
        <v>44032</v>
      </c>
      <c r="Z6" s="174">
        <f t="shared" si="0"/>
        <v>44033</v>
      </c>
      <c r="AA6" s="174">
        <f t="shared" si="0"/>
        <v>44034</v>
      </c>
      <c r="AB6" s="174">
        <f t="shared" si="0"/>
        <v>44035</v>
      </c>
      <c r="AC6" s="174">
        <f t="shared" si="0"/>
        <v>44036</v>
      </c>
      <c r="AD6" s="174">
        <f t="shared" si="0"/>
        <v>44037</v>
      </c>
      <c r="AE6" s="174">
        <f t="shared" si="0"/>
        <v>44038</v>
      </c>
      <c r="AF6" s="174">
        <f t="shared" si="0"/>
        <v>44039</v>
      </c>
      <c r="AG6" s="174">
        <f t="shared" si="0"/>
        <v>44040</v>
      </c>
      <c r="AH6" s="174">
        <f t="shared" si="0"/>
        <v>44041</v>
      </c>
      <c r="AI6" s="174">
        <f t="shared" si="0"/>
        <v>44042</v>
      </c>
      <c r="AJ6" s="174">
        <f t="shared" si="0"/>
        <v>44043</v>
      </c>
      <c r="AK6" s="86"/>
      <c r="AL6" s="92"/>
      <c r="AM6" s="8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</row>
    <row r="7" spans="1:66" ht="24.75" customHeight="1">
      <c r="A7" s="70">
        <v>1</v>
      </c>
      <c r="B7" s="49"/>
      <c r="C7" s="61"/>
      <c r="D7" s="41">
        <v>5.044444444444444</v>
      </c>
      <c r="E7" s="51">
        <v>0.3</v>
      </c>
      <c r="F7" s="31">
        <v>0.3333333333333333</v>
      </c>
      <c r="G7" s="31">
        <v>0.3333333333333333</v>
      </c>
      <c r="H7" s="31">
        <v>0.3333333333333333</v>
      </c>
      <c r="I7" s="31">
        <v>0.3333333333333333</v>
      </c>
      <c r="J7" s="31">
        <v>0.3333333333333333</v>
      </c>
      <c r="K7" s="31">
        <v>0.3333333333333333</v>
      </c>
      <c r="L7" s="31">
        <v>0.3333333333333333</v>
      </c>
      <c r="M7" s="31">
        <v>0.3333333333333333</v>
      </c>
      <c r="N7" s="31" t="s">
        <v>27</v>
      </c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181">
        <f>SUM(F8:AJ8)-SUM(F7:AJ7)</f>
        <v>2.4</v>
      </c>
      <c r="AL7" s="20"/>
      <c r="AM7" s="45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</row>
    <row r="8" spans="1:66" ht="24.75" customHeight="1" thickBot="1">
      <c r="A8" s="71"/>
      <c r="B8" s="50"/>
      <c r="C8" s="62"/>
      <c r="D8" s="42"/>
      <c r="E8" s="52"/>
      <c r="F8" s="32">
        <v>0.6333333333333333</v>
      </c>
      <c r="G8" s="32">
        <v>0.6333333333333333</v>
      </c>
      <c r="H8" s="32">
        <v>0.6333333333333333</v>
      </c>
      <c r="I8" s="32">
        <v>0.6333333333333333</v>
      </c>
      <c r="J8" s="32">
        <v>0.6333333333333333</v>
      </c>
      <c r="K8" s="32">
        <v>0.6333333333333333</v>
      </c>
      <c r="L8" s="32">
        <v>0.6333333333333333</v>
      </c>
      <c r="M8" s="32">
        <v>0.6333333333333333</v>
      </c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182"/>
      <c r="AL8" s="21"/>
      <c r="AM8" s="46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</row>
    <row r="9" spans="1:66" ht="24.75" customHeight="1">
      <c r="A9" s="70">
        <v>2</v>
      </c>
      <c r="B9" s="49"/>
      <c r="C9" s="61"/>
      <c r="D9" s="41">
        <v>5.044444444444444</v>
      </c>
      <c r="E9" s="51">
        <v>0.3</v>
      </c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181">
        <f>SUM(F10:AJ10)-SUM(F9:AJ9)</f>
        <v>0</v>
      </c>
      <c r="AL9" s="20"/>
      <c r="AM9" s="45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</row>
    <row r="10" spans="1:66" ht="24.75" customHeight="1" thickBot="1">
      <c r="A10" s="71"/>
      <c r="B10" s="50"/>
      <c r="C10" s="62"/>
      <c r="D10" s="42"/>
      <c r="E10" s="5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182"/>
      <c r="AL10" s="21"/>
      <c r="AM10" s="46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</row>
    <row r="11" spans="1:66" ht="24.75" customHeight="1">
      <c r="A11" s="70"/>
      <c r="B11" s="49"/>
      <c r="C11" s="61"/>
      <c r="D11" s="41">
        <v>5.044444444444444</v>
      </c>
      <c r="E11" s="51">
        <v>0.3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181">
        <f>SUM(F12:AJ12)-SUM(F11:AJ11)</f>
        <v>0</v>
      </c>
      <c r="AL11" s="20"/>
      <c r="AM11" s="45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</row>
    <row r="12" spans="1:66" ht="24.75" customHeight="1" thickBot="1">
      <c r="A12" s="71"/>
      <c r="B12" s="50"/>
      <c r="C12" s="62"/>
      <c r="D12" s="42"/>
      <c r="E12" s="5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182"/>
      <c r="AL12" s="21"/>
      <c r="AM12" s="46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</row>
    <row r="13" spans="1:66" ht="24.75" customHeight="1">
      <c r="A13" s="70"/>
      <c r="B13" s="49"/>
      <c r="C13" s="61"/>
      <c r="D13" s="41">
        <v>5.044444444444444</v>
      </c>
      <c r="E13" s="51">
        <v>0.3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181">
        <f>SUM(F14:AJ14)-SUM(F13:AJ13)</f>
        <v>0</v>
      </c>
      <c r="AL13" s="20"/>
      <c r="AM13" s="45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</row>
    <row r="14" spans="1:66" ht="24.75" customHeight="1" thickBot="1">
      <c r="A14" s="71"/>
      <c r="B14" s="50"/>
      <c r="C14" s="62"/>
      <c r="D14" s="42"/>
      <c r="E14" s="5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182"/>
      <c r="AL14" s="21"/>
      <c r="AM14" s="46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</row>
    <row r="15" spans="1:66" ht="24.75" customHeight="1">
      <c r="A15" s="75">
        <v>2</v>
      </c>
      <c r="B15" s="74"/>
      <c r="C15" s="61"/>
      <c r="D15" s="41">
        <v>5.044444444444444</v>
      </c>
      <c r="E15" s="51">
        <v>0.3</v>
      </c>
      <c r="F15" s="31">
        <v>0.3333333333333333</v>
      </c>
      <c r="G15" s="31">
        <v>0.3333333333333333</v>
      </c>
      <c r="H15" s="31">
        <v>0.3333333333333333</v>
      </c>
      <c r="I15" s="31"/>
      <c r="J15" s="31"/>
      <c r="K15" s="31">
        <v>0.3333333333333333</v>
      </c>
      <c r="L15" s="31">
        <v>0.3333333333333333</v>
      </c>
      <c r="M15" s="31">
        <v>0.3333333333333333</v>
      </c>
      <c r="N15" s="31">
        <v>0.3333333333333333</v>
      </c>
      <c r="O15" s="31">
        <v>0.3333333333333333</v>
      </c>
      <c r="P15" s="31"/>
      <c r="Q15" s="31"/>
      <c r="R15" s="31">
        <v>0.3333333333333333</v>
      </c>
      <c r="S15" s="31">
        <v>0.3333333333333333</v>
      </c>
      <c r="T15" s="31">
        <v>0.3333333333333333</v>
      </c>
      <c r="U15" s="31">
        <v>0.3333333333333333</v>
      </c>
      <c r="V15" s="31">
        <v>0.3333333333333333</v>
      </c>
      <c r="W15" s="31"/>
      <c r="X15" s="31"/>
      <c r="Y15" s="31">
        <v>0.3333333333333333</v>
      </c>
      <c r="Z15" s="31">
        <v>0.3333333333333333</v>
      </c>
      <c r="AA15" s="31">
        <v>0.3333333333333333</v>
      </c>
      <c r="AB15" s="31">
        <v>0.3333333333333333</v>
      </c>
      <c r="AC15" s="31">
        <v>0.3333333333333333</v>
      </c>
      <c r="AD15" s="31"/>
      <c r="AE15" s="31"/>
      <c r="AF15" s="31">
        <v>0.3333333333333333</v>
      </c>
      <c r="AG15" s="31">
        <v>0.3333333333333333</v>
      </c>
      <c r="AH15" s="31">
        <v>0.3333333333333333</v>
      </c>
      <c r="AI15" s="31">
        <v>0.3333333333333333</v>
      </c>
      <c r="AJ15" s="31"/>
      <c r="AK15" s="181">
        <f>SUM(F16:AJ16)-SUM(F15:AJ15)</f>
        <v>6.55833333333333</v>
      </c>
      <c r="AL15" s="30"/>
      <c r="AM15" s="82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</row>
    <row r="16" spans="1:66" ht="24.75" customHeight="1" thickBot="1">
      <c r="A16" s="71"/>
      <c r="B16" s="50"/>
      <c r="C16" s="62"/>
      <c r="D16" s="42"/>
      <c r="E16" s="52"/>
      <c r="F16" s="32">
        <v>0.6333333333333333</v>
      </c>
      <c r="G16" s="32">
        <v>0.6333333333333333</v>
      </c>
      <c r="H16" s="32">
        <v>0.6333333333333333</v>
      </c>
      <c r="I16" s="32"/>
      <c r="J16" s="32"/>
      <c r="K16" s="32">
        <v>0.6333333333333333</v>
      </c>
      <c r="L16" s="32">
        <v>0.6333333333333333</v>
      </c>
      <c r="M16" s="32">
        <v>0.6333333333333333</v>
      </c>
      <c r="N16" s="32">
        <v>0.6333333333333333</v>
      </c>
      <c r="O16" s="32">
        <v>0.6333333333333333</v>
      </c>
      <c r="P16" s="32"/>
      <c r="Q16" s="32"/>
      <c r="R16" s="32">
        <v>0.6333333333333333</v>
      </c>
      <c r="S16" s="32">
        <v>0.6333333333333333</v>
      </c>
      <c r="T16" s="32">
        <v>0.6333333333333333</v>
      </c>
      <c r="U16" s="32">
        <v>0.6333333333333333</v>
      </c>
      <c r="V16" s="32">
        <v>0.6333333333333333</v>
      </c>
      <c r="W16" s="32"/>
      <c r="X16" s="32"/>
      <c r="Y16" s="32">
        <v>0.6333333333333333</v>
      </c>
      <c r="Z16" s="32">
        <v>0.6333333333333333</v>
      </c>
      <c r="AA16" s="32">
        <v>0.6333333333333333</v>
      </c>
      <c r="AB16" s="32">
        <v>0.6333333333333333</v>
      </c>
      <c r="AC16" s="32">
        <v>0.6333333333333333</v>
      </c>
      <c r="AD16" s="32"/>
      <c r="AE16" s="32"/>
      <c r="AF16" s="32">
        <v>0.6333333333333333</v>
      </c>
      <c r="AG16" s="32">
        <v>0.6333333333333333</v>
      </c>
      <c r="AH16" s="32">
        <v>0.6333333333333333</v>
      </c>
      <c r="AI16" s="32">
        <v>0.5916666666666667</v>
      </c>
      <c r="AJ16" s="32"/>
      <c r="AK16" s="182"/>
      <c r="AL16" s="21"/>
      <c r="AM16" s="8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</row>
    <row r="17" spans="1:66" ht="22.5" customHeight="1">
      <c r="A17" s="67">
        <v>3</v>
      </c>
      <c r="B17" s="49"/>
      <c r="C17" s="61"/>
      <c r="D17" s="41">
        <v>5.044444444444444</v>
      </c>
      <c r="E17" s="51">
        <v>0.3</v>
      </c>
      <c r="F17" s="31">
        <v>0.3333333333333333</v>
      </c>
      <c r="G17" s="31">
        <v>0.3333333333333333</v>
      </c>
      <c r="H17" s="31">
        <v>0.3333333333333333</v>
      </c>
      <c r="I17" s="31"/>
      <c r="J17" s="31"/>
      <c r="K17" s="31">
        <v>0.3333333333333333</v>
      </c>
      <c r="L17" s="31">
        <v>0.3333333333333333</v>
      </c>
      <c r="M17" s="31">
        <v>0.3333333333333333</v>
      </c>
      <c r="N17" s="31">
        <v>0.3333333333333333</v>
      </c>
      <c r="O17" s="31">
        <v>0.3333333333333333</v>
      </c>
      <c r="P17" s="31"/>
      <c r="Q17" s="31"/>
      <c r="R17" s="31">
        <v>0.3333333333333333</v>
      </c>
      <c r="S17" s="31">
        <v>0.3333333333333333</v>
      </c>
      <c r="T17" s="31">
        <v>0.3333333333333333</v>
      </c>
      <c r="U17" s="31">
        <v>0.3333333333333333</v>
      </c>
      <c r="V17" s="31">
        <v>0.3333333333333333</v>
      </c>
      <c r="W17" s="31"/>
      <c r="X17" s="31"/>
      <c r="Y17" s="31">
        <v>0.3333333333333333</v>
      </c>
      <c r="Z17" s="31">
        <v>0.3333333333333333</v>
      </c>
      <c r="AA17" s="31">
        <v>0.3333333333333333</v>
      </c>
      <c r="AB17" s="31">
        <v>0.3333333333333333</v>
      </c>
      <c r="AC17" s="31">
        <v>0.3333333333333333</v>
      </c>
      <c r="AD17" s="31"/>
      <c r="AE17" s="31"/>
      <c r="AF17" s="31">
        <v>0.3333333333333333</v>
      </c>
      <c r="AG17" s="31">
        <v>0.3333333333333333</v>
      </c>
      <c r="AH17" s="31">
        <v>0.3333333333333333</v>
      </c>
      <c r="AI17" s="31">
        <v>0.3333333333333333</v>
      </c>
      <c r="AJ17" s="31"/>
      <c r="AK17" s="181">
        <f>SUM(F18:AJ18)-SUM(F17:AJ17)</f>
        <v>6.55833333333333</v>
      </c>
      <c r="AL17" s="20"/>
      <c r="AM17" s="84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</row>
    <row r="18" spans="1:66" ht="22.5" customHeight="1" thickBot="1">
      <c r="A18" s="48"/>
      <c r="B18" s="50"/>
      <c r="C18" s="62"/>
      <c r="D18" s="42"/>
      <c r="E18" s="52"/>
      <c r="F18" s="32">
        <v>0.6333333333333333</v>
      </c>
      <c r="G18" s="32">
        <v>0.6333333333333333</v>
      </c>
      <c r="H18" s="32">
        <v>0.6333333333333333</v>
      </c>
      <c r="I18" s="32"/>
      <c r="J18" s="32"/>
      <c r="K18" s="32">
        <v>0.6333333333333333</v>
      </c>
      <c r="L18" s="32">
        <v>0.6333333333333333</v>
      </c>
      <c r="M18" s="32">
        <v>0.6333333333333333</v>
      </c>
      <c r="N18" s="32">
        <v>0.6333333333333333</v>
      </c>
      <c r="O18" s="32">
        <v>0.6333333333333333</v>
      </c>
      <c r="P18" s="32"/>
      <c r="Q18" s="32"/>
      <c r="R18" s="32">
        <v>0.6333333333333333</v>
      </c>
      <c r="S18" s="32">
        <v>0.6333333333333333</v>
      </c>
      <c r="T18" s="32">
        <v>0.6333333333333333</v>
      </c>
      <c r="U18" s="32">
        <v>0.6333333333333333</v>
      </c>
      <c r="V18" s="32">
        <v>0.6333333333333333</v>
      </c>
      <c r="W18" s="32"/>
      <c r="X18" s="32"/>
      <c r="Y18" s="32">
        <v>0.6333333333333333</v>
      </c>
      <c r="Z18" s="32">
        <v>0.6333333333333333</v>
      </c>
      <c r="AA18" s="32">
        <v>0.6333333333333333</v>
      </c>
      <c r="AB18" s="32">
        <v>0.6333333333333333</v>
      </c>
      <c r="AC18" s="32">
        <v>0.6333333333333333</v>
      </c>
      <c r="AD18" s="32"/>
      <c r="AE18" s="32"/>
      <c r="AF18" s="32">
        <v>0.6333333333333333</v>
      </c>
      <c r="AG18" s="32">
        <v>0.6333333333333333</v>
      </c>
      <c r="AH18" s="32">
        <v>0.6333333333333333</v>
      </c>
      <c r="AI18" s="32">
        <v>0.5916666666666667</v>
      </c>
      <c r="AJ18" s="32"/>
      <c r="AK18" s="182"/>
      <c r="AL18" s="21"/>
      <c r="AM18" s="83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</row>
    <row r="19" spans="1:66" ht="22.5" customHeight="1">
      <c r="A19" s="70">
        <v>4</v>
      </c>
      <c r="B19" s="72"/>
      <c r="C19" s="61"/>
      <c r="D19" s="41">
        <v>5.044444444444444</v>
      </c>
      <c r="E19" s="51">
        <v>0.3</v>
      </c>
      <c r="F19" s="31" t="s">
        <v>14</v>
      </c>
      <c r="G19" s="31" t="s">
        <v>14</v>
      </c>
      <c r="H19" s="31" t="s">
        <v>14</v>
      </c>
      <c r="I19" s="31" t="s">
        <v>14</v>
      </c>
      <c r="J19" s="31" t="s">
        <v>14</v>
      </c>
      <c r="K19" s="31" t="s">
        <v>14</v>
      </c>
      <c r="L19" s="31" t="s">
        <v>14</v>
      </c>
      <c r="M19" s="31" t="s">
        <v>14</v>
      </c>
      <c r="N19" s="31" t="s">
        <v>14</v>
      </c>
      <c r="O19" s="31" t="s">
        <v>14</v>
      </c>
      <c r="P19" s="31" t="s">
        <v>14</v>
      </c>
      <c r="Q19" s="31" t="s">
        <v>14</v>
      </c>
      <c r="R19" s="31" t="s">
        <v>14</v>
      </c>
      <c r="S19" s="31" t="s">
        <v>14</v>
      </c>
      <c r="T19" s="31">
        <v>0.3333333333333333</v>
      </c>
      <c r="U19" s="31">
        <v>0.3333333333333333</v>
      </c>
      <c r="V19" s="31">
        <v>0.3333333333333333</v>
      </c>
      <c r="W19" s="31"/>
      <c r="X19" s="31"/>
      <c r="Y19" s="31">
        <v>0.3333333333333333</v>
      </c>
      <c r="Z19" s="31">
        <v>0.3333333333333333</v>
      </c>
      <c r="AA19" s="31">
        <v>0.3333333333333333</v>
      </c>
      <c r="AB19" s="31">
        <v>0.3333333333333333</v>
      </c>
      <c r="AC19" s="31">
        <v>0.3333333333333333</v>
      </c>
      <c r="AD19" s="31"/>
      <c r="AE19" s="31"/>
      <c r="AF19" s="31">
        <v>0.3333333333333333</v>
      </c>
      <c r="AG19" s="31">
        <v>0.3333333333333333</v>
      </c>
      <c r="AH19" s="31">
        <v>0.3333333333333333</v>
      </c>
      <c r="AI19" s="31">
        <v>0.3333333333333333</v>
      </c>
      <c r="AJ19" s="31"/>
      <c r="AK19" s="181">
        <f>SUM(F20:AJ20)-SUM(F19:AJ19)</f>
        <v>3.558333333333332</v>
      </c>
      <c r="AL19" s="20"/>
      <c r="AM19" s="84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</row>
    <row r="20" spans="1:66" ht="22.5" customHeight="1" thickBot="1">
      <c r="A20" s="71"/>
      <c r="B20" s="73"/>
      <c r="C20" s="62"/>
      <c r="D20" s="42"/>
      <c r="E20" s="5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>
        <v>0.6333333333333333</v>
      </c>
      <c r="U20" s="32">
        <v>0.6333333333333333</v>
      </c>
      <c r="V20" s="32">
        <v>0.6333333333333333</v>
      </c>
      <c r="W20" s="32"/>
      <c r="X20" s="32"/>
      <c r="Y20" s="32">
        <v>0.6333333333333333</v>
      </c>
      <c r="Z20" s="32">
        <v>0.6333333333333333</v>
      </c>
      <c r="AA20" s="32">
        <v>0.6333333333333333</v>
      </c>
      <c r="AB20" s="32">
        <v>0.6333333333333333</v>
      </c>
      <c r="AC20" s="32">
        <v>0.6333333333333333</v>
      </c>
      <c r="AD20" s="32"/>
      <c r="AE20" s="32"/>
      <c r="AF20" s="32">
        <v>0.6333333333333333</v>
      </c>
      <c r="AG20" s="32">
        <v>0.6333333333333333</v>
      </c>
      <c r="AH20" s="32">
        <v>0.6333333333333333</v>
      </c>
      <c r="AI20" s="32">
        <v>0.5916666666666667</v>
      </c>
      <c r="AJ20" s="32"/>
      <c r="AK20" s="182"/>
      <c r="AL20" s="21"/>
      <c r="AM20" s="83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</row>
    <row r="21" spans="1:66" ht="22.5" customHeight="1">
      <c r="A21" s="47">
        <v>5</v>
      </c>
      <c r="B21" s="49"/>
      <c r="C21" s="61"/>
      <c r="D21" s="41">
        <v>5.044444444444444</v>
      </c>
      <c r="E21" s="43">
        <v>0.4375</v>
      </c>
      <c r="F21" s="31">
        <v>0.3333333333333333</v>
      </c>
      <c r="G21" s="31"/>
      <c r="H21" s="31"/>
      <c r="I21" s="31">
        <v>0.3333333333333333</v>
      </c>
      <c r="J21" s="31">
        <v>0.3333333333333333</v>
      </c>
      <c r="K21" s="31"/>
      <c r="L21" s="31"/>
      <c r="M21" s="31">
        <v>0.3333333333333333</v>
      </c>
      <c r="N21" s="31">
        <v>0.3333333333333333</v>
      </c>
      <c r="O21" s="31"/>
      <c r="P21" s="31"/>
      <c r="Q21" s="31">
        <v>0.3333333333333333</v>
      </c>
      <c r="R21" s="31">
        <v>0.3333333333333333</v>
      </c>
      <c r="S21" s="31"/>
      <c r="T21" s="31"/>
      <c r="U21" s="31">
        <v>0.3333333333333333</v>
      </c>
      <c r="V21" s="31">
        <v>0.3333333333333333</v>
      </c>
      <c r="W21" s="31"/>
      <c r="X21" s="31"/>
      <c r="Y21" s="31">
        <v>0.3333333333333333</v>
      </c>
      <c r="Z21" s="31">
        <v>0.3333333333333333</v>
      </c>
      <c r="AA21" s="31"/>
      <c r="AB21" s="31"/>
      <c r="AC21" s="31">
        <v>0.3333333333333333</v>
      </c>
      <c r="AD21" s="31">
        <v>0.3333333333333333</v>
      </c>
      <c r="AE21" s="31"/>
      <c r="AF21" s="31"/>
      <c r="AG21" s="31">
        <v>0.3333333333333333</v>
      </c>
      <c r="AH21" s="31">
        <v>0.3333333333333333</v>
      </c>
      <c r="AI21" s="31"/>
      <c r="AJ21" s="31"/>
      <c r="AK21" s="181">
        <f>SUM(F22:AJ22)-SUM(F21:AJ21)</f>
        <v>6.5583333333333345</v>
      </c>
      <c r="AL21" s="20"/>
      <c r="AM21" s="45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 t="s">
        <v>13</v>
      </c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</row>
    <row r="22" spans="1:66" ht="22.5" customHeight="1" thickBot="1">
      <c r="A22" s="48"/>
      <c r="B22" s="50"/>
      <c r="C22" s="62"/>
      <c r="D22" s="42"/>
      <c r="E22" s="44"/>
      <c r="F22" s="32">
        <v>0.7708333333333334</v>
      </c>
      <c r="G22" s="32"/>
      <c r="H22" s="32"/>
      <c r="I22" s="32">
        <v>0.7708333333333334</v>
      </c>
      <c r="J22" s="32">
        <v>0.7708333333333334</v>
      </c>
      <c r="K22" s="32"/>
      <c r="L22" s="32"/>
      <c r="M22" s="32">
        <v>0.7708333333333334</v>
      </c>
      <c r="N22" s="32">
        <v>0.7708333333333334</v>
      </c>
      <c r="O22" s="32"/>
      <c r="P22" s="32"/>
      <c r="Q22" s="32">
        <v>0.7708333333333334</v>
      </c>
      <c r="R22" s="32">
        <v>0.7708333333333334</v>
      </c>
      <c r="S22" s="32"/>
      <c r="T22" s="32"/>
      <c r="U22" s="32">
        <v>0.7708333333333334</v>
      </c>
      <c r="V22" s="32">
        <v>0.7708333333333334</v>
      </c>
      <c r="W22" s="32"/>
      <c r="X22" s="32"/>
      <c r="Y22" s="32">
        <v>0.7708333333333334</v>
      </c>
      <c r="Z22" s="32">
        <v>0.7708333333333334</v>
      </c>
      <c r="AA22" s="32"/>
      <c r="AB22" s="32"/>
      <c r="AC22" s="32">
        <v>0.7708333333333334</v>
      </c>
      <c r="AD22" s="32">
        <v>0.7708333333333334</v>
      </c>
      <c r="AE22" s="32"/>
      <c r="AF22" s="32"/>
      <c r="AG22" s="32">
        <v>0.7708333333333334</v>
      </c>
      <c r="AH22" s="32">
        <v>0.7666666666666666</v>
      </c>
      <c r="AI22" s="32"/>
      <c r="AJ22" s="32"/>
      <c r="AK22" s="182"/>
      <c r="AL22" s="21"/>
      <c r="AM22" s="46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</row>
    <row r="23" spans="1:66" ht="22.5" customHeight="1">
      <c r="A23" s="47">
        <v>6</v>
      </c>
      <c r="B23" s="49"/>
      <c r="C23" s="61"/>
      <c r="D23" s="41">
        <v>5.044444444444444</v>
      </c>
      <c r="E23" s="51">
        <v>0.45</v>
      </c>
      <c r="F23" s="31"/>
      <c r="G23" s="31">
        <v>0.3333333333333333</v>
      </c>
      <c r="H23" s="31">
        <v>0.3333333333333333</v>
      </c>
      <c r="I23" s="31"/>
      <c r="J23" s="31"/>
      <c r="K23" s="31">
        <v>0.3333333333333333</v>
      </c>
      <c r="L23" s="31">
        <v>0.3333333333333333</v>
      </c>
      <c r="M23" s="31"/>
      <c r="N23" s="31"/>
      <c r="O23" s="31">
        <v>0.3333333333333333</v>
      </c>
      <c r="P23" s="31">
        <v>0.3333333333333333</v>
      </c>
      <c r="Q23" s="31"/>
      <c r="R23" s="31"/>
      <c r="S23" s="31">
        <v>0.3333333333333333</v>
      </c>
      <c r="T23" s="31">
        <v>0.3333333333333333</v>
      </c>
      <c r="U23" s="31"/>
      <c r="V23" s="31"/>
      <c r="W23" s="31">
        <v>0.3333333333333333</v>
      </c>
      <c r="X23" s="31">
        <v>0.3333333333333333</v>
      </c>
      <c r="Y23" s="31"/>
      <c r="Z23" s="31"/>
      <c r="AA23" s="31" t="s">
        <v>14</v>
      </c>
      <c r="AB23" s="31" t="s">
        <v>14</v>
      </c>
      <c r="AC23" s="31" t="s">
        <v>14</v>
      </c>
      <c r="AD23" s="31" t="s">
        <v>14</v>
      </c>
      <c r="AE23" s="31" t="s">
        <v>14</v>
      </c>
      <c r="AF23" s="31" t="s">
        <v>14</v>
      </c>
      <c r="AG23" s="31" t="s">
        <v>14</v>
      </c>
      <c r="AH23" s="31" t="s">
        <v>14</v>
      </c>
      <c r="AI23" s="31" t="s">
        <v>14</v>
      </c>
      <c r="AJ23" s="31"/>
      <c r="AK23" s="181">
        <f>SUM(F24:AJ24)-SUM(F23:AJ23)</f>
        <v>4.5</v>
      </c>
      <c r="AL23" s="20"/>
      <c r="AM23" s="84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</row>
    <row r="24" spans="1:66" ht="22.5" customHeight="1" thickBot="1">
      <c r="A24" s="67"/>
      <c r="B24" s="50"/>
      <c r="C24" s="62"/>
      <c r="D24" s="42"/>
      <c r="E24" s="52"/>
      <c r="F24" s="32"/>
      <c r="G24" s="32">
        <v>0.7833333333333333</v>
      </c>
      <c r="H24" s="32">
        <v>0.7833333333333333</v>
      </c>
      <c r="I24" s="32"/>
      <c r="J24" s="32"/>
      <c r="K24" s="32">
        <v>0.7833333333333333</v>
      </c>
      <c r="L24" s="32">
        <v>0.7833333333333333</v>
      </c>
      <c r="M24" s="32"/>
      <c r="N24" s="32"/>
      <c r="O24" s="32">
        <v>0.7833333333333333</v>
      </c>
      <c r="P24" s="32">
        <v>0.7833333333333333</v>
      </c>
      <c r="Q24" s="32"/>
      <c r="R24" s="32"/>
      <c r="S24" s="32">
        <v>0.7833333333333333</v>
      </c>
      <c r="T24" s="32">
        <v>0.7833333333333333</v>
      </c>
      <c r="U24" s="32"/>
      <c r="V24" s="32"/>
      <c r="W24" s="32">
        <v>0.7833333333333333</v>
      </c>
      <c r="X24" s="32">
        <v>0.7833333333333333</v>
      </c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182"/>
      <c r="AL24" s="21"/>
      <c r="AM24" s="83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</row>
    <row r="25" spans="1:66" ht="22.5" customHeight="1">
      <c r="A25" s="70">
        <v>7</v>
      </c>
      <c r="B25" s="72"/>
      <c r="C25" s="39"/>
      <c r="D25" s="41">
        <v>5.044444444444444</v>
      </c>
      <c r="E25" s="43">
        <v>0.4375</v>
      </c>
      <c r="F25" s="31">
        <v>0.3333333333333333</v>
      </c>
      <c r="G25" s="31"/>
      <c r="H25" s="31"/>
      <c r="I25" s="31">
        <v>0.3333333333333333</v>
      </c>
      <c r="J25" s="31">
        <v>0.3333333333333333</v>
      </c>
      <c r="K25" s="31"/>
      <c r="L25" s="31"/>
      <c r="M25" s="31">
        <v>0.3333333333333333</v>
      </c>
      <c r="N25" s="31">
        <v>0.3333333333333333</v>
      </c>
      <c r="O25" s="31"/>
      <c r="P25" s="31"/>
      <c r="Q25" s="31">
        <v>0.3333333333333333</v>
      </c>
      <c r="R25" s="31">
        <v>0.3333333333333333</v>
      </c>
      <c r="S25" s="31"/>
      <c r="T25" s="31"/>
      <c r="U25" s="31">
        <v>0.3333333333333333</v>
      </c>
      <c r="V25" s="31">
        <v>0.3333333333333333</v>
      </c>
      <c r="W25" s="31"/>
      <c r="X25" s="31"/>
      <c r="Y25" s="31">
        <v>0.3333333333333333</v>
      </c>
      <c r="Z25" s="31">
        <v>0.3333333333333333</v>
      </c>
      <c r="AA25" s="31"/>
      <c r="AB25" s="31"/>
      <c r="AC25" s="31">
        <v>0.3333333333333333</v>
      </c>
      <c r="AD25" s="31">
        <v>0.3333333333333333</v>
      </c>
      <c r="AE25" s="31"/>
      <c r="AF25" s="31"/>
      <c r="AG25" s="31">
        <v>0.3333333333333333</v>
      </c>
      <c r="AH25" s="31">
        <v>0.3333333333333333</v>
      </c>
      <c r="AI25" s="31"/>
      <c r="AJ25" s="31"/>
      <c r="AK25" s="183">
        <f>SUM(F26:AJ26)-SUM(F25:AJ25)</f>
        <v>6.5583333333333345</v>
      </c>
      <c r="AL25" s="20"/>
      <c r="AM25" s="45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</row>
    <row r="26" spans="1:66" ht="22.5" customHeight="1" thickBot="1">
      <c r="A26" s="71"/>
      <c r="B26" s="73"/>
      <c r="C26" s="40"/>
      <c r="D26" s="42"/>
      <c r="E26" s="44"/>
      <c r="F26" s="32">
        <v>0.7708333333333334</v>
      </c>
      <c r="G26" s="32"/>
      <c r="H26" s="32"/>
      <c r="I26" s="32">
        <v>0.7708333333333334</v>
      </c>
      <c r="J26" s="32">
        <v>0.7708333333333334</v>
      </c>
      <c r="K26" s="32"/>
      <c r="L26" s="32"/>
      <c r="M26" s="32">
        <v>0.7708333333333334</v>
      </c>
      <c r="N26" s="32">
        <v>0.7708333333333334</v>
      </c>
      <c r="O26" s="32"/>
      <c r="P26" s="32"/>
      <c r="Q26" s="32">
        <v>0.7708333333333334</v>
      </c>
      <c r="R26" s="32">
        <v>0.7708333333333334</v>
      </c>
      <c r="S26" s="32"/>
      <c r="T26" s="32"/>
      <c r="U26" s="32">
        <v>0.7708333333333334</v>
      </c>
      <c r="V26" s="32">
        <v>0.7708333333333334</v>
      </c>
      <c r="W26" s="32"/>
      <c r="X26" s="32"/>
      <c r="Y26" s="32">
        <v>0.7708333333333334</v>
      </c>
      <c r="Z26" s="32">
        <v>0.7708333333333334</v>
      </c>
      <c r="AA26" s="32"/>
      <c r="AB26" s="32"/>
      <c r="AC26" s="32">
        <v>0.7708333333333334</v>
      </c>
      <c r="AD26" s="32">
        <v>0.7708333333333334</v>
      </c>
      <c r="AE26" s="32"/>
      <c r="AF26" s="32"/>
      <c r="AG26" s="32">
        <v>0.7708333333333334</v>
      </c>
      <c r="AH26" s="32">
        <v>0.7666666666666666</v>
      </c>
      <c r="AI26" s="32"/>
      <c r="AJ26" s="32"/>
      <c r="AK26" s="184"/>
      <c r="AL26" s="21"/>
      <c r="AM26" s="46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</row>
    <row r="27" spans="1:66" ht="24.75" customHeight="1">
      <c r="A27" s="70">
        <v>7</v>
      </c>
      <c r="B27" s="72"/>
      <c r="C27" s="39"/>
      <c r="D27" s="41">
        <v>5.044444444444444</v>
      </c>
      <c r="E27" s="43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183">
        <f>SUM(F28:AJ28)-SUM(F27:AJ27)</f>
        <v>0</v>
      </c>
      <c r="AL27" s="20"/>
      <c r="AM27" s="45"/>
      <c r="AN27" s="9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</row>
    <row r="28" spans="1:66" ht="24.75" customHeight="1" thickBot="1">
      <c r="A28" s="71"/>
      <c r="B28" s="73"/>
      <c r="C28" s="40"/>
      <c r="D28" s="42"/>
      <c r="E28" s="44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184"/>
      <c r="AL28" s="21"/>
      <c r="AM28" s="46"/>
      <c r="AN28" s="9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</row>
    <row r="29" spans="1:66" ht="22.5" customHeight="1">
      <c r="A29" s="75">
        <v>8</v>
      </c>
      <c r="B29" s="74"/>
      <c r="C29" s="77"/>
      <c r="D29" s="41">
        <v>5.044444444444444</v>
      </c>
      <c r="E29" s="76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181">
        <f>SUM(F30:AJ30)-SUM(F29:AJ29)</f>
        <v>0</v>
      </c>
      <c r="AL29" s="30"/>
      <c r="AM29" s="95"/>
      <c r="AN29" s="9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</row>
    <row r="30" spans="1:66" ht="22.5" customHeight="1" thickBot="1">
      <c r="A30" s="71"/>
      <c r="B30" s="50"/>
      <c r="C30" s="62"/>
      <c r="D30" s="42"/>
      <c r="E30" s="5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182"/>
      <c r="AL30" s="21"/>
      <c r="AM30" s="46"/>
      <c r="AN30" s="9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</row>
    <row r="31" spans="1:66" ht="22.5" customHeight="1">
      <c r="A31" s="55">
        <v>9</v>
      </c>
      <c r="B31" s="68"/>
      <c r="C31" s="89"/>
      <c r="D31" s="41">
        <v>5.044444444444444</v>
      </c>
      <c r="E31" s="5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181">
        <f>SUM(F32:AJ32)-SUM(F31:AJ31)</f>
        <v>0</v>
      </c>
      <c r="AL31" s="20"/>
      <c r="AM31" s="45"/>
      <c r="AN31" s="9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</row>
    <row r="32" spans="1:66" ht="22.5" customHeight="1" thickBot="1">
      <c r="A32" s="56"/>
      <c r="B32" s="69"/>
      <c r="C32" s="90"/>
      <c r="D32" s="42"/>
      <c r="E32" s="5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182"/>
      <c r="AL32" s="21"/>
      <c r="AM32" s="46"/>
      <c r="AN32" s="9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</row>
    <row r="33" spans="1:66" ht="24.75" customHeight="1">
      <c r="A33" s="67">
        <v>10</v>
      </c>
      <c r="B33" s="59"/>
      <c r="C33" s="89"/>
      <c r="D33" s="41">
        <v>5.044444444444444</v>
      </c>
      <c r="E33" s="5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181">
        <f>SUM(F34:AJ34)-SUM(F33:AJ33)</f>
        <v>0</v>
      </c>
      <c r="AL33" s="20"/>
      <c r="AM33" s="45"/>
      <c r="AN33" s="9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</row>
    <row r="34" spans="1:66" ht="24.75" customHeight="1" thickBot="1">
      <c r="A34" s="67"/>
      <c r="B34" s="60"/>
      <c r="C34" s="90"/>
      <c r="D34" s="42"/>
      <c r="E34" s="5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182"/>
      <c r="AL34" s="21"/>
      <c r="AM34" s="46"/>
      <c r="AN34" s="9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</row>
    <row r="35" spans="1:66" ht="22.5" customHeight="1">
      <c r="A35" s="47">
        <v>11</v>
      </c>
      <c r="B35" s="49"/>
      <c r="C35" s="61"/>
      <c r="D35" s="41">
        <v>5.044444444444444</v>
      </c>
      <c r="E35" s="5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181">
        <f>SUM(F36:AJ36)-SUM(F35:AJ35)</f>
        <v>0</v>
      </c>
      <c r="AL35" s="20"/>
      <c r="AM35" s="45"/>
      <c r="AN35" s="9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</row>
    <row r="36" spans="1:66" ht="22.5" customHeight="1" thickBot="1">
      <c r="A36" s="48"/>
      <c r="B36" s="50"/>
      <c r="C36" s="62"/>
      <c r="D36" s="42"/>
      <c r="E36" s="5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182"/>
      <c r="AL36" s="21"/>
      <c r="AM36" s="46"/>
      <c r="AN36" s="9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</row>
    <row r="37" spans="1:40" ht="24.75" customHeight="1">
      <c r="A37" s="47">
        <v>8</v>
      </c>
      <c r="B37" s="57"/>
      <c r="C37" s="39"/>
      <c r="D37" s="41">
        <v>5.044444444444444</v>
      </c>
      <c r="E37" s="43">
        <v>0.4375</v>
      </c>
      <c r="F37" s="31"/>
      <c r="G37" s="31">
        <v>0.3333333333333333</v>
      </c>
      <c r="H37" s="31">
        <v>0.3333333333333333</v>
      </c>
      <c r="I37" s="31"/>
      <c r="J37" s="31"/>
      <c r="K37" s="31">
        <v>0.3333333333333333</v>
      </c>
      <c r="L37" s="31">
        <v>0.3333333333333333</v>
      </c>
      <c r="M37" s="31"/>
      <c r="N37" s="31"/>
      <c r="O37" s="31">
        <v>0.3333333333333333</v>
      </c>
      <c r="P37" s="31">
        <v>0.3333333333333333</v>
      </c>
      <c r="Q37" s="31"/>
      <c r="R37" s="31"/>
      <c r="S37" s="31">
        <v>0.3333333333333333</v>
      </c>
      <c r="T37" s="31">
        <v>0.3333333333333333</v>
      </c>
      <c r="U37" s="31"/>
      <c r="V37" s="31"/>
      <c r="W37" s="31">
        <v>0.3333333333333333</v>
      </c>
      <c r="X37" s="31">
        <v>0.3333333333333333</v>
      </c>
      <c r="Y37" s="31"/>
      <c r="Z37" s="31"/>
      <c r="AA37" s="31">
        <v>0.3333333333333333</v>
      </c>
      <c r="AB37" s="31">
        <v>0.3333333333333333</v>
      </c>
      <c r="AC37" s="31"/>
      <c r="AD37" s="31"/>
      <c r="AE37" s="31">
        <v>0.3333333333333333</v>
      </c>
      <c r="AF37" s="31">
        <v>0.3333333333333333</v>
      </c>
      <c r="AG37" s="31"/>
      <c r="AH37" s="31"/>
      <c r="AI37" s="31">
        <v>0.3333333333333333</v>
      </c>
      <c r="AJ37" s="31"/>
      <c r="AK37" s="181">
        <f>SUM(F38:AJ38)-SUM(F37:AJ37)</f>
        <v>6.5583333333333345</v>
      </c>
      <c r="AL37" s="20"/>
      <c r="AM37" s="45"/>
      <c r="AN37" s="1"/>
    </row>
    <row r="38" spans="1:39" ht="24.75" customHeight="1" thickBot="1">
      <c r="A38" s="48"/>
      <c r="B38" s="58"/>
      <c r="C38" s="40"/>
      <c r="D38" s="42"/>
      <c r="E38" s="44"/>
      <c r="F38" s="32"/>
      <c r="G38" s="32">
        <v>0.7708333333333334</v>
      </c>
      <c r="H38" s="32">
        <v>0.7708333333333334</v>
      </c>
      <c r="I38" s="32"/>
      <c r="J38" s="32"/>
      <c r="K38" s="32">
        <v>0.7708333333333334</v>
      </c>
      <c r="L38" s="32">
        <v>0.7708333333333334</v>
      </c>
      <c r="M38" s="32"/>
      <c r="N38" s="32"/>
      <c r="O38" s="32">
        <v>0.7708333333333334</v>
      </c>
      <c r="P38" s="32">
        <v>0.7708333333333334</v>
      </c>
      <c r="Q38" s="32"/>
      <c r="R38" s="32"/>
      <c r="S38" s="32">
        <v>0.7708333333333334</v>
      </c>
      <c r="T38" s="32">
        <v>0.7708333333333334</v>
      </c>
      <c r="U38" s="32"/>
      <c r="V38" s="32"/>
      <c r="W38" s="32">
        <v>0.7708333333333334</v>
      </c>
      <c r="X38" s="32">
        <v>0.7708333333333334</v>
      </c>
      <c r="Y38" s="32"/>
      <c r="Z38" s="32"/>
      <c r="AA38" s="32">
        <v>0.7708333333333334</v>
      </c>
      <c r="AB38" s="32">
        <v>0.7708333333333334</v>
      </c>
      <c r="AC38" s="32"/>
      <c r="AD38" s="32"/>
      <c r="AE38" s="32">
        <v>0.7708333333333334</v>
      </c>
      <c r="AF38" s="32">
        <v>0.7708333333333334</v>
      </c>
      <c r="AG38" s="32"/>
      <c r="AH38" s="32"/>
      <c r="AI38" s="32">
        <v>0.7666666666666666</v>
      </c>
      <c r="AJ38" s="32"/>
      <c r="AK38" s="182"/>
      <c r="AL38" s="21"/>
      <c r="AM38" s="46"/>
    </row>
    <row r="39" spans="1:40" ht="24.75" customHeight="1">
      <c r="A39" s="47">
        <v>9</v>
      </c>
      <c r="B39" s="49"/>
      <c r="C39" s="39"/>
      <c r="D39" s="41">
        <v>5.044444444444444</v>
      </c>
      <c r="E39" s="51">
        <v>0.3</v>
      </c>
      <c r="F39" s="31">
        <v>0.3333333333333333</v>
      </c>
      <c r="G39" s="31">
        <v>0.3333333333333333</v>
      </c>
      <c r="H39" s="31">
        <v>0.3333333333333333</v>
      </c>
      <c r="I39" s="31"/>
      <c r="J39" s="31"/>
      <c r="K39" s="31">
        <v>0.3333333333333333</v>
      </c>
      <c r="L39" s="31">
        <v>0.3333333333333333</v>
      </c>
      <c r="M39" s="31">
        <v>0.3333333333333333</v>
      </c>
      <c r="N39" s="31">
        <v>0.3333333333333333</v>
      </c>
      <c r="O39" s="31">
        <v>0.3333333333333333</v>
      </c>
      <c r="P39" s="31"/>
      <c r="Q39" s="31"/>
      <c r="R39" s="31">
        <v>0.3333333333333333</v>
      </c>
      <c r="S39" s="31">
        <v>0.3333333333333333</v>
      </c>
      <c r="T39" s="31">
        <v>0.3333333333333333</v>
      </c>
      <c r="U39" s="31">
        <v>0.3333333333333333</v>
      </c>
      <c r="V39" s="31">
        <v>0.3333333333333333</v>
      </c>
      <c r="W39" s="31"/>
      <c r="X39" s="31"/>
      <c r="Y39" s="31">
        <v>0.3333333333333333</v>
      </c>
      <c r="Z39" s="31">
        <v>0.3333333333333333</v>
      </c>
      <c r="AA39" s="31">
        <v>0.3333333333333333</v>
      </c>
      <c r="AB39" s="31">
        <v>0.3333333333333333</v>
      </c>
      <c r="AC39" s="31">
        <v>0.3333333333333333</v>
      </c>
      <c r="AD39" s="31"/>
      <c r="AE39" s="31"/>
      <c r="AF39" s="31">
        <v>0.3333333333333333</v>
      </c>
      <c r="AG39" s="31">
        <v>0.3333333333333333</v>
      </c>
      <c r="AH39" s="31">
        <v>0.3333333333333333</v>
      </c>
      <c r="AI39" s="31">
        <v>0.3333333333333333</v>
      </c>
      <c r="AJ39" s="31"/>
      <c r="AK39" s="181">
        <f>SUM(F40:AJ40)-SUM(F39:AJ39)</f>
        <v>6.55833333333333</v>
      </c>
      <c r="AL39" s="20"/>
      <c r="AM39" s="45"/>
      <c r="AN39" s="1"/>
    </row>
    <row r="40" spans="1:39" ht="24.75" customHeight="1" thickBot="1">
      <c r="A40" s="48"/>
      <c r="B40" s="50"/>
      <c r="C40" s="40"/>
      <c r="D40" s="42"/>
      <c r="E40" s="52"/>
      <c r="F40" s="32">
        <v>0.6333333333333333</v>
      </c>
      <c r="G40" s="32">
        <v>0.6333333333333333</v>
      </c>
      <c r="H40" s="32">
        <v>0.6333333333333333</v>
      </c>
      <c r="I40" s="32"/>
      <c r="J40" s="32"/>
      <c r="K40" s="32">
        <v>0.6333333333333333</v>
      </c>
      <c r="L40" s="32">
        <v>0.6333333333333333</v>
      </c>
      <c r="M40" s="32">
        <v>0.6333333333333333</v>
      </c>
      <c r="N40" s="32">
        <v>0.6333333333333333</v>
      </c>
      <c r="O40" s="32">
        <v>0.6333333333333333</v>
      </c>
      <c r="P40" s="32"/>
      <c r="Q40" s="32"/>
      <c r="R40" s="32">
        <v>0.6333333333333333</v>
      </c>
      <c r="S40" s="32">
        <v>0.6333333333333333</v>
      </c>
      <c r="T40" s="32">
        <v>0.6333333333333333</v>
      </c>
      <c r="U40" s="32">
        <v>0.6333333333333333</v>
      </c>
      <c r="V40" s="32">
        <v>0.6333333333333333</v>
      </c>
      <c r="W40" s="32"/>
      <c r="X40" s="32"/>
      <c r="Y40" s="32">
        <v>0.6333333333333333</v>
      </c>
      <c r="Z40" s="32">
        <v>0.6333333333333333</v>
      </c>
      <c r="AA40" s="32">
        <v>0.6333333333333333</v>
      </c>
      <c r="AB40" s="32">
        <v>0.6333333333333333</v>
      </c>
      <c r="AC40" s="32">
        <v>0.6333333333333333</v>
      </c>
      <c r="AD40" s="32"/>
      <c r="AE40" s="32"/>
      <c r="AF40" s="32">
        <v>0.6333333333333333</v>
      </c>
      <c r="AG40" s="32">
        <v>0.6333333333333333</v>
      </c>
      <c r="AH40" s="32">
        <v>0.6333333333333333</v>
      </c>
      <c r="AI40" s="32">
        <v>0.5916666666666667</v>
      </c>
      <c r="AJ40" s="32"/>
      <c r="AK40" s="182"/>
      <c r="AL40" s="21"/>
      <c r="AM40" s="46"/>
    </row>
    <row r="41" spans="2:37" ht="16.5">
      <c r="B41" s="66"/>
      <c r="C41" s="66"/>
      <c r="D41" s="66"/>
      <c r="E41" s="66"/>
      <c r="F41" s="66"/>
      <c r="G41" s="66"/>
      <c r="H41" s="66"/>
      <c r="I41" s="66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5"/>
      <c r="AK41" s="6"/>
    </row>
    <row r="42" spans="2:37" ht="16.5">
      <c r="B42" s="54"/>
      <c r="C42" s="54"/>
      <c r="D42" s="54"/>
      <c r="E42" s="54"/>
      <c r="F42" s="54"/>
      <c r="G42" s="54"/>
      <c r="H42" s="54"/>
      <c r="I42" s="54"/>
      <c r="J42" s="64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3"/>
      <c r="AK42" s="2"/>
    </row>
    <row r="43" spans="2:37" ht="16.5">
      <c r="B43" s="53"/>
      <c r="C43" s="53"/>
      <c r="D43" s="53"/>
      <c r="E43" s="53"/>
      <c r="F43" s="53"/>
      <c r="G43" s="53"/>
      <c r="H43" s="53"/>
      <c r="I43" s="5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2:37" ht="16.5">
      <c r="B44" s="54"/>
      <c r="C44" s="54"/>
      <c r="D44" s="54"/>
      <c r="E44" s="54"/>
      <c r="F44" s="54"/>
      <c r="G44" s="54"/>
      <c r="H44" s="54"/>
      <c r="I44" s="54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ht="15">
      <c r="B45" s="2"/>
    </row>
  </sheetData>
  <sheetProtection selectLockedCells="1" selectUnlockedCells="1"/>
  <mergeCells count="137">
    <mergeCell ref="R3:U3"/>
    <mergeCell ref="A9:A10"/>
    <mergeCell ref="B9:B10"/>
    <mergeCell ref="AM13:AM14"/>
    <mergeCell ref="A13:A14"/>
    <mergeCell ref="B13:B14"/>
    <mergeCell ref="C13:C14"/>
    <mergeCell ref="D13:D14"/>
    <mergeCell ref="E13:E14"/>
    <mergeCell ref="AK13:AK14"/>
    <mergeCell ref="A11:A12"/>
    <mergeCell ref="B11:B12"/>
    <mergeCell ref="C11:C12"/>
    <mergeCell ref="D11:D12"/>
    <mergeCell ref="E11:E12"/>
    <mergeCell ref="AK11:AK12"/>
    <mergeCell ref="AK7:AK8"/>
    <mergeCell ref="AK27:AK28"/>
    <mergeCell ref="AK17:AK18"/>
    <mergeCell ref="C27:C28"/>
    <mergeCell ref="D27:D28"/>
    <mergeCell ref="D17:D18"/>
    <mergeCell ref="AM21:AM22"/>
    <mergeCell ref="AM23:AM24"/>
    <mergeCell ref="AK31:AK32"/>
    <mergeCell ref="AM25:AM26"/>
    <mergeCell ref="C9:C10"/>
    <mergeCell ref="D9:D10"/>
    <mergeCell ref="E9:E10"/>
    <mergeCell ref="AK9:AK10"/>
    <mergeCell ref="AM9:AM10"/>
    <mergeCell ref="AM11:AM12"/>
    <mergeCell ref="AL5:AL6"/>
    <mergeCell ref="A5:A6"/>
    <mergeCell ref="AM27:AM28"/>
    <mergeCell ref="AM29:AM30"/>
    <mergeCell ref="AK35:AK36"/>
    <mergeCell ref="C33:C34"/>
    <mergeCell ref="D33:D34"/>
    <mergeCell ref="E33:E34"/>
    <mergeCell ref="E5:E6"/>
    <mergeCell ref="AK29:AK30"/>
    <mergeCell ref="AK19:AK20"/>
    <mergeCell ref="AM31:AM32"/>
    <mergeCell ref="AM33:AM34"/>
    <mergeCell ref="AK33:AK34"/>
    <mergeCell ref="D29:D30"/>
    <mergeCell ref="C31:C32"/>
    <mergeCell ref="D31:D32"/>
    <mergeCell ref="AM19:AM20"/>
    <mergeCell ref="AK23:AK24"/>
    <mergeCell ref="AK21:AK22"/>
    <mergeCell ref="AK5:AK6"/>
    <mergeCell ref="B15:B16"/>
    <mergeCell ref="C15:C16"/>
    <mergeCell ref="D15:D16"/>
    <mergeCell ref="E15:E16"/>
    <mergeCell ref="B7:B8"/>
    <mergeCell ref="C7:C8"/>
    <mergeCell ref="D7:D8"/>
    <mergeCell ref="E7:E8"/>
    <mergeCell ref="F5:AJ5"/>
    <mergeCell ref="B2:L2"/>
    <mergeCell ref="C4:H4"/>
    <mergeCell ref="AM5:AM6"/>
    <mergeCell ref="AM7:AM8"/>
    <mergeCell ref="AM15:AM16"/>
    <mergeCell ref="AM17:AM18"/>
    <mergeCell ref="AK15:AK16"/>
    <mergeCell ref="B5:B6"/>
    <mergeCell ref="C5:C6"/>
    <mergeCell ref="D5:D6"/>
    <mergeCell ref="A17:A18"/>
    <mergeCell ref="A21:A22"/>
    <mergeCell ref="A23:A24"/>
    <mergeCell ref="A27:A28"/>
    <mergeCell ref="A29:A30"/>
    <mergeCell ref="C17:C18"/>
    <mergeCell ref="A25:A26"/>
    <mergeCell ref="B25:B26"/>
    <mergeCell ref="B17:B18"/>
    <mergeCell ref="B21:B22"/>
    <mergeCell ref="E17:E18"/>
    <mergeCell ref="B27:B28"/>
    <mergeCell ref="B29:B30"/>
    <mergeCell ref="A7:A8"/>
    <mergeCell ref="A15:A16"/>
    <mergeCell ref="E27:E28"/>
    <mergeCell ref="E29:E30"/>
    <mergeCell ref="B19:B20"/>
    <mergeCell ref="C19:C20"/>
    <mergeCell ref="D19:D20"/>
    <mergeCell ref="A19:A20"/>
    <mergeCell ref="D21:D22"/>
    <mergeCell ref="E21:E22"/>
    <mergeCell ref="E23:E24"/>
    <mergeCell ref="D23:D24"/>
    <mergeCell ref="C23:C24"/>
    <mergeCell ref="C21:C22"/>
    <mergeCell ref="E19:E20"/>
    <mergeCell ref="B23:B24"/>
    <mergeCell ref="A33:A34"/>
    <mergeCell ref="B35:B36"/>
    <mergeCell ref="A35:A36"/>
    <mergeCell ref="E31:E32"/>
    <mergeCell ref="D35:D36"/>
    <mergeCell ref="E35:E36"/>
    <mergeCell ref="C37:C38"/>
    <mergeCell ref="B31:B32"/>
    <mergeCell ref="J41:AI41"/>
    <mergeCell ref="J42:AI42"/>
    <mergeCell ref="B41:I41"/>
    <mergeCell ref="B42:I42"/>
    <mergeCell ref="A37:A38"/>
    <mergeCell ref="B44:I44"/>
    <mergeCell ref="A31:A32"/>
    <mergeCell ref="B37:B38"/>
    <mergeCell ref="B33:B34"/>
    <mergeCell ref="C35:C36"/>
    <mergeCell ref="E37:E38"/>
    <mergeCell ref="AK37:AK38"/>
    <mergeCell ref="D37:D38"/>
    <mergeCell ref="A39:A40"/>
    <mergeCell ref="B39:B40"/>
    <mergeCell ref="C39:C40"/>
    <mergeCell ref="D39:D40"/>
    <mergeCell ref="E39:E40"/>
    <mergeCell ref="B43:I43"/>
    <mergeCell ref="AK39:AK40"/>
    <mergeCell ref="C25:C26"/>
    <mergeCell ref="D25:D26"/>
    <mergeCell ref="E25:E26"/>
    <mergeCell ref="AK25:AK26"/>
    <mergeCell ref="AM39:AM40"/>
    <mergeCell ref="C29:C30"/>
    <mergeCell ref="AM37:AM38"/>
    <mergeCell ref="AM35:AM36"/>
  </mergeCells>
  <printOptions/>
  <pageMargins left="0" right="0" top="0.4724409448818898" bottom="0" header="0" footer="0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37"/>
  <sheetViews>
    <sheetView zoomScalePageLayoutView="0" workbookViewId="0" topLeftCell="A22">
      <selection activeCell="I16" sqref="I16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5.00390625" style="0" customWidth="1"/>
    <col min="4" max="4" width="11.140625" style="0" customWidth="1"/>
    <col min="5" max="5" width="4.7109375" style="0" customWidth="1"/>
    <col min="6" max="6" width="2.8515625" style="0" customWidth="1"/>
    <col min="7" max="7" width="3.00390625" style="0" customWidth="1"/>
    <col min="8" max="20" width="2.8515625" style="0" customWidth="1"/>
    <col min="21" max="21" width="4.28125" style="0" customWidth="1"/>
    <col min="22" max="35" width="2.8515625" style="0" customWidth="1"/>
    <col min="36" max="36" width="3.00390625" style="0" customWidth="1"/>
    <col min="37" max="37" width="4.00390625" style="0" customWidth="1"/>
    <col min="38" max="38" width="2.8515625" style="0" customWidth="1"/>
    <col min="39" max="39" width="5.7109375" style="0" customWidth="1"/>
    <col min="40" max="40" width="5.8515625" style="0" customWidth="1"/>
    <col min="41" max="41" width="6.00390625" style="0" customWidth="1"/>
    <col min="42" max="42" width="5.421875" style="0" customWidth="1"/>
    <col min="43" max="43" width="7.140625" style="99" customWidth="1"/>
  </cols>
  <sheetData>
    <row r="1" spans="2:38" ht="15" customHeight="1"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</row>
    <row r="2" spans="2:38" ht="15" customHeight="1"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</row>
    <row r="3" spans="2:38" ht="15" customHeight="1"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</row>
    <row r="4" spans="2:38" ht="15.75" customHeight="1" thickBot="1"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</row>
    <row r="5" spans="2:42" ht="15.75" customHeight="1" thickBot="1"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1"/>
      <c r="AJ5" s="101"/>
      <c r="AK5" s="101"/>
      <c r="AL5" s="190"/>
      <c r="AM5" s="192"/>
      <c r="AN5" s="193"/>
      <c r="AO5" s="193"/>
      <c r="AP5" s="194"/>
    </row>
    <row r="6" spans="2:42" ht="15.75" customHeight="1" thickBot="1"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3"/>
      <c r="AJ6" s="103"/>
      <c r="AK6" s="103"/>
      <c r="AL6" s="191"/>
      <c r="AM6" s="108"/>
      <c r="AN6" s="109"/>
      <c r="AO6" s="109"/>
      <c r="AP6" s="110"/>
    </row>
    <row r="7" spans="2:42" ht="15.75" customHeight="1" thickBot="1"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90"/>
      <c r="AM7" s="108"/>
      <c r="AN7" s="109"/>
      <c r="AO7" s="109"/>
      <c r="AP7" s="110"/>
    </row>
    <row r="8" spans="2:42" ht="23.25" customHeight="1" thickBot="1">
      <c r="B8" s="104"/>
      <c r="C8" s="105"/>
      <c r="D8" s="105"/>
      <c r="E8" s="105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7"/>
      <c r="AI8" s="101"/>
      <c r="AJ8" s="101"/>
      <c r="AK8" s="101"/>
      <c r="AL8" s="190"/>
      <c r="AM8" s="108"/>
      <c r="AN8" s="109"/>
      <c r="AO8" s="109"/>
      <c r="AP8" s="110"/>
    </row>
    <row r="9" spans="2:42" ht="32.25" customHeight="1" thickBot="1">
      <c r="B9" s="104"/>
      <c r="C9" s="111"/>
      <c r="D9" s="111"/>
      <c r="E9" s="111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07"/>
      <c r="AI9" s="101"/>
      <c r="AJ9" s="101"/>
      <c r="AK9" s="101"/>
      <c r="AL9" s="190"/>
      <c r="AM9" s="108"/>
      <c r="AN9" s="109"/>
      <c r="AO9" s="109"/>
      <c r="AP9" s="110"/>
    </row>
    <row r="10" spans="2:42" ht="17.25" customHeight="1" thickBot="1">
      <c r="B10" s="104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4"/>
      <c r="AC10" s="114"/>
      <c r="AD10" s="114"/>
      <c r="AE10" s="114"/>
      <c r="AF10" s="114"/>
      <c r="AG10" s="114"/>
      <c r="AH10" s="114"/>
      <c r="AI10" s="101"/>
      <c r="AJ10" s="101"/>
      <c r="AK10" s="101"/>
      <c r="AL10" s="190"/>
      <c r="AM10" s="108"/>
      <c r="AN10" s="109"/>
      <c r="AO10" s="109"/>
      <c r="AP10" s="110"/>
    </row>
    <row r="11" spans="2:42" ht="15.75" customHeight="1" thickBot="1">
      <c r="B11" s="103"/>
      <c r="C11" s="103"/>
      <c r="D11" s="103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07"/>
      <c r="AC11" s="116"/>
      <c r="AD11" s="116"/>
      <c r="AE11" s="116"/>
      <c r="AF11" s="116"/>
      <c r="AG11" s="116"/>
      <c r="AH11" s="116"/>
      <c r="AI11" s="116"/>
      <c r="AJ11" s="116"/>
      <c r="AK11" s="116"/>
      <c r="AL11" s="189"/>
      <c r="AM11" s="186"/>
      <c r="AN11" s="187"/>
      <c r="AO11" s="187"/>
      <c r="AP11" s="188"/>
    </row>
    <row r="12" spans="2:42" ht="15.75" thickBot="1"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P12" s="117"/>
    </row>
    <row r="13" spans="1:42" ht="15">
      <c r="A13" s="177" t="s">
        <v>26</v>
      </c>
      <c r="B13" s="118" t="s">
        <v>3</v>
      </c>
      <c r="C13" s="119" t="s">
        <v>15</v>
      </c>
      <c r="D13" s="120" t="s">
        <v>16</v>
      </c>
      <c r="E13" s="120" t="s">
        <v>17</v>
      </c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1" t="s">
        <v>18</v>
      </c>
      <c r="AN13" s="122"/>
      <c r="AO13" s="122"/>
      <c r="AP13" s="123"/>
    </row>
    <row r="14" spans="1:43" ht="27.75" thickBot="1">
      <c r="A14" s="178"/>
      <c r="B14" s="124"/>
      <c r="C14" s="125"/>
      <c r="D14" s="126"/>
      <c r="E14" s="175">
        <f>DAY('График 1'!F6)</f>
        <v>1</v>
      </c>
      <c r="F14" s="175">
        <f>DAY('График 1'!G6)</f>
        <v>2</v>
      </c>
      <c r="G14" s="175">
        <f>DAY('График 1'!H6)</f>
        <v>3</v>
      </c>
      <c r="H14" s="175">
        <f>DAY('График 1'!I6)</f>
        <v>4</v>
      </c>
      <c r="I14" s="175">
        <f>DAY('График 1'!J6)</f>
        <v>5</v>
      </c>
      <c r="J14" s="175">
        <f>DAY('График 1'!K6)</f>
        <v>6</v>
      </c>
      <c r="K14" s="175">
        <f>DAY('График 1'!L6)</f>
        <v>7</v>
      </c>
      <c r="L14" s="175">
        <f>DAY('График 1'!M6)</f>
        <v>8</v>
      </c>
      <c r="M14" s="175">
        <f>DAY('График 1'!N6)</f>
        <v>9</v>
      </c>
      <c r="N14" s="175">
        <f>DAY('График 1'!O6)</f>
        <v>10</v>
      </c>
      <c r="O14" s="175">
        <f>DAY('График 1'!P6)</f>
        <v>11</v>
      </c>
      <c r="P14" s="175">
        <f>DAY('График 1'!Q6)</f>
        <v>12</v>
      </c>
      <c r="Q14" s="175">
        <f>DAY('График 1'!R6)</f>
        <v>13</v>
      </c>
      <c r="R14" s="175">
        <f>DAY('График 1'!S6)</f>
        <v>14</v>
      </c>
      <c r="S14" s="175">
        <f>DAY('График 1'!T6)</f>
        <v>15</v>
      </c>
      <c r="T14" s="176" t="s">
        <v>19</v>
      </c>
      <c r="U14" s="176" t="s">
        <v>20</v>
      </c>
      <c r="V14" s="175">
        <f>DAY('График 1'!U6)</f>
        <v>16</v>
      </c>
      <c r="W14" s="175">
        <f>DAY('График 1'!V6)</f>
        <v>17</v>
      </c>
      <c r="X14" s="175">
        <f>DAY('График 1'!W6)</f>
        <v>18</v>
      </c>
      <c r="Y14" s="175">
        <f>DAY('График 1'!X6)</f>
        <v>19</v>
      </c>
      <c r="Z14" s="175">
        <f>DAY('График 1'!Y6)</f>
        <v>20</v>
      </c>
      <c r="AA14" s="175">
        <f>DAY('График 1'!Z6)</f>
        <v>21</v>
      </c>
      <c r="AB14" s="175">
        <f>DAY('График 1'!AA6)</f>
        <v>22</v>
      </c>
      <c r="AC14" s="175">
        <f>DAY('График 1'!AB6)</f>
        <v>23</v>
      </c>
      <c r="AD14" s="175">
        <f>DAY('График 1'!AC6)</f>
        <v>24</v>
      </c>
      <c r="AE14" s="175">
        <f>DAY('График 1'!AD6)</f>
        <v>25</v>
      </c>
      <c r="AF14" s="175">
        <f>DAY('График 1'!AE6)</f>
        <v>26</v>
      </c>
      <c r="AG14" s="175">
        <f>DAY('График 1'!AF6)</f>
        <v>27</v>
      </c>
      <c r="AH14" s="175">
        <f>DAY('График 1'!AG6)</f>
        <v>28</v>
      </c>
      <c r="AI14" s="175">
        <f>DAY('График 1'!AH6)</f>
        <v>29</v>
      </c>
      <c r="AJ14" s="175">
        <f>DAY('График 1'!AI6)</f>
        <v>30</v>
      </c>
      <c r="AK14" s="175">
        <f>_xlfn.IFERROR(DAY('График 1'!AJ6),"Х")</f>
        <v>31</v>
      </c>
      <c r="AL14" s="127" t="s">
        <v>19</v>
      </c>
      <c r="AM14" s="128" t="s">
        <v>21</v>
      </c>
      <c r="AN14" s="128" t="s">
        <v>22</v>
      </c>
      <c r="AO14" s="128" t="s">
        <v>23</v>
      </c>
      <c r="AP14" s="129" t="s">
        <v>24</v>
      </c>
      <c r="AQ14" s="130">
        <v>5.058333333333334</v>
      </c>
    </row>
    <row r="15" spans="1:43" ht="15.75" thickBot="1">
      <c r="A15" s="179">
        <v>1</v>
      </c>
      <c r="B15" s="131">
        <f>LEFT('График 1'!B7,100)</f>
      </c>
      <c r="C15" s="132">
        <v>486</v>
      </c>
      <c r="D15" s="133">
        <f>LEFT('График 1'!C7,100)</f>
      </c>
      <c r="E15" s="134">
        <v>0.3</v>
      </c>
      <c r="F15" s="134">
        <v>0.3</v>
      </c>
      <c r="G15" s="134">
        <v>0.3</v>
      </c>
      <c r="H15" s="134">
        <v>0.3</v>
      </c>
      <c r="I15" s="134">
        <v>0.3</v>
      </c>
      <c r="J15" s="134">
        <v>0.3</v>
      </c>
      <c r="K15" s="134">
        <v>0.3</v>
      </c>
      <c r="L15" s="134"/>
      <c r="M15" s="134"/>
      <c r="N15" s="134"/>
      <c r="O15" s="134"/>
      <c r="P15" s="134"/>
      <c r="Q15" s="134"/>
      <c r="R15" s="134"/>
      <c r="S15" s="134"/>
      <c r="T15" s="136">
        <f>COUNT(#REF!,D15:S15)</f>
        <v>7</v>
      </c>
      <c r="U15" s="137">
        <f aca="true" t="shared" si="0" ref="U15:U35">SUM(E15:S15)</f>
        <v>2.1</v>
      </c>
      <c r="V15" s="134"/>
      <c r="W15" s="134"/>
      <c r="X15" s="135"/>
      <c r="Y15" s="135"/>
      <c r="Z15" s="135"/>
      <c r="AA15" s="135"/>
      <c r="AB15" s="135"/>
      <c r="AC15" s="134"/>
      <c r="AD15" s="134"/>
      <c r="AE15" s="135"/>
      <c r="AF15" s="135"/>
      <c r="AG15" s="135"/>
      <c r="AH15" s="135"/>
      <c r="AI15" s="135"/>
      <c r="AJ15" s="134"/>
      <c r="AK15" s="134"/>
      <c r="AL15" s="138">
        <f aca="true" t="shared" si="1" ref="AL15:AL35">COUNT(E15:S15,V15:AK15)</f>
        <v>7</v>
      </c>
      <c r="AM15" s="139">
        <f>SUM(E15:S15,V15:AK15)</f>
        <v>2.1</v>
      </c>
      <c r="AN15" s="140"/>
      <c r="AO15" s="140"/>
      <c r="AP15" s="141">
        <f aca="true" t="shared" si="2" ref="AP15:AP35">SUM(AM15:AO15)</f>
        <v>2.1</v>
      </c>
      <c r="AQ15" s="142">
        <f>AM15/$AQ$14</f>
        <v>0.41515650741350907</v>
      </c>
    </row>
    <row r="16" spans="1:43" ht="27.75" thickBot="1">
      <c r="A16" s="179">
        <v>3</v>
      </c>
      <c r="B16" s="131">
        <f>LEFT('График 1'!B8,100)</f>
      </c>
      <c r="C16" s="132">
        <v>488</v>
      </c>
      <c r="D16" s="133">
        <f>LEFT('График 1'!C9,100)</f>
      </c>
      <c r="E16" s="134"/>
      <c r="F16" s="135"/>
      <c r="G16" s="135"/>
      <c r="H16" s="135"/>
      <c r="I16" s="135"/>
      <c r="J16" s="134"/>
      <c r="K16" s="134"/>
      <c r="L16" s="134"/>
      <c r="M16" s="135"/>
      <c r="N16" s="135"/>
      <c r="O16" s="135"/>
      <c r="P16" s="134"/>
      <c r="Q16" s="134"/>
      <c r="R16" s="143"/>
      <c r="S16" s="135"/>
      <c r="T16" s="136">
        <f>COUNT(#REF!,D16:S16)</f>
        <v>0</v>
      </c>
      <c r="U16" s="137">
        <f t="shared" si="0"/>
        <v>0</v>
      </c>
      <c r="V16" s="135"/>
      <c r="W16" s="135"/>
      <c r="X16" s="134"/>
      <c r="Y16" s="134"/>
      <c r="Z16" s="134"/>
      <c r="AA16" s="134"/>
      <c r="AB16" s="134"/>
      <c r="AC16" s="135"/>
      <c r="AD16" s="135"/>
      <c r="AE16" s="134"/>
      <c r="AF16" s="134"/>
      <c r="AG16" s="134"/>
      <c r="AH16" s="134"/>
      <c r="AI16" s="134"/>
      <c r="AJ16" s="135"/>
      <c r="AK16" s="135"/>
      <c r="AL16" s="138">
        <f t="shared" si="1"/>
        <v>0</v>
      </c>
      <c r="AM16" s="139">
        <f>SUM(E16:S16,V16:AK16)</f>
        <v>0</v>
      </c>
      <c r="AN16" s="140"/>
      <c r="AO16" s="140"/>
      <c r="AP16" s="141">
        <f t="shared" si="2"/>
        <v>0</v>
      </c>
      <c r="AQ16" s="142">
        <f>AM16/$AQ$14</f>
        <v>0</v>
      </c>
    </row>
    <row r="17" spans="1:43" ht="27.75" thickBot="1">
      <c r="A17" s="179">
        <v>5</v>
      </c>
      <c r="B17" s="131">
        <f>LEFT('График 1'!B9,100)</f>
      </c>
      <c r="C17" s="132">
        <v>724</v>
      </c>
      <c r="D17" s="133">
        <f>LEFT('График 1'!C11,100)</f>
      </c>
      <c r="E17" s="144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45">
        <f>COUNT(#REF!,D17:S17)</f>
        <v>0</v>
      </c>
      <c r="U17" s="146">
        <f t="shared" si="0"/>
        <v>0</v>
      </c>
      <c r="V17" s="144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47">
        <f t="shared" si="1"/>
        <v>0</v>
      </c>
      <c r="AM17" s="148">
        <f>SUM(E17:S17,V17:AK17)</f>
        <v>0</v>
      </c>
      <c r="AN17" s="149"/>
      <c r="AO17" s="149"/>
      <c r="AP17" s="150">
        <f t="shared" si="2"/>
        <v>0</v>
      </c>
      <c r="AQ17" s="142">
        <f>AM17/$AQ$14</f>
        <v>0</v>
      </c>
    </row>
    <row r="18" spans="1:43" ht="27.75" thickBot="1">
      <c r="A18" s="179">
        <v>6</v>
      </c>
      <c r="B18" s="131">
        <f>LEFT('График 1'!B10,100)</f>
      </c>
      <c r="C18" s="132">
        <v>724</v>
      </c>
      <c r="D18" s="133">
        <f>LEFT('График 1'!C12,100)</f>
      </c>
      <c r="E18" s="144"/>
      <c r="F18" s="135"/>
      <c r="G18" s="135"/>
      <c r="H18" s="135"/>
      <c r="I18" s="135"/>
      <c r="J18" s="144"/>
      <c r="K18" s="144"/>
      <c r="L18" s="135"/>
      <c r="M18" s="135"/>
      <c r="N18" s="135"/>
      <c r="O18" s="135"/>
      <c r="P18" s="144"/>
      <c r="Q18" s="144"/>
      <c r="R18" s="144"/>
      <c r="S18" s="144"/>
      <c r="T18" s="145">
        <f>COUNT(#REF!,D18:S18)</f>
        <v>0</v>
      </c>
      <c r="U18" s="146">
        <f t="shared" si="0"/>
        <v>0</v>
      </c>
      <c r="V18" s="144"/>
      <c r="W18" s="135"/>
      <c r="X18" s="144"/>
      <c r="Y18" s="144"/>
      <c r="Z18" s="144"/>
      <c r="AA18" s="144"/>
      <c r="AB18" s="144"/>
      <c r="AC18" s="135"/>
      <c r="AD18" s="135"/>
      <c r="AE18" s="144"/>
      <c r="AF18" s="144"/>
      <c r="AG18" s="144"/>
      <c r="AH18" s="144"/>
      <c r="AI18" s="144"/>
      <c r="AJ18" s="135"/>
      <c r="AK18" s="135"/>
      <c r="AL18" s="147">
        <f t="shared" si="1"/>
        <v>0</v>
      </c>
      <c r="AM18" s="148">
        <f>SUM(E18:S18,V18:AK18)</f>
        <v>0</v>
      </c>
      <c r="AN18" s="149"/>
      <c r="AO18" s="149"/>
      <c r="AP18" s="150">
        <f t="shared" si="2"/>
        <v>0</v>
      </c>
      <c r="AQ18" s="130"/>
    </row>
    <row r="19" spans="1:43" ht="27.75" thickBot="1">
      <c r="A19" s="179">
        <v>7</v>
      </c>
      <c r="B19" s="131">
        <f>LEFT('График 1'!B11,100)</f>
      </c>
      <c r="C19" s="132">
        <v>724</v>
      </c>
      <c r="D19" s="133">
        <f>LEFT('График 1'!C13,100)</f>
      </c>
      <c r="E19" s="144">
        <v>0.3</v>
      </c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45">
        <f>COUNT(#REF!,D19:S19)</f>
        <v>1</v>
      </c>
      <c r="U19" s="146">
        <f t="shared" si="0"/>
        <v>0.3</v>
      </c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47">
        <f t="shared" si="1"/>
        <v>1</v>
      </c>
      <c r="AM19" s="148">
        <f>SUM(E19:S19,V19:AK19)</f>
        <v>0.3</v>
      </c>
      <c r="AN19" s="149"/>
      <c r="AO19" s="149"/>
      <c r="AP19" s="150">
        <f t="shared" si="2"/>
        <v>0.3</v>
      </c>
      <c r="AQ19" s="142">
        <f>AM19/$AQ$14</f>
        <v>0.059308072487644144</v>
      </c>
    </row>
    <row r="20" spans="1:43" ht="27.75" thickBot="1">
      <c r="A20" s="179">
        <v>8</v>
      </c>
      <c r="B20" s="131">
        <f>LEFT('График 1'!B12,100)</f>
      </c>
      <c r="C20" s="132">
        <v>724</v>
      </c>
      <c r="D20" s="133">
        <f>LEFT('График 1'!C14,100)</f>
      </c>
      <c r="E20" s="144">
        <v>0.3</v>
      </c>
      <c r="F20" s="135"/>
      <c r="G20" s="144"/>
      <c r="H20" s="135"/>
      <c r="I20" s="144"/>
      <c r="J20" s="135"/>
      <c r="K20" s="135"/>
      <c r="L20" s="135"/>
      <c r="M20" s="144"/>
      <c r="N20" s="144"/>
      <c r="O20" s="144"/>
      <c r="P20" s="135"/>
      <c r="Q20" s="135"/>
      <c r="R20" s="135"/>
      <c r="S20" s="135"/>
      <c r="T20" s="145">
        <f>COUNT(#REF!,D20:S20)</f>
        <v>1</v>
      </c>
      <c r="U20" s="146">
        <f t="shared" si="0"/>
        <v>0.3</v>
      </c>
      <c r="V20" s="144"/>
      <c r="W20" s="144"/>
      <c r="X20" s="135"/>
      <c r="Y20" s="135"/>
      <c r="Z20" s="135"/>
      <c r="AA20" s="135"/>
      <c r="AB20" s="135"/>
      <c r="AC20" s="144"/>
      <c r="AD20" s="144"/>
      <c r="AE20" s="135"/>
      <c r="AF20" s="135"/>
      <c r="AG20" s="135"/>
      <c r="AH20" s="135"/>
      <c r="AI20" s="135"/>
      <c r="AJ20" s="144"/>
      <c r="AK20" s="144"/>
      <c r="AL20" s="147">
        <f t="shared" si="1"/>
        <v>1</v>
      </c>
      <c r="AM20" s="148">
        <f>SUM(E20:S20,V20:AK20)</f>
        <v>0.3</v>
      </c>
      <c r="AN20" s="149"/>
      <c r="AO20" s="149"/>
      <c r="AP20" s="150">
        <f t="shared" si="2"/>
        <v>0.3</v>
      </c>
      <c r="AQ20" s="130"/>
    </row>
    <row r="21" spans="1:43" ht="27.75" thickBot="1">
      <c r="A21" s="179">
        <v>9</v>
      </c>
      <c r="B21" s="131">
        <f>LEFT('График 1'!B13,100)</f>
      </c>
      <c r="C21" s="151">
        <v>407</v>
      </c>
      <c r="D21" s="133">
        <f>LEFT('График 1'!C15,100)</f>
      </c>
      <c r="E21" s="152"/>
      <c r="F21" s="152"/>
      <c r="G21" s="152"/>
      <c r="H21" s="152"/>
      <c r="I21" s="152"/>
      <c r="J21" s="152"/>
      <c r="K21" s="152"/>
      <c r="L21" s="135"/>
      <c r="M21" s="152"/>
      <c r="N21" s="152"/>
      <c r="O21" s="152"/>
      <c r="P21" s="152"/>
      <c r="Q21" s="152"/>
      <c r="R21" s="152"/>
      <c r="S21" s="152"/>
      <c r="T21" s="147">
        <f>COUNT(#REF!,D21:S21)</f>
        <v>0</v>
      </c>
      <c r="U21" s="153">
        <f t="shared" si="0"/>
        <v>0</v>
      </c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47">
        <f t="shared" si="1"/>
        <v>0</v>
      </c>
      <c r="AM21" s="148">
        <f aca="true" t="shared" si="3" ref="AM21:AM35">SUM(E21:S21,V21:AK21)</f>
        <v>0</v>
      </c>
      <c r="AN21" s="149"/>
      <c r="AO21" s="149"/>
      <c r="AP21" s="150">
        <f t="shared" si="2"/>
        <v>0</v>
      </c>
      <c r="AQ21" s="142">
        <f>AM21/$AQ$14</f>
        <v>0</v>
      </c>
    </row>
    <row r="22" spans="1:43" ht="15.75" thickBot="1">
      <c r="A22" s="179">
        <v>10</v>
      </c>
      <c r="B22" s="131">
        <f>LEFT('График 1'!B16,100)</f>
      </c>
      <c r="C22" s="151">
        <v>407</v>
      </c>
      <c r="D22" s="133">
        <f>LEFT('График 1'!C16,100)</f>
      </c>
      <c r="E22" s="152"/>
      <c r="F22" s="152"/>
      <c r="G22" s="152"/>
      <c r="H22" s="152"/>
      <c r="I22" s="152"/>
      <c r="J22" s="152"/>
      <c r="K22" s="152"/>
      <c r="L22" s="135"/>
      <c r="M22" s="152"/>
      <c r="N22" s="152"/>
      <c r="O22" s="152"/>
      <c r="P22" s="152"/>
      <c r="Q22" s="152"/>
      <c r="R22" s="152"/>
      <c r="S22" s="152"/>
      <c r="T22" s="147">
        <f>COUNT(#REF!,D22:S22)</f>
        <v>0</v>
      </c>
      <c r="U22" s="153">
        <f t="shared" si="0"/>
        <v>0</v>
      </c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47">
        <f t="shared" si="1"/>
        <v>0</v>
      </c>
      <c r="AM22" s="148">
        <f t="shared" si="3"/>
        <v>0</v>
      </c>
      <c r="AN22" s="149"/>
      <c r="AO22" s="149"/>
      <c r="AP22" s="150">
        <f t="shared" si="2"/>
        <v>0</v>
      </c>
      <c r="AQ22" s="130"/>
    </row>
    <row r="23" spans="1:43" ht="18.75" thickBot="1">
      <c r="A23" s="179">
        <v>11</v>
      </c>
      <c r="B23" s="131">
        <f>LEFT('График 1'!B17,100)</f>
      </c>
      <c r="C23" s="151">
        <v>407</v>
      </c>
      <c r="D23" s="133">
        <f>LEFT('График 1'!C17,100)</f>
      </c>
      <c r="E23" s="152">
        <v>0.3</v>
      </c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47">
        <f>COUNT(#REF!,D23:S23)</f>
        <v>1</v>
      </c>
      <c r="U23" s="153">
        <f>SUM(E23:S23)</f>
        <v>0.3</v>
      </c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47">
        <f>COUNT(E23:S23,V23:AK23)</f>
        <v>1</v>
      </c>
      <c r="AM23" s="148">
        <f>SUM(E23:S23,V23:AK23)</f>
        <v>0.3</v>
      </c>
      <c r="AN23" s="149"/>
      <c r="AO23" s="149"/>
      <c r="AP23" s="150">
        <f>SUM(AM23:AO23)</f>
        <v>0.3</v>
      </c>
      <c r="AQ23" s="142">
        <f>AM23/$AQ$14</f>
        <v>0.059308072487644144</v>
      </c>
    </row>
    <row r="24" spans="1:43" ht="15.75" thickBot="1">
      <c r="A24" s="179">
        <v>12</v>
      </c>
      <c r="B24" s="131">
        <f>LEFT('График 1'!B18,100)</f>
      </c>
      <c r="C24" s="151">
        <v>407</v>
      </c>
      <c r="D24" s="133">
        <f>LEFT('График 1'!C18,100)</f>
      </c>
      <c r="E24" s="152">
        <v>0.3</v>
      </c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47">
        <f>COUNT(#REF!,D24:S24)</f>
        <v>1</v>
      </c>
      <c r="U24" s="153">
        <f>SUM(E24:S24)</f>
        <v>0.3</v>
      </c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47">
        <f>COUNT(E24:S24,V24:AK24)</f>
        <v>1</v>
      </c>
      <c r="AM24" s="148">
        <f>SUM(E24:S24,V24:AK24)</f>
        <v>0.3</v>
      </c>
      <c r="AN24" s="149"/>
      <c r="AO24" s="149"/>
      <c r="AP24" s="150">
        <f>SUM(AM24:AO24)</f>
        <v>0.3</v>
      </c>
      <c r="AQ24" s="130"/>
    </row>
    <row r="25" spans="1:43" ht="18.75" thickBot="1">
      <c r="A25" s="179">
        <v>13</v>
      </c>
      <c r="B25" s="131">
        <f>LEFT('График 1'!B19,100)</f>
      </c>
      <c r="C25" s="151">
        <v>94</v>
      </c>
      <c r="D25" s="133">
        <f>LEFT('График 1'!C19,100)</f>
      </c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47">
        <f>COUNT(#REF!,D25:S25)</f>
        <v>0</v>
      </c>
      <c r="U25" s="153">
        <f t="shared" si="0"/>
        <v>0</v>
      </c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47">
        <f t="shared" si="1"/>
        <v>0</v>
      </c>
      <c r="AM25" s="148">
        <f t="shared" si="3"/>
        <v>0</v>
      </c>
      <c r="AN25" s="149"/>
      <c r="AO25" s="149"/>
      <c r="AP25" s="150">
        <f t="shared" si="2"/>
        <v>0</v>
      </c>
      <c r="AQ25" s="142">
        <f>AM25/$AQ$14</f>
        <v>0</v>
      </c>
    </row>
    <row r="26" spans="1:43" ht="15.75" thickBot="1">
      <c r="A26" s="179">
        <v>14</v>
      </c>
      <c r="B26" s="131">
        <f>LEFT('График 1'!B20,100)</f>
      </c>
      <c r="C26" s="151">
        <v>94</v>
      </c>
      <c r="D26" s="133">
        <f>LEFT('График 1'!C20,100)</f>
      </c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47">
        <f>COUNT(#REF!,D26:S26)</f>
        <v>0</v>
      </c>
      <c r="U26" s="153">
        <f t="shared" si="0"/>
        <v>0</v>
      </c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47">
        <f t="shared" si="1"/>
        <v>0</v>
      </c>
      <c r="AM26" s="148">
        <f t="shared" si="3"/>
        <v>0</v>
      </c>
      <c r="AN26" s="149"/>
      <c r="AO26" s="149"/>
      <c r="AP26" s="150">
        <f t="shared" si="2"/>
        <v>0</v>
      </c>
      <c r="AQ26" s="130"/>
    </row>
    <row r="27" spans="1:43" ht="27.75" thickBot="1">
      <c r="A27" s="179">
        <v>15</v>
      </c>
      <c r="B27" s="131">
        <f>LEFT('График 1'!B21,100)</f>
      </c>
      <c r="C27" s="151">
        <v>94</v>
      </c>
      <c r="D27" s="133">
        <f>LEFT('График 1'!C21,100)</f>
      </c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47">
        <f>COUNT(#REF!,D27:S27)</f>
        <v>0</v>
      </c>
      <c r="U27" s="153">
        <f>SUM(E27:S27)</f>
        <v>0</v>
      </c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47">
        <f>COUNT(E27:S27,V27:AK27)</f>
        <v>0</v>
      </c>
      <c r="AM27" s="148">
        <f>SUM(E27:S27,V27:AK27)</f>
        <v>0</v>
      </c>
      <c r="AN27" s="149"/>
      <c r="AO27" s="149"/>
      <c r="AP27" s="150">
        <f>SUM(AM27:AO27)</f>
        <v>0</v>
      </c>
      <c r="AQ27" s="142">
        <f>AM27/$AQ$14</f>
        <v>0</v>
      </c>
    </row>
    <row r="28" spans="1:43" ht="15.75" thickBot="1">
      <c r="A28" s="179">
        <v>16</v>
      </c>
      <c r="B28" s="131">
        <f>LEFT('График 1'!B22,100)</f>
      </c>
      <c r="C28" s="154">
        <v>94</v>
      </c>
      <c r="D28" s="133">
        <f>LEFT('График 1'!C22,100)</f>
      </c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47">
        <f>COUNT(#REF!,D28:S28)</f>
        <v>0</v>
      </c>
      <c r="U28" s="153">
        <f>SUM(E28:S28)</f>
        <v>0</v>
      </c>
      <c r="V28" s="155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6">
        <f>COUNT(E28:S28,V28:AK28)</f>
        <v>0</v>
      </c>
      <c r="AM28" s="157">
        <f>SUM(E28:S28,V28:AK28)</f>
        <v>0</v>
      </c>
      <c r="AN28" s="158"/>
      <c r="AO28" s="158"/>
      <c r="AP28" s="159">
        <f>SUM(AM28:AO28)</f>
        <v>0</v>
      </c>
      <c r="AQ28" s="130"/>
    </row>
    <row r="29" spans="1:43" ht="18.75" thickBot="1">
      <c r="A29" s="179">
        <v>17</v>
      </c>
      <c r="B29" s="131">
        <f>LEFT('График 1'!B23,100)</f>
      </c>
      <c r="C29" s="132">
        <v>22837</v>
      </c>
      <c r="D29" s="133">
        <f>LEFT('График 1'!C23,100)</f>
      </c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38">
        <f>COUNT(#REF!,D29:S29)</f>
        <v>0</v>
      </c>
      <c r="U29" s="161">
        <f t="shared" si="0"/>
        <v>0</v>
      </c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38">
        <f t="shared" si="1"/>
        <v>0</v>
      </c>
      <c r="AM29" s="139">
        <f t="shared" si="3"/>
        <v>0</v>
      </c>
      <c r="AN29" s="162"/>
      <c r="AO29" s="162"/>
      <c r="AP29" s="141">
        <f t="shared" si="2"/>
        <v>0</v>
      </c>
      <c r="AQ29" s="142">
        <f>AM29/$AQ$14</f>
        <v>0</v>
      </c>
    </row>
    <row r="30" spans="1:43" ht="15.75" thickBot="1">
      <c r="A30" s="179">
        <v>18</v>
      </c>
      <c r="B30" s="131">
        <f>LEFT('График 1'!B24,100)</f>
      </c>
      <c r="C30" s="132">
        <v>22838</v>
      </c>
      <c r="D30" s="133">
        <f>LEFT('График 1'!C24,100)</f>
      </c>
      <c r="E30" s="160">
        <v>0.3</v>
      </c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38">
        <f>COUNT(#REF!,D30:S30)</f>
        <v>1</v>
      </c>
      <c r="U30" s="161">
        <f>SUM(E30:S30)</f>
        <v>0.3</v>
      </c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38">
        <f>COUNT(E30:S30,V30:AK30)</f>
        <v>1</v>
      </c>
      <c r="AM30" s="139">
        <f>SUM(E30:S30,V30:AK30)</f>
        <v>0.3</v>
      </c>
      <c r="AN30" s="162"/>
      <c r="AO30" s="162"/>
      <c r="AP30" s="141">
        <f>SUM(AM30:AO30)</f>
        <v>0.3</v>
      </c>
      <c r="AQ30" s="130"/>
    </row>
    <row r="31" spans="1:43" ht="27.75" thickBot="1">
      <c r="A31" s="179">
        <v>19</v>
      </c>
      <c r="B31" s="131">
        <f>LEFT('График 1'!B25,100)</f>
      </c>
      <c r="C31" s="132">
        <v>470</v>
      </c>
      <c r="D31" s="133">
        <f>LEFT('График 1'!C25,100)</f>
      </c>
      <c r="E31" s="160"/>
      <c r="F31" s="160"/>
      <c r="G31" s="160"/>
      <c r="H31" s="160"/>
      <c r="I31" s="160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38">
        <f>COUNT(#REF!,D31:S31)</f>
        <v>0</v>
      </c>
      <c r="U31" s="161">
        <f t="shared" si="0"/>
        <v>0</v>
      </c>
      <c r="V31" s="160"/>
      <c r="W31" s="160"/>
      <c r="X31" s="152"/>
      <c r="Y31" s="152"/>
      <c r="Z31" s="152"/>
      <c r="AA31" s="152"/>
      <c r="AB31" s="152"/>
      <c r="AC31" s="160"/>
      <c r="AD31" s="160"/>
      <c r="AE31" s="152"/>
      <c r="AF31" s="152"/>
      <c r="AG31" s="152"/>
      <c r="AH31" s="152"/>
      <c r="AI31" s="152"/>
      <c r="AJ31" s="160"/>
      <c r="AK31" s="160"/>
      <c r="AL31" s="138">
        <f t="shared" si="1"/>
        <v>0</v>
      </c>
      <c r="AM31" s="139">
        <f t="shared" si="3"/>
        <v>0</v>
      </c>
      <c r="AN31" s="162"/>
      <c r="AO31" s="162"/>
      <c r="AP31" s="141">
        <f t="shared" si="2"/>
        <v>0</v>
      </c>
      <c r="AQ31" s="142">
        <f>AM31/$AQ$14</f>
        <v>0</v>
      </c>
    </row>
    <row r="32" spans="1:43" ht="15.75" thickBot="1">
      <c r="A32" s="179">
        <v>20</v>
      </c>
      <c r="B32" s="131">
        <f>LEFT('График 1'!B26,100)</f>
      </c>
      <c r="C32" s="132">
        <v>470</v>
      </c>
      <c r="D32" s="133">
        <f>LEFT('График 1'!C26,100)</f>
      </c>
      <c r="E32" s="160"/>
      <c r="F32" s="160"/>
      <c r="G32" s="160"/>
      <c r="H32" s="160"/>
      <c r="I32" s="160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38">
        <f>COUNT(#REF!,D32:S32)</f>
        <v>0</v>
      </c>
      <c r="U32" s="161">
        <f t="shared" si="0"/>
        <v>0</v>
      </c>
      <c r="V32" s="160"/>
      <c r="W32" s="160"/>
      <c r="X32" s="152"/>
      <c r="Y32" s="152"/>
      <c r="Z32" s="152"/>
      <c r="AA32" s="152"/>
      <c r="AB32" s="152"/>
      <c r="AC32" s="160"/>
      <c r="AD32" s="160"/>
      <c r="AE32" s="152"/>
      <c r="AF32" s="152"/>
      <c r="AG32" s="152"/>
      <c r="AH32" s="152"/>
      <c r="AI32" s="152"/>
      <c r="AJ32" s="160"/>
      <c r="AK32" s="160"/>
      <c r="AL32" s="138">
        <f t="shared" si="1"/>
        <v>0</v>
      </c>
      <c r="AM32" s="139">
        <f t="shared" si="3"/>
        <v>0</v>
      </c>
      <c r="AN32" s="162"/>
      <c r="AO32" s="162"/>
      <c r="AP32" s="141">
        <f t="shared" si="2"/>
        <v>0</v>
      </c>
      <c r="AQ32" s="130"/>
    </row>
    <row r="33" spans="1:43" ht="27.75" thickBot="1">
      <c r="A33" s="179">
        <v>21</v>
      </c>
      <c r="B33" s="131">
        <f>LEFT('График 1'!B27,100)</f>
      </c>
      <c r="C33" s="132">
        <v>470</v>
      </c>
      <c r="D33" s="133">
        <f>LEFT('График 1'!C27,100)</f>
      </c>
      <c r="E33" s="160"/>
      <c r="F33" s="152"/>
      <c r="G33" s="160"/>
      <c r="H33" s="152"/>
      <c r="I33" s="152"/>
      <c r="J33" s="160"/>
      <c r="K33" s="160"/>
      <c r="L33" s="160"/>
      <c r="M33" s="152"/>
      <c r="N33" s="152"/>
      <c r="O33" s="160"/>
      <c r="P33" s="160"/>
      <c r="Q33" s="160"/>
      <c r="R33" s="160"/>
      <c r="S33" s="160"/>
      <c r="T33" s="138">
        <f>COUNT(#REF!,D33:S33)</f>
        <v>0</v>
      </c>
      <c r="U33" s="161">
        <f>SUM(E33:S33)</f>
        <v>0</v>
      </c>
      <c r="V33" s="152"/>
      <c r="W33" s="152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38">
        <f>COUNT(E33:S33,V33:AK33)</f>
        <v>0</v>
      </c>
      <c r="AM33" s="139">
        <f>SUM(E33:S33,V33:AK33)</f>
        <v>0</v>
      </c>
      <c r="AN33" s="162"/>
      <c r="AO33" s="162"/>
      <c r="AP33" s="141">
        <f>SUM(AM33:AO33)</f>
        <v>0</v>
      </c>
      <c r="AQ33" s="142">
        <f>AM33/$AQ$14</f>
        <v>0</v>
      </c>
    </row>
    <row r="34" spans="1:43" ht="15.75" thickBot="1">
      <c r="A34" s="179">
        <v>22</v>
      </c>
      <c r="B34" s="131">
        <f>LEFT('График 1'!B28,100)</f>
      </c>
      <c r="C34" s="132">
        <v>470</v>
      </c>
      <c r="D34" s="133">
        <f>LEFT('График 1'!C28,100)</f>
      </c>
      <c r="E34" s="160"/>
      <c r="F34" s="152"/>
      <c r="G34" s="160"/>
      <c r="H34" s="152"/>
      <c r="I34" s="152"/>
      <c r="J34" s="160"/>
      <c r="K34" s="160"/>
      <c r="L34" s="160"/>
      <c r="M34" s="152"/>
      <c r="N34" s="152"/>
      <c r="O34" s="160"/>
      <c r="P34" s="160"/>
      <c r="Q34" s="160"/>
      <c r="R34" s="160"/>
      <c r="S34" s="160"/>
      <c r="T34" s="138">
        <f>COUNT(#REF!,D34:S34)</f>
        <v>0</v>
      </c>
      <c r="U34" s="161">
        <f>SUM(E34:S34)</f>
        <v>0</v>
      </c>
      <c r="V34" s="152"/>
      <c r="W34" s="152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38">
        <f>COUNT(E34:S34,V34:AK34)</f>
        <v>0</v>
      </c>
      <c r="AM34" s="139">
        <f>SUM(E34:S34,V34:AK34)</f>
        <v>0</v>
      </c>
      <c r="AN34" s="162"/>
      <c r="AO34" s="162"/>
      <c r="AP34" s="141">
        <f>SUM(AM34:AO34)</f>
        <v>0</v>
      </c>
      <c r="AQ34" s="130"/>
    </row>
    <row r="35" spans="1:43" ht="15.75" thickBot="1">
      <c r="A35" s="179">
        <v>23</v>
      </c>
      <c r="B35" s="131">
        <f>LEFT('График 1'!B29,100)</f>
      </c>
      <c r="C35" s="132">
        <v>818</v>
      </c>
      <c r="D35" s="133">
        <f>LEFT('График 1'!C29,100)</f>
      </c>
      <c r="E35" s="152" t="s">
        <v>25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38">
        <f>COUNT(#REF!,D35:S35)</f>
        <v>0</v>
      </c>
      <c r="U35" s="161">
        <f t="shared" si="0"/>
        <v>0</v>
      </c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38">
        <f t="shared" si="1"/>
        <v>0</v>
      </c>
      <c r="AM35" s="139">
        <f t="shared" si="3"/>
        <v>0</v>
      </c>
      <c r="AN35" s="162"/>
      <c r="AO35" s="162"/>
      <c r="AP35" s="141">
        <f t="shared" si="2"/>
        <v>0</v>
      </c>
      <c r="AQ35" s="142">
        <f>AM35/$AQ$14</f>
        <v>0</v>
      </c>
    </row>
    <row r="36" spans="2:43" ht="15.75" thickBot="1">
      <c r="B36" s="164"/>
      <c r="C36" s="164"/>
      <c r="D36" s="164"/>
      <c r="E36" s="165"/>
      <c r="F36" s="165"/>
      <c r="G36" s="165"/>
      <c r="H36" s="165"/>
      <c r="I36" s="166"/>
      <c r="J36" s="165"/>
      <c r="K36" s="165"/>
      <c r="L36" s="165"/>
      <c r="M36" s="165"/>
      <c r="N36" s="165"/>
      <c r="O36" s="165"/>
      <c r="P36" s="165"/>
      <c r="Q36" s="165"/>
      <c r="R36" s="165"/>
      <c r="S36" s="167"/>
      <c r="T36" s="166"/>
      <c r="U36" s="166"/>
      <c r="V36" s="168"/>
      <c r="W36" s="168"/>
      <c r="X36" s="168"/>
      <c r="Y36" s="166"/>
      <c r="Z36" s="168"/>
      <c r="AA36" s="168"/>
      <c r="AB36" s="168"/>
      <c r="AC36" s="168"/>
      <c r="AD36" s="168"/>
      <c r="AE36" s="168"/>
      <c r="AF36" s="168"/>
      <c r="AG36" s="168"/>
      <c r="AH36" s="168"/>
      <c r="AI36" s="166"/>
      <c r="AJ36" s="168"/>
      <c r="AK36" s="168"/>
      <c r="AL36" s="169"/>
      <c r="AM36" s="170">
        <f>SUM(AM15:AM35)</f>
        <v>3.599999999999999</v>
      </c>
      <c r="AN36" s="148">
        <f>SUM(AN15:AN35)</f>
        <v>0</v>
      </c>
      <c r="AO36" s="148">
        <f>SUM(AO15:AO35)</f>
        <v>0</v>
      </c>
      <c r="AP36" s="150">
        <f>SUM(AP15:AP35)</f>
        <v>3.599999999999999</v>
      </c>
      <c r="AQ36" s="130"/>
    </row>
    <row r="37" ht="15">
      <c r="U37" s="171"/>
    </row>
  </sheetData>
  <sheetProtection/>
  <mergeCells count="34">
    <mergeCell ref="A13:A14"/>
    <mergeCell ref="B12:AL12"/>
    <mergeCell ref="B13:B14"/>
    <mergeCell ref="C13:C14"/>
    <mergeCell ref="D13:D14"/>
    <mergeCell ref="E13:AL13"/>
    <mergeCell ref="AM13:AP13"/>
    <mergeCell ref="C10:AA10"/>
    <mergeCell ref="AB10:AH10"/>
    <mergeCell ref="AI10:AL10"/>
    <mergeCell ref="AM10:AP10"/>
    <mergeCell ref="B11:D11"/>
    <mergeCell ref="E11:AA11"/>
    <mergeCell ref="AC11:AL11"/>
    <mergeCell ref="AM11:AP11"/>
    <mergeCell ref="F8:AG8"/>
    <mergeCell ref="AI8:AL8"/>
    <mergeCell ref="AM8:AP8"/>
    <mergeCell ref="F9:AG9"/>
    <mergeCell ref="AI9:AL9"/>
    <mergeCell ref="AM9:AP9"/>
    <mergeCell ref="AM5:AP5"/>
    <mergeCell ref="B6:AH6"/>
    <mergeCell ref="AI6:AL6"/>
    <mergeCell ref="AM6:AP6"/>
    <mergeCell ref="B7:AH7"/>
    <mergeCell ref="AI7:AL7"/>
    <mergeCell ref="AM7:AP7"/>
    <mergeCell ref="B1:AL1"/>
    <mergeCell ref="B2:AL2"/>
    <mergeCell ref="B3:AL3"/>
    <mergeCell ref="B4:AL4"/>
    <mergeCell ref="B5:AH5"/>
    <mergeCell ref="AI5:AL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7:C15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19.00390625" style="0" customWidth="1"/>
    <col min="2" max="2" width="12.00390625" style="0" bestFit="1" customWidth="1"/>
    <col min="3" max="3" width="8.8515625" style="0" customWidth="1"/>
  </cols>
  <sheetData>
    <row r="7" ht="15">
      <c r="C7" s="180"/>
    </row>
    <row r="15" ht="15">
      <c r="C15">
        <f>LEFT(Табель!B22,100)</f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Пользователь</cp:lastModifiedBy>
  <cp:lastPrinted>2020-03-25T10:59:33Z</cp:lastPrinted>
  <dcterms:created xsi:type="dcterms:W3CDTF">2015-10-23T18:37:58Z</dcterms:created>
  <dcterms:modified xsi:type="dcterms:W3CDTF">2020-05-27T16:30:24Z</dcterms:modified>
  <cp:category/>
  <cp:version/>
  <cp:contentType/>
  <cp:contentStatus/>
</cp:coreProperties>
</file>