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База\"/>
    </mc:Choice>
  </mc:AlternateContent>
  <bookViews>
    <workbookView xWindow="0" yWindow="0" windowWidth="28800" windowHeight="12300"/>
  </bookViews>
  <sheets>
    <sheet name="Июнь" sheetId="1" r:id="rId1"/>
    <sheet name="Июль" sheetId="2" r:id="rId2"/>
    <sheet name="Август" sheetId="3" r:id="rId3"/>
    <sheet name="Сентябрь" sheetId="4" r:id="rId4"/>
    <sheet name="Октябрь" sheetId="5" r:id="rId5"/>
    <sheet name="Ноябрь" sheetId="6" r:id="rId6"/>
    <sheet name="Декабрь" sheetId="7" r:id="rId7"/>
  </sheets>
  <definedNames>
    <definedName name="Категория">Июль!$A:$A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2" i="7" l="1"/>
  <c r="U21" i="7"/>
  <c r="U20" i="7"/>
  <c r="U19" i="7"/>
  <c r="U18" i="7"/>
  <c r="U17" i="7"/>
  <c r="U16" i="7"/>
  <c r="U15" i="7"/>
  <c r="U14" i="7"/>
  <c r="U13" i="7"/>
  <c r="U12" i="7"/>
  <c r="U11" i="7"/>
  <c r="U10" i="7"/>
  <c r="U9" i="7"/>
  <c r="U8" i="7"/>
  <c r="U7" i="7"/>
  <c r="U6" i="7"/>
  <c r="G1" i="7"/>
  <c r="H19" i="7" s="1"/>
  <c r="U22" i="6"/>
  <c r="U21" i="6"/>
  <c r="U20" i="6"/>
  <c r="U19" i="6"/>
  <c r="U18" i="6"/>
  <c r="U17" i="6"/>
  <c r="U16" i="6"/>
  <c r="U15" i="6"/>
  <c r="U14" i="6"/>
  <c r="U13" i="6"/>
  <c r="U12" i="6"/>
  <c r="U11" i="6"/>
  <c r="U10" i="6"/>
  <c r="U9" i="6"/>
  <c r="U8" i="6"/>
  <c r="U7" i="6"/>
  <c r="U6" i="6"/>
  <c r="G1" i="6"/>
  <c r="H20" i="6" s="1"/>
  <c r="U22" i="5"/>
  <c r="U21" i="5"/>
  <c r="U20" i="5"/>
  <c r="U19" i="5"/>
  <c r="U18" i="5"/>
  <c r="U17" i="5"/>
  <c r="U16" i="5"/>
  <c r="U15" i="5"/>
  <c r="U14" i="5"/>
  <c r="U13" i="5"/>
  <c r="U12" i="5"/>
  <c r="U11" i="5"/>
  <c r="U10" i="5"/>
  <c r="U9" i="5"/>
  <c r="U8" i="5"/>
  <c r="U7" i="5"/>
  <c r="U6" i="5"/>
  <c r="G1" i="5"/>
  <c r="H21" i="5" s="1"/>
  <c r="U22" i="4"/>
  <c r="U21" i="4"/>
  <c r="U20" i="4"/>
  <c r="U19" i="4"/>
  <c r="U18" i="4"/>
  <c r="U17" i="4"/>
  <c r="U16" i="4"/>
  <c r="U15" i="4"/>
  <c r="U14" i="4"/>
  <c r="U13" i="4"/>
  <c r="U12" i="4"/>
  <c r="U11" i="4"/>
  <c r="U10" i="4"/>
  <c r="U9" i="4"/>
  <c r="U8" i="4"/>
  <c r="U7" i="4"/>
  <c r="U6" i="4"/>
  <c r="G1" i="4"/>
  <c r="H8" i="4" s="1"/>
  <c r="U22" i="3"/>
  <c r="U21" i="3"/>
  <c r="U20" i="3"/>
  <c r="U19" i="3"/>
  <c r="U18" i="3"/>
  <c r="U17" i="3"/>
  <c r="U16" i="3"/>
  <c r="U15" i="3"/>
  <c r="U14" i="3"/>
  <c r="U13" i="3"/>
  <c r="U12" i="3"/>
  <c r="U11" i="3"/>
  <c r="U10" i="3"/>
  <c r="U9" i="3"/>
  <c r="U8" i="3"/>
  <c r="U7" i="3"/>
  <c r="U6" i="3"/>
  <c r="G1" i="3"/>
  <c r="H8" i="3" s="1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U6" i="2"/>
  <c r="G1" i="2"/>
  <c r="H18" i="2" s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H21" i="7" l="1"/>
  <c r="H16" i="7"/>
  <c r="H12" i="7"/>
  <c r="H17" i="7"/>
  <c r="H8" i="7"/>
  <c r="H13" i="7"/>
  <c r="H9" i="7"/>
  <c r="H20" i="7"/>
  <c r="H17" i="6"/>
  <c r="H6" i="7"/>
  <c r="H10" i="7"/>
  <c r="H14" i="7"/>
  <c r="H18" i="7"/>
  <c r="H7" i="7"/>
  <c r="H11" i="7"/>
  <c r="H15" i="7"/>
  <c r="H17" i="4"/>
  <c r="H13" i="6"/>
  <c r="H21" i="6"/>
  <c r="H9" i="6"/>
  <c r="H7" i="6"/>
  <c r="H11" i="6"/>
  <c r="H15" i="6"/>
  <c r="H19" i="6"/>
  <c r="H6" i="6"/>
  <c r="H10" i="6"/>
  <c r="H14" i="6"/>
  <c r="H18" i="6"/>
  <c r="H8" i="6"/>
  <c r="H12" i="6"/>
  <c r="H16" i="6"/>
  <c r="H14" i="5"/>
  <c r="H18" i="5"/>
  <c r="H9" i="3"/>
  <c r="H13" i="4"/>
  <c r="H7" i="5"/>
  <c r="H11" i="5"/>
  <c r="H15" i="5"/>
  <c r="H19" i="5"/>
  <c r="H10" i="5"/>
  <c r="H21" i="4"/>
  <c r="H8" i="5"/>
  <c r="H12" i="5"/>
  <c r="H16" i="5"/>
  <c r="H20" i="5"/>
  <c r="H9" i="4"/>
  <c r="H6" i="5"/>
  <c r="H9" i="5"/>
  <c r="H13" i="5"/>
  <c r="H17" i="5"/>
  <c r="H7" i="4"/>
  <c r="H11" i="4"/>
  <c r="H15" i="4"/>
  <c r="H19" i="4"/>
  <c r="H6" i="4"/>
  <c r="H10" i="4"/>
  <c r="H14" i="4"/>
  <c r="H18" i="4"/>
  <c r="H13" i="3"/>
  <c r="H12" i="4"/>
  <c r="H16" i="4"/>
  <c r="H20" i="4"/>
  <c r="H17" i="3"/>
  <c r="H21" i="3"/>
  <c r="H6" i="3"/>
  <c r="H14" i="3"/>
  <c r="H11" i="2"/>
  <c r="H7" i="3"/>
  <c r="H11" i="3"/>
  <c r="H15" i="3"/>
  <c r="H19" i="3"/>
  <c r="H12" i="3"/>
  <c r="H16" i="3"/>
  <c r="H20" i="3"/>
  <c r="H10" i="3"/>
  <c r="H18" i="3"/>
  <c r="H19" i="2"/>
  <c r="H16" i="2"/>
  <c r="H7" i="2"/>
  <c r="H15" i="2"/>
  <c r="H8" i="2"/>
  <c r="H12" i="2"/>
  <c r="H20" i="2"/>
  <c r="H9" i="2"/>
  <c r="H13" i="2"/>
  <c r="H17" i="2"/>
  <c r="H21" i="2"/>
  <c r="H6" i="2"/>
  <c r="H10" i="2"/>
  <c r="H14" i="2"/>
  <c r="G1" i="1" l="1"/>
  <c r="H11" i="1" l="1"/>
  <c r="H6" i="1"/>
  <c r="H12" i="1"/>
  <c r="H18" i="1"/>
  <c r="H10" i="1"/>
  <c r="H17" i="1"/>
  <c r="H9" i="1"/>
  <c r="H16" i="1"/>
  <c r="H8" i="1"/>
  <c r="H15" i="1"/>
  <c r="H7" i="1"/>
  <c r="H14" i="1"/>
  <c r="H21" i="1"/>
  <c r="H13" i="1"/>
  <c r="H20" i="1"/>
  <c r="H19" i="1"/>
</calcChain>
</file>

<file path=xl/sharedStrings.xml><?xml version="1.0" encoding="utf-8"?>
<sst xmlns="http://schemas.openxmlformats.org/spreadsheetml/2006/main" count="888" uniqueCount="82">
  <si>
    <t>Мобильный 1</t>
  </si>
  <si>
    <t>Мобильный 2</t>
  </si>
  <si>
    <t>Возраст</t>
  </si>
  <si>
    <t>Комплексные занятия</t>
  </si>
  <si>
    <t>Агалакова Мария</t>
  </si>
  <si>
    <t>Алипко Максим</t>
  </si>
  <si>
    <t>Антонов Михаил</t>
  </si>
  <si>
    <t>Архипов Владлен</t>
  </si>
  <si>
    <t>Баранов Андрей</t>
  </si>
  <si>
    <t>Белевец Юлианна</t>
  </si>
  <si>
    <t>Богочев Дмитрий</t>
  </si>
  <si>
    <t>Бородина Ева</t>
  </si>
  <si>
    <t>Бульбинюк Кира</t>
  </si>
  <si>
    <t>Гавенко Матвей</t>
  </si>
  <si>
    <t>Голосов Ярослав</t>
  </si>
  <si>
    <t>Гришин Дмитрий</t>
  </si>
  <si>
    <t>Гумовская Анжелика</t>
  </si>
  <si>
    <t>Гуриш Мирослава</t>
  </si>
  <si>
    <t>Давыдов Егор</t>
  </si>
  <si>
    <t>Дата рождения</t>
  </si>
  <si>
    <t>Конт. лицо</t>
  </si>
  <si>
    <t>+38 (098) 82 99 099</t>
  </si>
  <si>
    <t>+38 (099) 602 82 40</t>
  </si>
  <si>
    <t>+38 (068) 887 49 60</t>
  </si>
  <si>
    <t>+38 (050) 401 05 13</t>
  </si>
  <si>
    <t>+38 (099) 070 19 80</t>
  </si>
  <si>
    <t>+38 (097) 822 90 93</t>
  </si>
  <si>
    <t>Светлана</t>
  </si>
  <si>
    <t>Людмила</t>
  </si>
  <si>
    <t>Олег Борисович</t>
  </si>
  <si>
    <t>Юлия</t>
  </si>
  <si>
    <t>Елена</t>
  </si>
  <si>
    <t>Яна</t>
  </si>
  <si>
    <t>Татьяна</t>
  </si>
  <si>
    <t>Мария</t>
  </si>
  <si>
    <t>Маргарита</t>
  </si>
  <si>
    <t>Анастасия</t>
  </si>
  <si>
    <t>Лилия</t>
  </si>
  <si>
    <t>Виктория</t>
  </si>
  <si>
    <t>Анна</t>
  </si>
  <si>
    <t>Оксана</t>
  </si>
  <si>
    <t>Конт. лицо2</t>
  </si>
  <si>
    <t>+38 (097) 513 94 24</t>
  </si>
  <si>
    <t>+38 (098) 545 19 25</t>
  </si>
  <si>
    <t>+38 (068) 080 73 39</t>
  </si>
  <si>
    <t>+38 (099) 669 07 17</t>
  </si>
  <si>
    <t>+38 (095) 178 80 56</t>
  </si>
  <si>
    <t>+38 (095) 020 71 40</t>
  </si>
  <si>
    <t>+38 (050) 229 04 75</t>
  </si>
  <si>
    <t>+38 (098) 668 58 53</t>
  </si>
  <si>
    <t>+38 (099) 614-40-51</t>
  </si>
  <si>
    <t>+38 (050) 406 11 65</t>
  </si>
  <si>
    <t>+38 (097)237 12 85</t>
  </si>
  <si>
    <t>Быканов Ростислав</t>
  </si>
  <si>
    <t>Столбец1</t>
  </si>
  <si>
    <t>Категория</t>
  </si>
  <si>
    <t>Педагог</t>
  </si>
  <si>
    <t>Вера</t>
  </si>
  <si>
    <t>Форма</t>
  </si>
  <si>
    <t>А</t>
  </si>
  <si>
    <t>Р</t>
  </si>
  <si>
    <t>Время</t>
  </si>
  <si>
    <t>Ученик</t>
  </si>
  <si>
    <t xml:space="preserve">Пн  01.06  </t>
  </si>
  <si>
    <t xml:space="preserve">Пт  05.06 </t>
  </si>
  <si>
    <t xml:space="preserve">Пн  08.06  </t>
  </si>
  <si>
    <t xml:space="preserve">Пт 12.06 </t>
  </si>
  <si>
    <t>Пн.15.06</t>
  </si>
  <si>
    <t>Пт. 19.06</t>
  </si>
  <si>
    <t>Пн.22.06</t>
  </si>
  <si>
    <t>Пт. 26.06</t>
  </si>
  <si>
    <t>Итого посещений</t>
  </si>
  <si>
    <t>-</t>
  </si>
  <si>
    <t>Месяц</t>
  </si>
  <si>
    <t>Июль</t>
  </si>
  <si>
    <t>Июнь</t>
  </si>
  <si>
    <t>Декабрь</t>
  </si>
  <si>
    <t>Ноябрь</t>
  </si>
  <si>
    <t>Октябрь</t>
  </si>
  <si>
    <t>Сентябрь</t>
  </si>
  <si>
    <t>Август</t>
  </si>
  <si>
    <t>Примечания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</si>
</sst>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h:mm;@"/>
  </numFmts>
  <fonts count="3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1" applyFont="1" applyFill="1" applyBorder="1"/>
    <xf numFmtId="0" fontId="1" fillId="0" borderId="1" xfId="1" applyFont="1" applyBorder="1"/>
    <xf numFmtId="14" fontId="0" fillId="0" borderId="0" xfId="0" applyNumberFormat="1"/>
    <xf numFmtId="49" fontId="0" fillId="0" borderId="0" xfId="0" applyNumberFormat="1"/>
    <xf numFmtId="0" fontId="1" fillId="2" borderId="0" xfId="1" applyFont="1" applyFill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1" fillId="2" borderId="0" xfId="1" applyFont="1" applyFill="1" applyBorder="1"/>
    <xf numFmtId="0" fontId="1" fillId="0" borderId="0" xfId="1" applyFont="1" applyBorder="1"/>
    <xf numFmtId="16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" fontId="0" fillId="0" borderId="0" xfId="0" applyNumberFormat="1"/>
    <xf numFmtId="49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</cellXfs>
  <cellStyles count="2">
    <cellStyle name="Гиперссылка" xfId="1" builtinId="8"/>
    <cellStyle name="Обычный" xfId="0" builtinId="0"/>
  </cellStyles>
  <dxfs count="124">
    <dxf>
      <numFmt numFmtId="166" formatCode="h:mm;@"/>
      <alignment horizontal="center" vertical="bottom" textRotation="0" wrapText="0" indent="0" justifyLastLine="0" shrinkToFit="0" readingOrder="0"/>
    </dxf>
    <dxf>
      <numFmt numFmtId="166" formatCode="h:mm;@"/>
      <alignment horizontal="center" vertical="bottom" textRotation="0" wrapText="0" indent="0" justifyLastLine="0" shrinkToFit="0" readingOrder="0"/>
    </dxf>
    <dxf>
      <numFmt numFmtId="166" formatCode="h:mm;@"/>
      <alignment horizontal="center" vertical="bottom" textRotation="0" wrapText="0" indent="0" justifyLastLine="0" shrinkToFit="0" readingOrder="0"/>
    </dxf>
    <dxf>
      <numFmt numFmtId="166" formatCode="h:mm;@"/>
      <alignment horizontal="center" vertical="bottom" textRotation="0" wrapText="0" indent="0" justifyLastLine="0" shrinkToFit="0" readingOrder="0"/>
    </dxf>
    <dxf>
      <numFmt numFmtId="166" formatCode="h:mm;@"/>
      <alignment horizontal="center" vertical="bottom" textRotation="0" wrapText="0" indent="0" justifyLastLine="0" shrinkToFit="0" readingOrder="0"/>
    </dxf>
    <dxf>
      <numFmt numFmtId="166" formatCode="h:mm;@"/>
      <alignment horizontal="center" vertical="bottom" textRotation="0" wrapText="0" indent="0" justifyLastLine="0" shrinkToFit="0" readingOrder="0"/>
    </dxf>
    <dxf>
      <numFmt numFmtId="166" formatCode="h:mm;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numFmt numFmtId="1" formatCode="0"/>
      <alignment horizontal="center" textRotation="0" indent="0" justifyLastLine="0" shrinkToFit="0" readingOrder="0"/>
    </dxf>
    <dxf>
      <font>
        <b/>
      </font>
      <numFmt numFmtId="1" formatCode="0"/>
      <alignment horizontal="center" vertical="bottom" textRotation="0" wrapText="0" indent="0" justifyLastLine="0" shrinkToFit="0" readingOrder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30" formatCode="@"/>
    </dxf>
    <dxf>
      <numFmt numFmtId="30" formatCode="@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numFmt numFmtId="1" formatCode="0"/>
      <alignment horizontal="center" textRotation="0" indent="0" justifyLastLine="0" shrinkToFit="0" readingOrder="0"/>
    </dxf>
    <dxf>
      <font>
        <b/>
      </font>
      <numFmt numFmtId="1" formatCode="0"/>
      <alignment horizontal="center" vertical="bottom" textRotation="0" wrapText="0" indent="0" justifyLastLine="0" shrinkToFit="0" readingOrder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30" formatCode="@"/>
    </dxf>
    <dxf>
      <numFmt numFmtId="30" formatCode="@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numFmt numFmtId="1" formatCode="0"/>
      <alignment horizontal="center" textRotation="0" indent="0" justifyLastLine="0" shrinkToFit="0" readingOrder="0"/>
    </dxf>
    <dxf>
      <font>
        <b/>
      </font>
      <numFmt numFmtId="1" formatCode="0"/>
      <alignment horizontal="center" vertical="bottom" textRotation="0" wrapText="0" indent="0" justifyLastLine="0" shrinkToFit="0" readingOrder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30" formatCode="@"/>
    </dxf>
    <dxf>
      <numFmt numFmtId="30" formatCode="@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numFmt numFmtId="1" formatCode="0"/>
      <alignment horizontal="center" textRotation="0" indent="0" justifyLastLine="0" shrinkToFit="0" readingOrder="0"/>
    </dxf>
    <dxf>
      <font>
        <b/>
      </font>
      <numFmt numFmtId="1" formatCode="0"/>
      <alignment horizontal="center" vertical="bottom" textRotation="0" wrapText="0" indent="0" justifyLastLine="0" shrinkToFit="0" readingOrder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30" formatCode="@"/>
    </dxf>
    <dxf>
      <numFmt numFmtId="30" formatCode="@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numFmt numFmtId="1" formatCode="0"/>
      <alignment horizontal="center" textRotation="0" indent="0" justifyLastLine="0" shrinkToFit="0" readingOrder="0"/>
    </dxf>
    <dxf>
      <font>
        <b/>
      </font>
      <numFmt numFmtId="1" formatCode="0"/>
      <alignment horizontal="center" vertical="bottom" textRotation="0" wrapText="0" indent="0" justifyLastLine="0" shrinkToFit="0" readingOrder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30" formatCode="@"/>
    </dxf>
    <dxf>
      <numFmt numFmtId="30" formatCode="@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numFmt numFmtId="1" formatCode="0"/>
      <alignment horizontal="center" textRotation="0" indent="0" justifyLastLine="0" shrinkToFit="0" readingOrder="0"/>
    </dxf>
    <dxf>
      <font>
        <b/>
      </font>
      <numFmt numFmtId="1" formatCode="0"/>
      <alignment horizontal="center" vertical="bottom" textRotation="0" wrapText="0" indent="0" justifyLastLine="0" shrinkToFit="0" readingOrder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30" formatCode="@"/>
    </dxf>
    <dxf>
      <numFmt numFmtId="30" formatCode="@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numFmt numFmtId="1" formatCode="0"/>
      <alignment horizontal="center" textRotation="0" indent="0" justifyLastLine="0" shrinkToFit="0" readingOrder="0"/>
    </dxf>
    <dxf>
      <font>
        <b/>
      </font>
      <numFmt numFmtId="1" formatCode="0"/>
      <alignment horizontal="center" vertical="bottom" textRotation="0" wrapText="0" indent="0" justifyLastLine="0" shrinkToFit="0" readingOrder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30" formatCode="@"/>
    </dxf>
    <dxf>
      <numFmt numFmtId="30" formatCode="@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КЗ_Вера_06" displayName="КЗ_Вера_06" ref="A5:V22" totalsRowShown="0">
  <autoFilter ref="A5:V22"/>
  <sortState ref="A6:R22">
    <sortCondition ref="C6:C22"/>
  </sortState>
  <tableColumns count="22">
    <tableColumn id="2" name="Категория"/>
    <tableColumn id="6" name="Педагог"/>
    <tableColumn id="5" name="Ученик"/>
    <tableColumn id="23" name="Месяц"/>
    <tableColumn id="8" name="Форма"/>
    <tableColumn id="20" name="Время" dataDxfId="0"/>
    <tableColumn id="1" name="Дата рождения" dataDxfId="123"/>
    <tableColumn id="17" name="Возраст" dataDxfId="122">
      <calculatedColumnFormula>INT(YEARFRAC($G$1,КЗ_Вера_06[[#This Row],[Дата рождения]],1))</calculatedColumnFormula>
    </tableColumn>
    <tableColumn id="3" name="Мобильный 1" dataDxfId="121"/>
    <tableColumn id="15" name="Конт. лицо"/>
    <tableColumn id="4" name="Мобильный 2" dataDxfId="120"/>
    <tableColumn id="16" name="Конт. лицо2"/>
    <tableColumn id="10" name="Пн  01.06  " dataDxfId="119"/>
    <tableColumn id="12" name="Пт  05.06 " dataDxfId="118"/>
    <tableColumn id="13" name="Пн  08.06  " dataDxfId="117"/>
    <tableColumn id="14" name="Пт 12.06 " dataDxfId="116"/>
    <tableColumn id="9" name="Пн.15.06" dataDxfId="115"/>
    <tableColumn id="18" name="Пт. 19.06" dataDxfId="114"/>
    <tableColumn id="21" name="Пн.22.06" dataDxfId="113"/>
    <tableColumn id="22" name="Пт. 26.06" dataDxfId="112"/>
    <tableColumn id="7" name="Итого посещений" dataDxfId="111">
      <calculatedColumnFormula>SUM(КЗ_Вера_06[[#This Row],[Пн  01.06  ]:[Пт. 26.06]])</calculatedColumnFormula>
    </tableColumn>
    <tableColumn id="19" name="Примечания" dataDxfId="110"/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id="22" name="Таблица223" displayName="Таблица223" ref="G39:G40" insertRow="1" totalsRowShown="0" headerRowDxfId="41" dataDxfId="40">
  <autoFilter ref="G39:G40"/>
  <tableColumns count="1">
    <tableColumn id="1" name="Столбец1" dataDxfId="39"/>
  </tableColumns>
  <tableStyleInfo name="TableStyleLight6" showFirstColumn="0" showLastColumn="0" showRowStripes="1" showColumnStripes="0"/>
</table>
</file>

<file path=xl/tables/table11.xml><?xml version="1.0" encoding="utf-8"?>
<table xmlns="http://schemas.openxmlformats.org/spreadsheetml/2006/main" id="23" name="КЗ_Вера_11" displayName="КЗ_Вера_11" ref="A5:V22" totalsRowShown="0">
  <autoFilter ref="A5:V22"/>
  <sortState ref="A6:R22">
    <sortCondition ref="C6:C22"/>
  </sortState>
  <tableColumns count="22">
    <tableColumn id="2" name="Категория"/>
    <tableColumn id="6" name="Педагог"/>
    <tableColumn id="5" name="Ученик"/>
    <tableColumn id="23" name="Месяц"/>
    <tableColumn id="8" name="Форма"/>
    <tableColumn id="20" name="Время" dataDxfId="5"/>
    <tableColumn id="1" name="Дата рождения" dataDxfId="38"/>
    <tableColumn id="17" name="Возраст" dataDxfId="37">
      <calculatedColumnFormula>INT(YEARFRAC($G$1,КЗ_Вера_11[[#This Row],[Дата рождения]],1))</calculatedColumnFormula>
    </tableColumn>
    <tableColumn id="3" name="Мобильный 1" dataDxfId="36"/>
    <tableColumn id="15" name="Конт. лицо"/>
    <tableColumn id="4" name="Мобильный 2" dataDxfId="35"/>
    <tableColumn id="16" name="Конт. лицо2"/>
    <tableColumn id="10" name="Пн  01.06  " dataDxfId="34"/>
    <tableColumn id="12" name="Пт  05.06 " dataDxfId="33"/>
    <tableColumn id="13" name="Пн  08.06  " dataDxfId="32"/>
    <tableColumn id="14" name="Пт 12.06 " dataDxfId="31"/>
    <tableColumn id="9" name="Пн.15.06" dataDxfId="30"/>
    <tableColumn id="18" name="Пт. 19.06" dataDxfId="29"/>
    <tableColumn id="21" name="Пн.22.06" dataDxfId="28"/>
    <tableColumn id="22" name="Пт. 26.06" dataDxfId="27"/>
    <tableColumn id="7" name="Итого посещений" dataDxfId="26">
      <calculatedColumnFormula>SUM(КЗ_Вера_11[[#This Row],[Пн  01.06  ]:[Пт. 26.06]])</calculatedColumnFormula>
    </tableColumn>
    <tableColumn id="19" name="Примечания" dataDxfId="25"/>
  </tableColumns>
  <tableStyleInfo name="TableStyleMedium6" showFirstColumn="0" showLastColumn="0" showRowStripes="1" showColumnStripes="0"/>
</table>
</file>

<file path=xl/tables/table12.xml><?xml version="1.0" encoding="utf-8"?>
<table xmlns="http://schemas.openxmlformats.org/spreadsheetml/2006/main" id="24" name="Таблица225" displayName="Таблица225" ref="G39:G40" insertRow="1" totalsRowShown="0" headerRowDxfId="24" dataDxfId="23">
  <autoFilter ref="G39:G40"/>
  <tableColumns count="1">
    <tableColumn id="1" name="Столбец1" dataDxfId="22"/>
  </tableColumns>
  <tableStyleInfo name="TableStyleLight6" showFirstColumn="0" showLastColumn="0" showRowStripes="1" showColumnStripes="0"/>
</table>
</file>

<file path=xl/tables/table13.xml><?xml version="1.0" encoding="utf-8"?>
<table xmlns="http://schemas.openxmlformats.org/spreadsheetml/2006/main" id="25" name="КЗ_Вера_12" displayName="КЗ_Вера_12" ref="A5:V22" totalsRowShown="0">
  <autoFilter ref="A5:V22"/>
  <sortState ref="A6:R22">
    <sortCondition ref="C6:C22"/>
  </sortState>
  <tableColumns count="22">
    <tableColumn id="2" name="Категория"/>
    <tableColumn id="6" name="Педагог" dataDxfId="21"/>
    <tableColumn id="5" name="Ученик"/>
    <tableColumn id="23" name="Месяц"/>
    <tableColumn id="8" name="Форма"/>
    <tableColumn id="20" name="Время" dataDxfId="6"/>
    <tableColumn id="1" name="Дата рождения" dataDxfId="7"/>
    <tableColumn id="17" name="Возраст" dataDxfId="20">
      <calculatedColumnFormula>INT(YEARFRAC($G$1,КЗ_Вера_12[[#This Row],[Дата рождения]],1))</calculatedColumnFormula>
    </tableColumn>
    <tableColumn id="3" name="Мобильный 1" dataDxfId="19"/>
    <tableColumn id="15" name="Конт. лицо"/>
    <tableColumn id="4" name="Мобильный 2" dataDxfId="18"/>
    <tableColumn id="16" name="Конт. лицо2"/>
    <tableColumn id="10" name="Пн  01.06  " dataDxfId="17"/>
    <tableColumn id="12" name="Пт  05.06 " dataDxfId="16"/>
    <tableColumn id="13" name="Пн  08.06  " dataDxfId="15"/>
    <tableColumn id="14" name="Пт 12.06 " dataDxfId="14"/>
    <tableColumn id="9" name="Пн.15.06" dataDxfId="13"/>
    <tableColumn id="18" name="Пт. 19.06" dataDxfId="12"/>
    <tableColumn id="21" name="Пн.22.06" dataDxfId="11"/>
    <tableColumn id="22" name="Пт. 26.06" dataDxfId="10"/>
    <tableColumn id="7" name="Итого посещений" dataDxfId="9">
      <calculatedColumnFormula>SUM(КЗ_Вера_12[[#This Row],[Пн  01.06  ]:[Пт. 26.06]])</calculatedColumnFormula>
    </tableColumn>
    <tableColumn id="19" name="Примечания" dataDxfId="8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G39:G40" insertRow="1" totalsRowShown="0" headerRowDxfId="109" dataDxfId="108">
  <autoFilter ref="G39:G40"/>
  <tableColumns count="1">
    <tableColumn id="1" name="Столбец1" dataDxfId="107"/>
  </tableColumns>
  <tableStyleInfo name="TableStyleLight6" showFirstColumn="0" showLastColumn="0" showRowStripes="1" showColumnStripes="0"/>
</table>
</file>

<file path=xl/tables/table3.xml><?xml version="1.0" encoding="utf-8"?>
<table xmlns="http://schemas.openxmlformats.org/spreadsheetml/2006/main" id="15" name="КЗ_Вера_07" displayName="КЗ_Вера_07" ref="A5:V22" totalsRowShown="0">
  <autoFilter ref="A5:V22"/>
  <sortState ref="A6:R22">
    <sortCondition ref="C6:C22"/>
  </sortState>
  <tableColumns count="22">
    <tableColumn id="2" name="Категория"/>
    <tableColumn id="6" name="Педагог"/>
    <tableColumn id="5" name="Ученик"/>
    <tableColumn id="23" name="Месяц"/>
    <tableColumn id="8" name="Форма"/>
    <tableColumn id="20" name="Время" dataDxfId="1"/>
    <tableColumn id="1" name="Дата рождения" dataDxfId="106"/>
    <tableColumn id="17" name="Возраст" dataDxfId="105">
      <calculatedColumnFormula>INT(YEARFRAC($G$1,КЗ_Вера_07[[#This Row],[Дата рождения]],1))</calculatedColumnFormula>
    </tableColumn>
    <tableColumn id="3" name="Мобильный 1" dataDxfId="104"/>
    <tableColumn id="15" name="Конт. лицо"/>
    <tableColumn id="4" name="Мобильный 2" dataDxfId="103"/>
    <tableColumn id="16" name="Конт. лицо2"/>
    <tableColumn id="10" name="Пн  01.06  " dataDxfId="102"/>
    <tableColumn id="12" name="Пт  05.06 " dataDxfId="101"/>
    <tableColumn id="13" name="Пн  08.06  " dataDxfId="100"/>
    <tableColumn id="14" name="Пт 12.06 " dataDxfId="99"/>
    <tableColumn id="9" name="Пн.15.06" dataDxfId="98"/>
    <tableColumn id="18" name="Пт. 19.06" dataDxfId="97"/>
    <tableColumn id="21" name="Пн.22.06" dataDxfId="96"/>
    <tableColumn id="22" name="Пт. 26.06" dataDxfId="95"/>
    <tableColumn id="7" name="Итого посещений" dataDxfId="94">
      <calculatedColumnFormula>SUM(КЗ_Вера_07[[#This Row],[Пн  01.06  ]:[Пт. 26.06]])</calculatedColumnFormula>
    </tableColumn>
    <tableColumn id="19" name="Примечания" dataDxfId="93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16" name="Таблица217" displayName="Таблица217" ref="G39:G40" insertRow="1" totalsRowShown="0" headerRowDxfId="92" dataDxfId="91">
  <autoFilter ref="G39:G40"/>
  <tableColumns count="1">
    <tableColumn id="1" name="Столбец1" dataDxfId="90"/>
  </tableColumns>
  <tableStyleInfo name="TableStyleLight6" showFirstColumn="0" showLastColumn="0" showRowStripes="1" showColumnStripes="0"/>
</table>
</file>

<file path=xl/tables/table5.xml><?xml version="1.0" encoding="utf-8"?>
<table xmlns="http://schemas.openxmlformats.org/spreadsheetml/2006/main" id="17" name="КЗ_Вера_08" displayName="КЗ_Вера_08" ref="A5:V22" totalsRowShown="0">
  <autoFilter ref="A5:V22"/>
  <sortState ref="A6:R22">
    <sortCondition ref="C6:C22"/>
  </sortState>
  <tableColumns count="22">
    <tableColumn id="2" name="Категория"/>
    <tableColumn id="6" name="Педагог"/>
    <tableColumn id="5" name="Ученик"/>
    <tableColumn id="23" name="Месяц"/>
    <tableColumn id="8" name="Форма"/>
    <tableColumn id="20" name="Время" dataDxfId="2"/>
    <tableColumn id="1" name="Дата рождения" dataDxfId="89"/>
    <tableColumn id="17" name="Возраст" dataDxfId="88">
      <calculatedColumnFormula>INT(YEARFRAC($G$1,КЗ_Вера_08[[#This Row],[Дата рождения]],1))</calculatedColumnFormula>
    </tableColumn>
    <tableColumn id="3" name="Мобильный 1" dataDxfId="87"/>
    <tableColumn id="15" name="Конт. лицо"/>
    <tableColumn id="4" name="Мобильный 2" dataDxfId="86"/>
    <tableColumn id="16" name="Конт. лицо2"/>
    <tableColumn id="10" name="Пн  01.06  " dataDxfId="85"/>
    <tableColumn id="12" name="Пт  05.06 " dataDxfId="84"/>
    <tableColumn id="13" name="Пн  08.06  " dataDxfId="83"/>
    <tableColumn id="14" name="Пт 12.06 " dataDxfId="82"/>
    <tableColumn id="9" name="Пн.15.06" dataDxfId="81"/>
    <tableColumn id="18" name="Пт. 19.06" dataDxfId="80"/>
    <tableColumn id="21" name="Пн.22.06" dataDxfId="79"/>
    <tableColumn id="22" name="Пт. 26.06" dataDxfId="78"/>
    <tableColumn id="7" name="Итого посещений" dataDxfId="77">
      <calculatedColumnFormula>SUM(КЗ_Вера_08[[#This Row],[Пн  01.06  ]:[Пт. 26.06]])</calculatedColumnFormula>
    </tableColumn>
    <tableColumn id="19" name="Примечания" dataDxfId="76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id="18" name="Таблица219" displayName="Таблица219" ref="G39:G40" insertRow="1" totalsRowShown="0" headerRowDxfId="75" dataDxfId="74">
  <autoFilter ref="G39:G40"/>
  <tableColumns count="1">
    <tableColumn id="1" name="Столбец1" dataDxfId="73"/>
  </tableColumns>
  <tableStyleInfo name="TableStyleLight6" showFirstColumn="0" showLastColumn="0" showRowStripes="1" showColumnStripes="0"/>
</table>
</file>

<file path=xl/tables/table7.xml><?xml version="1.0" encoding="utf-8"?>
<table xmlns="http://schemas.openxmlformats.org/spreadsheetml/2006/main" id="19" name="КЗ_Вера_09" displayName="КЗ_Вера_09" ref="A5:V22" totalsRowShown="0">
  <autoFilter ref="A5:V22"/>
  <sortState ref="A6:R22">
    <sortCondition ref="C6:C22"/>
  </sortState>
  <tableColumns count="22">
    <tableColumn id="2" name="Категория"/>
    <tableColumn id="6" name="Педагог"/>
    <tableColumn id="5" name="Ученик"/>
    <tableColumn id="23" name="Месяц"/>
    <tableColumn id="8" name="Форма"/>
    <tableColumn id="20" name="Время" dataDxfId="3"/>
    <tableColumn id="1" name="Дата рождения" dataDxfId="72"/>
    <tableColumn id="17" name="Возраст" dataDxfId="71">
      <calculatedColumnFormula>INT(YEARFRAC($G$1,КЗ_Вера_09[[#This Row],[Дата рождения]],1))</calculatedColumnFormula>
    </tableColumn>
    <tableColumn id="3" name="Мобильный 1" dataDxfId="70"/>
    <tableColumn id="15" name="Конт. лицо"/>
    <tableColumn id="4" name="Мобильный 2" dataDxfId="69"/>
    <tableColumn id="16" name="Конт. лицо2"/>
    <tableColumn id="10" name="Пн  01.06  " dataDxfId="68"/>
    <tableColumn id="12" name="Пт  05.06 " dataDxfId="67"/>
    <tableColumn id="13" name="Пн  08.06  " dataDxfId="66"/>
    <tableColumn id="14" name="Пт 12.06 " dataDxfId="65"/>
    <tableColumn id="9" name="Пн.15.06" dataDxfId="64"/>
    <tableColumn id="18" name="Пт. 19.06" dataDxfId="63"/>
    <tableColumn id="21" name="Пн.22.06" dataDxfId="62"/>
    <tableColumn id="22" name="Пт. 26.06" dataDxfId="61"/>
    <tableColumn id="7" name="Итого посещений" dataDxfId="60">
      <calculatedColumnFormula>SUM(КЗ_Вера_09[[#This Row],[Пн  01.06  ]:[Пт. 26.06]])</calculatedColumnFormula>
    </tableColumn>
    <tableColumn id="19" name="Примечания" dataDxfId="59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id="20" name="Таблица221" displayName="Таблица221" ref="G39:G40" insertRow="1" totalsRowShown="0" headerRowDxfId="58" dataDxfId="57">
  <autoFilter ref="G39:G40"/>
  <tableColumns count="1">
    <tableColumn id="1" name="Столбец1" dataDxfId="56"/>
  </tableColumns>
  <tableStyleInfo name="TableStyleLight6" showFirstColumn="0" showLastColumn="0" showRowStripes="1" showColumnStripes="0"/>
</table>
</file>

<file path=xl/tables/table9.xml><?xml version="1.0" encoding="utf-8"?>
<table xmlns="http://schemas.openxmlformats.org/spreadsheetml/2006/main" id="21" name="КЗ_Вера_10" displayName="КЗ_Вера_10" ref="A5:V22" totalsRowShown="0">
  <autoFilter ref="A5:V22"/>
  <sortState ref="A6:R22">
    <sortCondition ref="C6:C22"/>
  </sortState>
  <tableColumns count="22">
    <tableColumn id="2" name="Категория"/>
    <tableColumn id="6" name="Педагог"/>
    <tableColumn id="5" name="Ученик"/>
    <tableColumn id="23" name="Месяц"/>
    <tableColumn id="8" name="Форма"/>
    <tableColumn id="20" name="Время" dataDxfId="4"/>
    <tableColumn id="1" name="Дата рождения" dataDxfId="55"/>
    <tableColumn id="17" name="Возраст" dataDxfId="54">
      <calculatedColumnFormula>INT(YEARFRAC($G$1,КЗ_Вера_10[[#This Row],[Дата рождения]],1))</calculatedColumnFormula>
    </tableColumn>
    <tableColumn id="3" name="Мобильный 1" dataDxfId="53"/>
    <tableColumn id="15" name="Конт. лицо"/>
    <tableColumn id="4" name="Мобильный 2" dataDxfId="52"/>
    <tableColumn id="16" name="Конт. лицо2"/>
    <tableColumn id="10" name="Пн  01.06  " dataDxfId="51"/>
    <tableColumn id="12" name="Пт  05.06 " dataDxfId="50"/>
    <tableColumn id="13" name="Пн  08.06  " dataDxfId="49"/>
    <tableColumn id="14" name="Пт 12.06 " dataDxfId="48"/>
    <tableColumn id="9" name="Пн.15.06" dataDxfId="47"/>
    <tableColumn id="18" name="Пт. 19.06" dataDxfId="46"/>
    <tableColumn id="21" name="Пн.22.06" dataDxfId="45"/>
    <tableColumn id="22" name="Пт. 26.06" dataDxfId="44"/>
    <tableColumn id="7" name="Итого посещений" dataDxfId="43">
      <calculatedColumnFormula>SUM(КЗ_Вера_10[[#This Row],[Пн  01.06  ]:[Пт. 26.06]])</calculatedColumnFormula>
    </tableColumn>
    <tableColumn id="19" name="Примечания" dataDxfId="4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table" Target="../tables/table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table" Target="../tables/table9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table" Target="../tables/table1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tabSelected="1" workbookViewId="0">
      <pane xSplit="6" topLeftCell="G1" activePane="topRight" state="frozen"/>
      <selection activeCell="A2" sqref="A2"/>
      <selection pane="topRight" activeCell="F6" sqref="F6:F22"/>
    </sheetView>
  </sheetViews>
  <sheetFormatPr defaultRowHeight="15" x14ac:dyDescent="0.25"/>
  <cols>
    <col min="1" max="1" width="22.85546875" customWidth="1"/>
    <col min="2" max="2" width="9.42578125" customWidth="1"/>
    <col min="3" max="3" width="26.28515625" customWidth="1"/>
    <col min="4" max="4" width="9" customWidth="1"/>
    <col min="5" max="5" width="6.140625" customWidth="1"/>
    <col min="6" max="6" width="6.140625" style="7" customWidth="1"/>
    <col min="7" max="7" width="13.42578125" style="7" customWidth="1"/>
    <col min="8" max="8" width="8" style="7" customWidth="1"/>
    <col min="9" max="9" width="18.42578125" customWidth="1"/>
    <col min="10" max="10" width="14.7109375" customWidth="1"/>
    <col min="11" max="11" width="12" customWidth="1"/>
    <col min="12" max="12" width="18.7109375" customWidth="1"/>
    <col min="13" max="13" width="8.85546875" customWidth="1"/>
    <col min="14" max="16" width="9" customWidth="1"/>
    <col min="21" max="21" width="14.42578125" customWidth="1"/>
    <col min="22" max="22" width="29" style="17" customWidth="1"/>
  </cols>
  <sheetData>
    <row r="1" spans="1:22" x14ac:dyDescent="0.25">
      <c r="A1" s="1"/>
      <c r="B1" s="10"/>
      <c r="C1" s="10"/>
      <c r="D1" s="10"/>
      <c r="E1" s="10"/>
      <c r="F1" s="5"/>
      <c r="G1" s="3">
        <f ca="1">TODAY()</f>
        <v>43985</v>
      </c>
      <c r="H1"/>
    </row>
    <row r="2" spans="1:22" x14ac:dyDescent="0.25">
      <c r="A2" s="2"/>
      <c r="B2" s="11"/>
      <c r="C2" s="11"/>
      <c r="D2" s="11"/>
      <c r="E2" s="11"/>
      <c r="F2" s="6"/>
      <c r="G2" s="6"/>
      <c r="H2" s="6"/>
    </row>
    <row r="3" spans="1:22" x14ac:dyDescent="0.25">
      <c r="A3" s="1"/>
      <c r="B3" s="10"/>
      <c r="C3" s="10"/>
      <c r="D3" s="10"/>
      <c r="E3" s="10"/>
      <c r="F3" s="5"/>
      <c r="G3" s="5"/>
      <c r="H3" s="5"/>
    </row>
    <row r="4" spans="1:22" x14ac:dyDescent="0.25">
      <c r="M4" s="12"/>
      <c r="N4" s="12"/>
      <c r="O4" s="12"/>
      <c r="P4" s="12"/>
    </row>
    <row r="5" spans="1:22" ht="30" x14ac:dyDescent="0.25">
      <c r="A5" s="13" t="s">
        <v>55</v>
      </c>
      <c r="B5" s="13" t="s">
        <v>56</v>
      </c>
      <c r="C5" s="13" t="s">
        <v>62</v>
      </c>
      <c r="D5" s="13" t="s">
        <v>73</v>
      </c>
      <c r="E5" s="13" t="s">
        <v>58</v>
      </c>
      <c r="F5" s="14" t="s">
        <v>61</v>
      </c>
      <c r="G5" s="14" t="s">
        <v>19</v>
      </c>
      <c r="H5" s="14" t="s">
        <v>2</v>
      </c>
      <c r="I5" s="13" t="s">
        <v>0</v>
      </c>
      <c r="J5" s="13" t="s">
        <v>20</v>
      </c>
      <c r="K5" s="13" t="s">
        <v>1</v>
      </c>
      <c r="L5" s="13" t="s">
        <v>41</v>
      </c>
      <c r="M5" s="16" t="s">
        <v>63</v>
      </c>
      <c r="N5" s="16" t="s">
        <v>64</v>
      </c>
      <c r="O5" s="16" t="s">
        <v>65</v>
      </c>
      <c r="P5" s="16" t="s">
        <v>66</v>
      </c>
      <c r="Q5" s="16" t="s">
        <v>67</v>
      </c>
      <c r="R5" s="16" t="s">
        <v>68</v>
      </c>
      <c r="S5" s="16" t="s">
        <v>69</v>
      </c>
      <c r="T5" s="16" t="s">
        <v>70</v>
      </c>
      <c r="U5" s="18" t="s">
        <v>71</v>
      </c>
      <c r="V5" s="18" t="s">
        <v>81</v>
      </c>
    </row>
    <row r="6" spans="1:22" x14ac:dyDescent="0.25">
      <c r="A6" t="s">
        <v>3</v>
      </c>
      <c r="B6" t="s">
        <v>57</v>
      </c>
      <c r="C6" t="s">
        <v>4</v>
      </c>
      <c r="D6" t="s">
        <v>75</v>
      </c>
      <c r="E6" s="14" t="s">
        <v>59</v>
      </c>
      <c r="F6" s="20">
        <v>0.6875</v>
      </c>
      <c r="G6" s="8">
        <v>41906</v>
      </c>
      <c r="H6" s="9">
        <f ca="1">INT(YEARFRAC($G$1,КЗ_Вера_06[[#This Row],[Дата рождения]],1))</f>
        <v>5</v>
      </c>
      <c r="I6" s="4" t="s">
        <v>21</v>
      </c>
      <c r="J6" t="s">
        <v>27</v>
      </c>
      <c r="K6" s="4"/>
      <c r="M6" s="15">
        <v>1</v>
      </c>
      <c r="N6" s="15">
        <v>1</v>
      </c>
      <c r="O6" s="15">
        <v>1</v>
      </c>
      <c r="P6" s="15">
        <v>1</v>
      </c>
      <c r="Q6" s="15">
        <v>1</v>
      </c>
      <c r="R6" s="15">
        <v>1</v>
      </c>
      <c r="S6" s="15">
        <v>1</v>
      </c>
      <c r="T6" s="15">
        <v>1</v>
      </c>
      <c r="U6" s="19">
        <f>SUM(КЗ_Вера_06[[#This Row],[Пн  01.06  ]:[Пт. 26.06]])</f>
        <v>8</v>
      </c>
      <c r="V6" s="19"/>
    </row>
    <row r="7" spans="1:22" x14ac:dyDescent="0.25">
      <c r="A7" t="s">
        <v>3</v>
      </c>
      <c r="B7" t="s">
        <v>57</v>
      </c>
      <c r="C7" t="s">
        <v>5</v>
      </c>
      <c r="D7" t="s">
        <v>75</v>
      </c>
      <c r="E7" s="14" t="s">
        <v>59</v>
      </c>
      <c r="F7" s="20">
        <v>0.6875</v>
      </c>
      <c r="G7" s="8">
        <v>41931</v>
      </c>
      <c r="H7" s="9">
        <f ca="1">INT(YEARFRAC($G$1,КЗ_Вера_06[[#This Row],[Дата рождения]],1))</f>
        <v>5</v>
      </c>
      <c r="I7" s="4" t="s">
        <v>22</v>
      </c>
      <c r="J7" t="s">
        <v>28</v>
      </c>
      <c r="K7" s="4" t="s">
        <v>23</v>
      </c>
      <c r="L7" t="s">
        <v>29</v>
      </c>
      <c r="M7" s="15"/>
      <c r="N7" s="15">
        <v>1</v>
      </c>
      <c r="O7" s="15"/>
      <c r="P7" s="15"/>
      <c r="Q7" s="15"/>
      <c r="R7" s="15"/>
      <c r="S7" s="15"/>
      <c r="T7" s="15"/>
      <c r="U7" s="19">
        <f>SUM(КЗ_Вера_06[[#This Row],[Пн  01.06  ]:[Пт. 26.06]])</f>
        <v>1</v>
      </c>
      <c r="V7" s="19"/>
    </row>
    <row r="8" spans="1:22" x14ac:dyDescent="0.25">
      <c r="A8" t="s">
        <v>3</v>
      </c>
      <c r="B8" t="s">
        <v>57</v>
      </c>
      <c r="C8" t="s">
        <v>6</v>
      </c>
      <c r="D8" t="s">
        <v>75</v>
      </c>
      <c r="E8" s="14" t="s">
        <v>60</v>
      </c>
      <c r="F8" s="20">
        <v>0.72916666666666663</v>
      </c>
      <c r="G8" s="8">
        <v>41897</v>
      </c>
      <c r="H8" s="9">
        <f ca="1">INT(YEARFRAC($G$1,КЗ_Вера_06[[#This Row],[Дата рождения]],1))</f>
        <v>5</v>
      </c>
      <c r="I8" s="4" t="s">
        <v>24</v>
      </c>
      <c r="J8" t="s">
        <v>30</v>
      </c>
      <c r="K8" s="4"/>
      <c r="M8" s="15">
        <v>1</v>
      </c>
      <c r="N8" s="15"/>
      <c r="O8" s="15">
        <v>1</v>
      </c>
      <c r="P8" s="15"/>
      <c r="Q8" s="15">
        <v>1</v>
      </c>
      <c r="R8" s="15">
        <v>1</v>
      </c>
      <c r="S8" s="15"/>
      <c r="T8" s="15">
        <v>1</v>
      </c>
      <c r="U8" s="19">
        <f>SUM(КЗ_Вера_06[[#This Row],[Пн  01.06  ]:[Пт. 26.06]])</f>
        <v>5</v>
      </c>
      <c r="V8" s="19"/>
    </row>
    <row r="9" spans="1:22" x14ac:dyDescent="0.25">
      <c r="A9" t="s">
        <v>3</v>
      </c>
      <c r="B9" t="s">
        <v>57</v>
      </c>
      <c r="C9" t="s">
        <v>7</v>
      </c>
      <c r="D9" t="s">
        <v>75</v>
      </c>
      <c r="E9" s="14" t="s">
        <v>59</v>
      </c>
      <c r="F9" s="20">
        <v>0.72916666666666663</v>
      </c>
      <c r="G9" s="8">
        <v>41938</v>
      </c>
      <c r="H9" s="9">
        <f ca="1">INT(YEARFRAC($G$1,КЗ_Вера_06[[#This Row],[Дата рождения]],1))</f>
        <v>5</v>
      </c>
      <c r="I9" s="4" t="s">
        <v>25</v>
      </c>
      <c r="J9" t="s">
        <v>31</v>
      </c>
      <c r="K9" s="4"/>
      <c r="M9" s="15">
        <v>1</v>
      </c>
      <c r="N9" s="15">
        <v>1</v>
      </c>
      <c r="O9" s="15"/>
      <c r="P9" s="15">
        <v>1</v>
      </c>
      <c r="Q9" s="15">
        <v>1</v>
      </c>
      <c r="R9" s="15"/>
      <c r="S9" s="15">
        <v>1</v>
      </c>
      <c r="T9" s="15"/>
      <c r="U9" s="19">
        <f>SUM(КЗ_Вера_06[[#This Row],[Пн  01.06  ]:[Пт. 26.06]])</f>
        <v>5</v>
      </c>
      <c r="V9" s="19"/>
    </row>
    <row r="10" spans="1:22" x14ac:dyDescent="0.25">
      <c r="A10" t="s">
        <v>3</v>
      </c>
      <c r="B10" t="s">
        <v>57</v>
      </c>
      <c r="C10" t="s">
        <v>8</v>
      </c>
      <c r="D10" t="s">
        <v>75</v>
      </c>
      <c r="E10" s="14" t="s">
        <v>60</v>
      </c>
      <c r="F10" s="20">
        <v>0.6875</v>
      </c>
      <c r="G10" s="8">
        <v>41768</v>
      </c>
      <c r="H10" s="9">
        <f ca="1">INT(YEARFRAC($G$1,КЗ_Вера_06[[#This Row],[Дата рождения]],1))</f>
        <v>6</v>
      </c>
      <c r="I10" s="4" t="s">
        <v>26</v>
      </c>
      <c r="J10" t="s">
        <v>32</v>
      </c>
      <c r="K10" s="4"/>
      <c r="M10" s="15">
        <v>1</v>
      </c>
      <c r="N10" s="15"/>
      <c r="O10" s="15"/>
      <c r="P10" s="15">
        <v>1</v>
      </c>
      <c r="Q10" s="15"/>
      <c r="R10" s="15">
        <v>1</v>
      </c>
      <c r="S10" s="15"/>
      <c r="T10" s="15">
        <v>1</v>
      </c>
      <c r="U10" s="19">
        <f>SUM(КЗ_Вера_06[[#This Row],[Пн  01.06  ]:[Пт. 26.06]])</f>
        <v>4</v>
      </c>
      <c r="V10" s="19"/>
    </row>
    <row r="11" spans="1:22" x14ac:dyDescent="0.25">
      <c r="A11" t="s">
        <v>3</v>
      </c>
      <c r="B11" t="s">
        <v>57</v>
      </c>
      <c r="C11" t="s">
        <v>9</v>
      </c>
      <c r="D11" t="s">
        <v>75</v>
      </c>
      <c r="E11" s="7" t="s">
        <v>72</v>
      </c>
      <c r="F11" s="20"/>
      <c r="G11" s="8">
        <v>41965</v>
      </c>
      <c r="H11" s="9">
        <f ca="1">INT(YEARFRAC($G$1,КЗ_Вера_06[[#This Row],[Дата рождения]],1))</f>
        <v>5</v>
      </c>
      <c r="I11" s="4" t="s">
        <v>42</v>
      </c>
      <c r="J11" t="s">
        <v>33</v>
      </c>
      <c r="K11" s="4"/>
      <c r="M11" s="15"/>
      <c r="N11" s="15"/>
      <c r="O11" s="15"/>
      <c r="P11" s="15"/>
      <c r="Q11" s="15"/>
      <c r="R11" s="15"/>
      <c r="S11" s="15"/>
      <c r="T11" s="15"/>
      <c r="U11" s="19">
        <f>SUM(КЗ_Вера_06[[#This Row],[Пн  01.06  ]:[Пт. 26.06]])</f>
        <v>0</v>
      </c>
      <c r="V11" s="19"/>
    </row>
    <row r="12" spans="1:22" x14ac:dyDescent="0.25">
      <c r="A12" t="s">
        <v>3</v>
      </c>
      <c r="B12" t="s">
        <v>57</v>
      </c>
      <c r="C12" t="s">
        <v>10</v>
      </c>
      <c r="D12" t="s">
        <v>75</v>
      </c>
      <c r="F12" s="20"/>
      <c r="G12" s="8">
        <v>41663</v>
      </c>
      <c r="H12" s="9">
        <f ca="1">INT(YEARFRAC($G$1,КЗ_Вера_06[[#This Row],[Дата рождения]],1))</f>
        <v>6</v>
      </c>
      <c r="I12" s="4" t="s">
        <v>43</v>
      </c>
      <c r="J12" t="s">
        <v>34</v>
      </c>
      <c r="K12" s="4"/>
      <c r="M12" s="15"/>
      <c r="N12" s="15"/>
      <c r="O12" s="15"/>
      <c r="P12" s="15"/>
      <c r="Q12" s="15"/>
      <c r="R12" s="15"/>
      <c r="S12" s="15"/>
      <c r="T12" s="15"/>
      <c r="U12" s="19">
        <f>SUM(КЗ_Вера_06[[#This Row],[Пн  01.06  ]:[Пт. 26.06]])</f>
        <v>0</v>
      </c>
      <c r="V12" s="19"/>
    </row>
    <row r="13" spans="1:22" x14ac:dyDescent="0.25">
      <c r="A13" t="s">
        <v>3</v>
      </c>
      <c r="B13" t="s">
        <v>57</v>
      </c>
      <c r="C13" t="s">
        <v>11</v>
      </c>
      <c r="D13" t="s">
        <v>75</v>
      </c>
      <c r="F13" s="20"/>
      <c r="G13" s="8">
        <v>41752</v>
      </c>
      <c r="H13" s="9">
        <f ca="1">INT(YEARFRAC($G$1,КЗ_Вера_06[[#This Row],[Дата рождения]],1))</f>
        <v>6</v>
      </c>
      <c r="I13" s="4" t="s">
        <v>44</v>
      </c>
      <c r="J13" t="s">
        <v>35</v>
      </c>
      <c r="K13" s="4"/>
      <c r="M13" s="15"/>
      <c r="N13" s="15"/>
      <c r="O13" s="15"/>
      <c r="P13" s="15"/>
      <c r="Q13" s="15"/>
      <c r="R13" s="15"/>
      <c r="S13" s="15"/>
      <c r="T13" s="15"/>
      <c r="U13" s="19">
        <f>SUM(КЗ_Вера_06[[#This Row],[Пн  01.06  ]:[Пт. 26.06]])</f>
        <v>0</v>
      </c>
      <c r="V13" s="19"/>
    </row>
    <row r="14" spans="1:22" x14ac:dyDescent="0.25">
      <c r="A14" t="s">
        <v>3</v>
      </c>
      <c r="B14" t="s">
        <v>57</v>
      </c>
      <c r="C14" t="s">
        <v>12</v>
      </c>
      <c r="D14" t="s">
        <v>75</v>
      </c>
      <c r="F14" s="20"/>
      <c r="G14" s="8">
        <v>41657</v>
      </c>
      <c r="H14" s="9">
        <f ca="1">INT(YEARFRAC($G$1,КЗ_Вера_06[[#This Row],[Дата рождения]],1))</f>
        <v>6</v>
      </c>
      <c r="I14" s="4" t="s">
        <v>45</v>
      </c>
      <c r="J14" t="s">
        <v>36</v>
      </c>
      <c r="K14" s="4"/>
      <c r="M14" s="15"/>
      <c r="N14" s="15"/>
      <c r="O14" s="15"/>
      <c r="P14" s="15"/>
      <c r="Q14" s="15"/>
      <c r="R14" s="15"/>
      <c r="S14" s="15"/>
      <c r="T14" s="15"/>
      <c r="U14" s="19">
        <f>SUM(КЗ_Вера_06[[#This Row],[Пн  01.06  ]:[Пт. 26.06]])</f>
        <v>0</v>
      </c>
      <c r="V14" s="19"/>
    </row>
    <row r="15" spans="1:22" x14ac:dyDescent="0.25">
      <c r="A15" t="s">
        <v>3</v>
      </c>
      <c r="B15" t="s">
        <v>57</v>
      </c>
      <c r="C15" t="s">
        <v>53</v>
      </c>
      <c r="D15" t="s">
        <v>75</v>
      </c>
      <c r="F15" s="20"/>
      <c r="G15" s="8">
        <v>41933</v>
      </c>
      <c r="H15" s="9">
        <f ca="1">INT(YEARFRAC($G$1,КЗ_Вера_06[[#This Row],[Дата рождения]],1))</f>
        <v>5</v>
      </c>
      <c r="I15" s="4" t="s">
        <v>46</v>
      </c>
      <c r="J15" t="s">
        <v>37</v>
      </c>
      <c r="K15" s="4"/>
      <c r="M15" s="15"/>
      <c r="N15" s="15"/>
      <c r="O15" s="15"/>
      <c r="P15" s="15"/>
      <c r="Q15" s="15"/>
      <c r="R15" s="15"/>
      <c r="S15" s="15"/>
      <c r="T15" s="15"/>
      <c r="U15" s="19">
        <f>SUM(КЗ_Вера_06[[#This Row],[Пн  01.06  ]:[Пт. 26.06]])</f>
        <v>0</v>
      </c>
      <c r="V15" s="19"/>
    </row>
    <row r="16" spans="1:22" x14ac:dyDescent="0.25">
      <c r="A16" t="s">
        <v>3</v>
      </c>
      <c r="B16" t="s">
        <v>57</v>
      </c>
      <c r="C16" t="s">
        <v>13</v>
      </c>
      <c r="D16" t="s">
        <v>75</v>
      </c>
      <c r="F16" s="20"/>
      <c r="G16" s="8">
        <v>41907</v>
      </c>
      <c r="H16" s="9">
        <f ca="1">INT(YEARFRAC($G$1,КЗ_Вера_06[[#This Row],[Дата рождения]],1))</f>
        <v>5</v>
      </c>
      <c r="I16" s="4" t="s">
        <v>47</v>
      </c>
      <c r="J16" t="s">
        <v>38</v>
      </c>
      <c r="K16" s="4"/>
      <c r="M16" s="15"/>
      <c r="N16" s="15"/>
      <c r="O16" s="15"/>
      <c r="P16" s="15"/>
      <c r="Q16" s="15"/>
      <c r="R16" s="15"/>
      <c r="S16" s="15"/>
      <c r="T16" s="15"/>
      <c r="U16" s="19">
        <f>SUM(КЗ_Вера_06[[#This Row],[Пн  01.06  ]:[Пт. 26.06]])</f>
        <v>0</v>
      </c>
      <c r="V16" s="19"/>
    </row>
    <row r="17" spans="1:22" x14ac:dyDescent="0.25">
      <c r="A17" t="s">
        <v>3</v>
      </c>
      <c r="B17" t="s">
        <v>57</v>
      </c>
      <c r="C17" t="s">
        <v>14</v>
      </c>
      <c r="D17" t="s">
        <v>75</v>
      </c>
      <c r="F17" s="20"/>
      <c r="G17" s="8">
        <v>41810</v>
      </c>
      <c r="H17" s="9">
        <f ca="1">INT(YEARFRAC($G$1,КЗ_Вера_06[[#This Row],[Дата рождения]],1))</f>
        <v>5</v>
      </c>
      <c r="I17" s="4" t="s">
        <v>48</v>
      </c>
      <c r="J17" t="s">
        <v>39</v>
      </c>
      <c r="K17" s="4"/>
      <c r="M17" s="15"/>
      <c r="N17" s="15"/>
      <c r="O17" s="15"/>
      <c r="P17" s="15"/>
      <c r="Q17" s="15"/>
      <c r="R17" s="15"/>
      <c r="S17" s="15"/>
      <c r="T17" s="15"/>
      <c r="U17" s="19">
        <f>SUM(КЗ_Вера_06[[#This Row],[Пн  01.06  ]:[Пт. 26.06]])</f>
        <v>0</v>
      </c>
      <c r="V17" s="19"/>
    </row>
    <row r="18" spans="1:22" x14ac:dyDescent="0.25">
      <c r="A18" t="s">
        <v>3</v>
      </c>
      <c r="B18" t="s">
        <v>57</v>
      </c>
      <c r="C18" t="s">
        <v>15</v>
      </c>
      <c r="D18" t="s">
        <v>75</v>
      </c>
      <c r="F18" s="20"/>
      <c r="G18" s="8">
        <v>41671</v>
      </c>
      <c r="H18" s="9">
        <f ca="1">INT(YEARFRAC($G$1,КЗ_Вера_06[[#This Row],[Дата рождения]],1))</f>
        <v>6</v>
      </c>
      <c r="I18" s="4" t="s">
        <v>49</v>
      </c>
      <c r="J18" t="s">
        <v>36</v>
      </c>
      <c r="K18" s="4"/>
      <c r="M18" s="15"/>
      <c r="N18" s="15"/>
      <c r="O18" s="15"/>
      <c r="P18" s="15"/>
      <c r="Q18" s="15"/>
      <c r="R18" s="15"/>
      <c r="S18" s="15"/>
      <c r="T18" s="15"/>
      <c r="U18" s="19">
        <f>SUM(КЗ_Вера_06[[#This Row],[Пн  01.06  ]:[Пт. 26.06]])</f>
        <v>0</v>
      </c>
      <c r="V18" s="19"/>
    </row>
    <row r="19" spans="1:22" x14ac:dyDescent="0.25">
      <c r="A19" t="s">
        <v>3</v>
      </c>
      <c r="B19" t="s">
        <v>57</v>
      </c>
      <c r="C19" t="s">
        <v>16</v>
      </c>
      <c r="D19" t="s">
        <v>75</v>
      </c>
      <c r="F19" s="20"/>
      <c r="G19" s="8">
        <v>41767</v>
      </c>
      <c r="H19" s="9">
        <f ca="1">INT(YEARFRAC($G$1,КЗ_Вера_06[[#This Row],[Дата рождения]],1))</f>
        <v>6</v>
      </c>
      <c r="I19" s="4" t="s">
        <v>50</v>
      </c>
      <c r="J19" t="s">
        <v>38</v>
      </c>
      <c r="K19" s="4"/>
      <c r="M19" s="15"/>
      <c r="N19" s="15"/>
      <c r="O19" s="15"/>
      <c r="P19" s="15"/>
      <c r="Q19" s="15"/>
      <c r="R19" s="15"/>
      <c r="S19" s="15"/>
      <c r="T19" s="15"/>
      <c r="U19" s="19">
        <f>SUM(КЗ_Вера_06[[#This Row],[Пн  01.06  ]:[Пт. 26.06]])</f>
        <v>0</v>
      </c>
      <c r="V19" s="19"/>
    </row>
    <row r="20" spans="1:22" x14ac:dyDescent="0.25">
      <c r="A20" t="s">
        <v>3</v>
      </c>
      <c r="B20" t="s">
        <v>57</v>
      </c>
      <c r="C20" t="s">
        <v>17</v>
      </c>
      <c r="D20" t="s">
        <v>75</v>
      </c>
      <c r="F20" s="20"/>
      <c r="G20" s="8">
        <v>41861</v>
      </c>
      <c r="H20" s="9">
        <f ca="1">INT(YEARFRAC($G$1,КЗ_Вера_06[[#This Row],[Дата рождения]],1))</f>
        <v>5</v>
      </c>
      <c r="I20" s="4" t="s">
        <v>51</v>
      </c>
      <c r="J20" t="s">
        <v>30</v>
      </c>
      <c r="K20" s="4"/>
      <c r="M20" s="15"/>
      <c r="N20" s="15"/>
      <c r="O20" s="15"/>
      <c r="P20" s="15"/>
      <c r="Q20" s="15"/>
      <c r="R20" s="15"/>
      <c r="S20" s="15"/>
      <c r="T20" s="15"/>
      <c r="U20" s="19">
        <f>SUM(КЗ_Вера_06[[#This Row],[Пн  01.06  ]:[Пт. 26.06]])</f>
        <v>0</v>
      </c>
      <c r="V20" s="19"/>
    </row>
    <row r="21" spans="1:22" x14ac:dyDescent="0.25">
      <c r="A21" t="s">
        <v>3</v>
      </c>
      <c r="B21" t="s">
        <v>57</v>
      </c>
      <c r="C21" t="s">
        <v>18</v>
      </c>
      <c r="D21" t="s">
        <v>75</v>
      </c>
      <c r="F21" s="20"/>
      <c r="G21" s="8">
        <v>41998</v>
      </c>
      <c r="H21" s="9">
        <f ca="1">INT(YEARFRAC($G$1,КЗ_Вера_06[[#This Row],[Дата рождения]],1))</f>
        <v>5</v>
      </c>
      <c r="I21" s="4" t="s">
        <v>52</v>
      </c>
      <c r="J21" t="s">
        <v>40</v>
      </c>
      <c r="K21" s="4"/>
      <c r="M21" s="15"/>
      <c r="N21" s="15"/>
      <c r="O21" s="15"/>
      <c r="P21" s="15"/>
      <c r="Q21" s="15"/>
      <c r="R21" s="15"/>
      <c r="S21" s="15"/>
      <c r="T21" s="15"/>
      <c r="U21" s="19">
        <f>SUM(КЗ_Вера_06[[#This Row],[Пн  01.06  ]:[Пт. 26.06]])</f>
        <v>0</v>
      </c>
      <c r="V21" s="19"/>
    </row>
    <row r="22" spans="1:22" x14ac:dyDescent="0.25">
      <c r="F22" s="20"/>
      <c r="H22" s="9"/>
      <c r="I22" s="4"/>
      <c r="K22" s="4"/>
      <c r="M22" s="15"/>
      <c r="N22" s="15"/>
      <c r="O22" s="15"/>
      <c r="P22" s="15"/>
      <c r="Q22" s="15"/>
      <c r="R22" s="15"/>
      <c r="S22" s="15"/>
      <c r="T22" s="15"/>
      <c r="U22" s="19">
        <f>SUM(КЗ_Вера_06[[#This Row],[Пн  01.06  ]:[Пт. 26.06]])</f>
        <v>0</v>
      </c>
      <c r="V22" s="19"/>
    </row>
    <row r="23" spans="1:22" x14ac:dyDescent="0.25">
      <c r="H23" s="9"/>
    </row>
    <row r="39" spans="7:7" x14ac:dyDescent="0.25">
      <c r="G39" s="7" t="s">
        <v>54</v>
      </c>
    </row>
  </sheetData>
  <pageMargins left="0.7" right="0.7" top="0.75" bottom="0.75" header="0.3" footer="0.3"/>
  <pageSetup paperSize="9" orientation="portrait" horizontalDpi="0" verticalDpi="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workbookViewId="0">
      <pane xSplit="6" topLeftCell="G1" activePane="topRight" state="frozen"/>
      <selection pane="topRight" activeCell="F6" sqref="F6:F22"/>
    </sheetView>
  </sheetViews>
  <sheetFormatPr defaultRowHeight="15" x14ac:dyDescent="0.25"/>
  <cols>
    <col min="1" max="1" width="22.85546875" customWidth="1"/>
    <col min="2" max="2" width="9.42578125" customWidth="1"/>
    <col min="3" max="3" width="26.28515625" customWidth="1"/>
    <col min="4" max="4" width="8.7109375" customWidth="1"/>
    <col min="5" max="5" width="6.140625" customWidth="1"/>
    <col min="6" max="6" width="6.140625" style="7" customWidth="1"/>
    <col min="7" max="7" width="13.42578125" style="7" customWidth="1"/>
    <col min="8" max="8" width="8" style="7" customWidth="1"/>
    <col min="9" max="9" width="18.42578125" customWidth="1"/>
    <col min="10" max="10" width="14.7109375" customWidth="1"/>
    <col min="11" max="11" width="12" customWidth="1"/>
    <col min="12" max="12" width="18.7109375" customWidth="1"/>
    <col min="13" max="13" width="8.85546875" customWidth="1"/>
    <col min="14" max="16" width="9" customWidth="1"/>
    <col min="21" max="21" width="14.42578125" customWidth="1"/>
    <col min="22" max="22" width="29" style="17" customWidth="1"/>
  </cols>
  <sheetData>
    <row r="1" spans="1:22" x14ac:dyDescent="0.25">
      <c r="A1" s="1"/>
      <c r="B1" s="10"/>
      <c r="C1" s="10"/>
      <c r="D1" s="10"/>
      <c r="E1" s="10"/>
      <c r="F1" s="5"/>
      <c r="G1" s="3">
        <f ca="1">TODAY()</f>
        <v>43985</v>
      </c>
      <c r="H1"/>
    </row>
    <row r="2" spans="1:22" x14ac:dyDescent="0.25">
      <c r="A2" s="2"/>
      <c r="B2" s="11"/>
      <c r="C2" s="11"/>
      <c r="D2" s="11"/>
      <c r="E2" s="11"/>
      <c r="F2" s="6"/>
      <c r="G2" s="6"/>
      <c r="H2" s="6"/>
    </row>
    <row r="3" spans="1:22" x14ac:dyDescent="0.25">
      <c r="A3" s="1"/>
      <c r="B3" s="10"/>
      <c r="C3" s="10"/>
      <c r="D3" s="10"/>
      <c r="E3" s="10"/>
      <c r="F3" s="5"/>
      <c r="G3" s="5"/>
      <c r="H3" s="5"/>
    </row>
    <row r="4" spans="1:22" x14ac:dyDescent="0.25">
      <c r="M4" s="12"/>
      <c r="N4" s="12"/>
      <c r="O4" s="12"/>
      <c r="P4" s="12"/>
    </row>
    <row r="5" spans="1:22" ht="30" x14ac:dyDescent="0.25">
      <c r="A5" s="13" t="s">
        <v>55</v>
      </c>
      <c r="B5" s="13" t="s">
        <v>56</v>
      </c>
      <c r="C5" s="13" t="s">
        <v>62</v>
      </c>
      <c r="D5" s="13" t="s">
        <v>73</v>
      </c>
      <c r="E5" s="13" t="s">
        <v>58</v>
      </c>
      <c r="F5" s="14" t="s">
        <v>61</v>
      </c>
      <c r="G5" s="14" t="s">
        <v>19</v>
      </c>
      <c r="H5" s="14" t="s">
        <v>2</v>
      </c>
      <c r="I5" s="13" t="s">
        <v>0</v>
      </c>
      <c r="J5" s="13" t="s">
        <v>20</v>
      </c>
      <c r="K5" s="13" t="s">
        <v>1</v>
      </c>
      <c r="L5" s="13" t="s">
        <v>41</v>
      </c>
      <c r="M5" s="16" t="s">
        <v>63</v>
      </c>
      <c r="N5" s="16" t="s">
        <v>64</v>
      </c>
      <c r="O5" s="16" t="s">
        <v>65</v>
      </c>
      <c r="P5" s="16" t="s">
        <v>66</v>
      </c>
      <c r="Q5" s="16" t="s">
        <v>67</v>
      </c>
      <c r="R5" s="16" t="s">
        <v>68</v>
      </c>
      <c r="S5" s="16" t="s">
        <v>69</v>
      </c>
      <c r="T5" s="16" t="s">
        <v>70</v>
      </c>
      <c r="U5" s="18" t="s">
        <v>71</v>
      </c>
      <c r="V5" s="18" t="s">
        <v>81</v>
      </c>
    </row>
    <row r="6" spans="1:22" x14ac:dyDescent="0.25">
      <c r="A6" t="s">
        <v>3</v>
      </c>
      <c r="B6" t="s">
        <v>57</v>
      </c>
      <c r="C6" t="s">
        <v>4</v>
      </c>
      <c r="D6" t="s">
        <v>74</v>
      </c>
      <c r="E6" s="14" t="s">
        <v>59</v>
      </c>
      <c r="F6" s="20">
        <v>0.6875</v>
      </c>
      <c r="G6" s="8">
        <v>41906</v>
      </c>
      <c r="H6" s="9">
        <f ca="1">INT(YEARFRAC($G$1,КЗ_Вера_07[[#This Row],[Дата рождения]],1))</f>
        <v>5</v>
      </c>
      <c r="I6" s="4" t="s">
        <v>21</v>
      </c>
      <c r="J6" t="s">
        <v>27</v>
      </c>
      <c r="K6" s="4"/>
      <c r="M6" s="15">
        <v>1</v>
      </c>
      <c r="N6" s="15">
        <v>1</v>
      </c>
      <c r="O6" s="15">
        <v>1</v>
      </c>
      <c r="P6" s="15">
        <v>1</v>
      </c>
      <c r="Q6" s="15">
        <v>1</v>
      </c>
      <c r="R6" s="15">
        <v>1</v>
      </c>
      <c r="S6" s="15">
        <v>1</v>
      </c>
      <c r="T6" s="15">
        <v>1</v>
      </c>
      <c r="U6" s="19">
        <f>SUM(КЗ_Вера_07[[#This Row],[Пн  01.06  ]:[Пт. 26.06]])</f>
        <v>8</v>
      </c>
      <c r="V6" s="19"/>
    </row>
    <row r="7" spans="1:22" x14ac:dyDescent="0.25">
      <c r="A7" t="s">
        <v>3</v>
      </c>
      <c r="B7" t="s">
        <v>57</v>
      </c>
      <c r="C7" t="s">
        <v>5</v>
      </c>
      <c r="D7" t="s">
        <v>74</v>
      </c>
      <c r="E7" s="14" t="s">
        <v>59</v>
      </c>
      <c r="F7" s="20">
        <v>0.6875</v>
      </c>
      <c r="G7" s="8">
        <v>41931</v>
      </c>
      <c r="H7" s="9">
        <f ca="1">INT(YEARFRAC($G$1,КЗ_Вера_07[[#This Row],[Дата рождения]],1))</f>
        <v>5</v>
      </c>
      <c r="I7" s="4" t="s">
        <v>22</v>
      </c>
      <c r="J7" t="s">
        <v>28</v>
      </c>
      <c r="K7" s="4" t="s">
        <v>23</v>
      </c>
      <c r="L7" t="s">
        <v>29</v>
      </c>
      <c r="M7" s="15"/>
      <c r="N7" s="15">
        <v>1</v>
      </c>
      <c r="O7" s="15"/>
      <c r="P7" s="15"/>
      <c r="Q7" s="15"/>
      <c r="R7" s="15"/>
      <c r="S7" s="15"/>
      <c r="T7" s="15"/>
      <c r="U7" s="19">
        <f>SUM(КЗ_Вера_07[[#This Row],[Пн  01.06  ]:[Пт. 26.06]])</f>
        <v>1</v>
      </c>
      <c r="V7" s="19"/>
    </row>
    <row r="8" spans="1:22" x14ac:dyDescent="0.25">
      <c r="A8" t="s">
        <v>3</v>
      </c>
      <c r="B8" t="s">
        <v>57</v>
      </c>
      <c r="C8" t="s">
        <v>6</v>
      </c>
      <c r="D8" t="s">
        <v>74</v>
      </c>
      <c r="E8" s="14" t="s">
        <v>60</v>
      </c>
      <c r="F8" s="20">
        <v>0.72916666666666663</v>
      </c>
      <c r="G8" s="8">
        <v>41897</v>
      </c>
      <c r="H8" s="9">
        <f ca="1">INT(YEARFRAC($G$1,КЗ_Вера_07[[#This Row],[Дата рождения]],1))</f>
        <v>5</v>
      </c>
      <c r="I8" s="4" t="s">
        <v>24</v>
      </c>
      <c r="J8" t="s">
        <v>30</v>
      </c>
      <c r="K8" s="4"/>
      <c r="M8" s="15">
        <v>1</v>
      </c>
      <c r="N8" s="15"/>
      <c r="O8" s="15">
        <v>1</v>
      </c>
      <c r="P8" s="15"/>
      <c r="Q8" s="15">
        <v>1</v>
      </c>
      <c r="R8" s="15">
        <v>1</v>
      </c>
      <c r="S8" s="15"/>
      <c r="T8" s="15">
        <v>1</v>
      </c>
      <c r="U8" s="19">
        <f>SUM(КЗ_Вера_07[[#This Row],[Пн  01.06  ]:[Пт. 26.06]])</f>
        <v>5</v>
      </c>
      <c r="V8" s="19"/>
    </row>
    <row r="9" spans="1:22" x14ac:dyDescent="0.25">
      <c r="A9" t="s">
        <v>3</v>
      </c>
      <c r="B9" t="s">
        <v>57</v>
      </c>
      <c r="C9" t="s">
        <v>7</v>
      </c>
      <c r="D9" t="s">
        <v>74</v>
      </c>
      <c r="E9" s="14" t="s">
        <v>59</v>
      </c>
      <c r="F9" s="20">
        <v>0.72916666666666663</v>
      </c>
      <c r="G9" s="8">
        <v>41938</v>
      </c>
      <c r="H9" s="9">
        <f ca="1">INT(YEARFRAC($G$1,КЗ_Вера_07[[#This Row],[Дата рождения]],1))</f>
        <v>5</v>
      </c>
      <c r="I9" s="4" t="s">
        <v>25</v>
      </c>
      <c r="J9" t="s">
        <v>31</v>
      </c>
      <c r="K9" s="4"/>
      <c r="M9" s="15">
        <v>1</v>
      </c>
      <c r="N9" s="15">
        <v>1</v>
      </c>
      <c r="O9" s="15"/>
      <c r="P9" s="15">
        <v>1</v>
      </c>
      <c r="Q9" s="15">
        <v>1</v>
      </c>
      <c r="R9" s="15"/>
      <c r="S9" s="15">
        <v>1</v>
      </c>
      <c r="T9" s="15"/>
      <c r="U9" s="19">
        <f>SUM(КЗ_Вера_07[[#This Row],[Пн  01.06  ]:[Пт. 26.06]])</f>
        <v>5</v>
      </c>
      <c r="V9" s="19"/>
    </row>
    <row r="10" spans="1:22" x14ac:dyDescent="0.25">
      <c r="A10" t="s">
        <v>3</v>
      </c>
      <c r="B10" t="s">
        <v>57</v>
      </c>
      <c r="C10" t="s">
        <v>8</v>
      </c>
      <c r="D10" t="s">
        <v>74</v>
      </c>
      <c r="E10" s="14" t="s">
        <v>60</v>
      </c>
      <c r="F10" s="20">
        <v>0.6875</v>
      </c>
      <c r="G10" s="8">
        <v>41768</v>
      </c>
      <c r="H10" s="9">
        <f ca="1">INT(YEARFRAC($G$1,КЗ_Вера_07[[#This Row],[Дата рождения]],1))</f>
        <v>6</v>
      </c>
      <c r="I10" s="4" t="s">
        <v>26</v>
      </c>
      <c r="J10" t="s">
        <v>32</v>
      </c>
      <c r="K10" s="4"/>
      <c r="M10" s="15">
        <v>1</v>
      </c>
      <c r="N10" s="15"/>
      <c r="O10" s="15"/>
      <c r="P10" s="15">
        <v>1</v>
      </c>
      <c r="Q10" s="15"/>
      <c r="R10" s="15">
        <v>1</v>
      </c>
      <c r="S10" s="15"/>
      <c r="T10" s="15">
        <v>1</v>
      </c>
      <c r="U10" s="19">
        <f>SUM(КЗ_Вера_07[[#This Row],[Пн  01.06  ]:[Пт. 26.06]])</f>
        <v>4</v>
      </c>
      <c r="V10" s="19"/>
    </row>
    <row r="11" spans="1:22" x14ac:dyDescent="0.25">
      <c r="A11" t="s">
        <v>3</v>
      </c>
      <c r="B11" t="s">
        <v>57</v>
      </c>
      <c r="C11" t="s">
        <v>9</v>
      </c>
      <c r="D11" t="s">
        <v>74</v>
      </c>
      <c r="E11" s="7" t="s">
        <v>72</v>
      </c>
      <c r="F11" s="20"/>
      <c r="G11" s="8">
        <v>41965</v>
      </c>
      <c r="H11" s="9">
        <f ca="1">INT(YEARFRAC($G$1,КЗ_Вера_07[[#This Row],[Дата рождения]],1))</f>
        <v>5</v>
      </c>
      <c r="I11" s="4" t="s">
        <v>42</v>
      </c>
      <c r="J11" t="s">
        <v>33</v>
      </c>
      <c r="K11" s="4"/>
      <c r="M11" s="15"/>
      <c r="N11" s="15"/>
      <c r="O11" s="15"/>
      <c r="P11" s="15"/>
      <c r="Q11" s="15"/>
      <c r="R11" s="15"/>
      <c r="S11" s="15"/>
      <c r="T11" s="15"/>
      <c r="U11" s="19">
        <f>SUM(КЗ_Вера_07[[#This Row],[Пн  01.06  ]:[Пт. 26.06]])</f>
        <v>0</v>
      </c>
      <c r="V11" s="19"/>
    </row>
    <row r="12" spans="1:22" x14ac:dyDescent="0.25">
      <c r="A12" t="s">
        <v>3</v>
      </c>
      <c r="B12" t="s">
        <v>57</v>
      </c>
      <c r="C12" t="s">
        <v>10</v>
      </c>
      <c r="D12" t="s">
        <v>74</v>
      </c>
      <c r="F12" s="20"/>
      <c r="G12" s="8">
        <v>41663</v>
      </c>
      <c r="H12" s="9">
        <f ca="1">INT(YEARFRAC($G$1,КЗ_Вера_07[[#This Row],[Дата рождения]],1))</f>
        <v>6</v>
      </c>
      <c r="I12" s="4" t="s">
        <v>43</v>
      </c>
      <c r="J12" t="s">
        <v>34</v>
      </c>
      <c r="K12" s="4"/>
      <c r="M12" s="15"/>
      <c r="N12" s="15"/>
      <c r="O12" s="15"/>
      <c r="P12" s="15"/>
      <c r="Q12" s="15"/>
      <c r="R12" s="15"/>
      <c r="S12" s="15"/>
      <c r="T12" s="15"/>
      <c r="U12" s="19">
        <f>SUM(КЗ_Вера_07[[#This Row],[Пн  01.06  ]:[Пт. 26.06]])</f>
        <v>0</v>
      </c>
      <c r="V12" s="19"/>
    </row>
    <row r="13" spans="1:22" x14ac:dyDescent="0.25">
      <c r="A13" t="s">
        <v>3</v>
      </c>
      <c r="B13" t="s">
        <v>57</v>
      </c>
      <c r="C13" t="s">
        <v>11</v>
      </c>
      <c r="D13" t="s">
        <v>74</v>
      </c>
      <c r="F13" s="20"/>
      <c r="G13" s="8">
        <v>41752</v>
      </c>
      <c r="H13" s="9">
        <f ca="1">INT(YEARFRAC($G$1,КЗ_Вера_07[[#This Row],[Дата рождения]],1))</f>
        <v>6</v>
      </c>
      <c r="I13" s="4" t="s">
        <v>44</v>
      </c>
      <c r="J13" t="s">
        <v>35</v>
      </c>
      <c r="K13" s="4"/>
      <c r="M13" s="15"/>
      <c r="N13" s="15"/>
      <c r="O13" s="15"/>
      <c r="P13" s="15"/>
      <c r="Q13" s="15"/>
      <c r="R13" s="15"/>
      <c r="S13" s="15"/>
      <c r="T13" s="15"/>
      <c r="U13" s="19">
        <f>SUM(КЗ_Вера_07[[#This Row],[Пн  01.06  ]:[Пт. 26.06]])</f>
        <v>0</v>
      </c>
      <c r="V13" s="19"/>
    </row>
    <row r="14" spans="1:22" x14ac:dyDescent="0.25">
      <c r="A14" t="s">
        <v>3</v>
      </c>
      <c r="B14" t="s">
        <v>57</v>
      </c>
      <c r="C14" t="s">
        <v>12</v>
      </c>
      <c r="D14" t="s">
        <v>74</v>
      </c>
      <c r="F14" s="20"/>
      <c r="G14" s="8">
        <v>41657</v>
      </c>
      <c r="H14" s="9">
        <f ca="1">INT(YEARFRAC($G$1,КЗ_Вера_07[[#This Row],[Дата рождения]],1))</f>
        <v>6</v>
      </c>
      <c r="I14" s="4" t="s">
        <v>45</v>
      </c>
      <c r="J14" t="s">
        <v>36</v>
      </c>
      <c r="K14" s="4"/>
      <c r="M14" s="15"/>
      <c r="N14" s="15"/>
      <c r="O14" s="15"/>
      <c r="P14" s="15"/>
      <c r="Q14" s="15"/>
      <c r="R14" s="15"/>
      <c r="S14" s="15"/>
      <c r="T14" s="15"/>
      <c r="U14" s="19">
        <f>SUM(КЗ_Вера_07[[#This Row],[Пн  01.06  ]:[Пт. 26.06]])</f>
        <v>0</v>
      </c>
      <c r="V14" s="19"/>
    </row>
    <row r="15" spans="1:22" x14ac:dyDescent="0.25">
      <c r="A15" t="s">
        <v>3</v>
      </c>
      <c r="B15" t="s">
        <v>57</v>
      </c>
      <c r="C15" t="s">
        <v>53</v>
      </c>
      <c r="D15" t="s">
        <v>74</v>
      </c>
      <c r="F15" s="20"/>
      <c r="G15" s="8">
        <v>41933</v>
      </c>
      <c r="H15" s="9">
        <f ca="1">INT(YEARFRAC($G$1,КЗ_Вера_07[[#This Row],[Дата рождения]],1))</f>
        <v>5</v>
      </c>
      <c r="I15" s="4" t="s">
        <v>46</v>
      </c>
      <c r="J15" t="s">
        <v>37</v>
      </c>
      <c r="K15" s="4"/>
      <c r="M15" s="15"/>
      <c r="N15" s="15"/>
      <c r="O15" s="15"/>
      <c r="P15" s="15"/>
      <c r="Q15" s="15"/>
      <c r="R15" s="15"/>
      <c r="S15" s="15"/>
      <c r="T15" s="15"/>
      <c r="U15" s="19">
        <f>SUM(КЗ_Вера_07[[#This Row],[Пн  01.06  ]:[Пт. 26.06]])</f>
        <v>0</v>
      </c>
      <c r="V15" s="19"/>
    </row>
    <row r="16" spans="1:22" x14ac:dyDescent="0.25">
      <c r="A16" t="s">
        <v>3</v>
      </c>
      <c r="B16" t="s">
        <v>57</v>
      </c>
      <c r="C16" t="s">
        <v>13</v>
      </c>
      <c r="D16" t="s">
        <v>74</v>
      </c>
      <c r="F16" s="20"/>
      <c r="G16" s="8">
        <v>41907</v>
      </c>
      <c r="H16" s="9">
        <f ca="1">INT(YEARFRAC($G$1,КЗ_Вера_07[[#This Row],[Дата рождения]],1))</f>
        <v>5</v>
      </c>
      <c r="I16" s="4" t="s">
        <v>47</v>
      </c>
      <c r="J16" t="s">
        <v>38</v>
      </c>
      <c r="K16" s="4"/>
      <c r="M16" s="15"/>
      <c r="N16" s="15"/>
      <c r="O16" s="15"/>
      <c r="P16" s="15"/>
      <c r="Q16" s="15"/>
      <c r="R16" s="15"/>
      <c r="S16" s="15"/>
      <c r="T16" s="15"/>
      <c r="U16" s="19">
        <f>SUM(КЗ_Вера_07[[#This Row],[Пн  01.06  ]:[Пт. 26.06]])</f>
        <v>0</v>
      </c>
      <c r="V16" s="19"/>
    </row>
    <row r="17" spans="1:22" x14ac:dyDescent="0.25">
      <c r="A17" t="s">
        <v>3</v>
      </c>
      <c r="B17" t="s">
        <v>57</v>
      </c>
      <c r="C17" t="s">
        <v>14</v>
      </c>
      <c r="D17" t="s">
        <v>74</v>
      </c>
      <c r="F17" s="20"/>
      <c r="G17" s="8">
        <v>41810</v>
      </c>
      <c r="H17" s="9">
        <f ca="1">INT(YEARFRAC($G$1,КЗ_Вера_07[[#This Row],[Дата рождения]],1))</f>
        <v>5</v>
      </c>
      <c r="I17" s="4" t="s">
        <v>48</v>
      </c>
      <c r="J17" t="s">
        <v>39</v>
      </c>
      <c r="K17" s="4"/>
      <c r="M17" s="15"/>
      <c r="N17" s="15"/>
      <c r="O17" s="15"/>
      <c r="P17" s="15"/>
      <c r="Q17" s="15"/>
      <c r="R17" s="15"/>
      <c r="S17" s="15"/>
      <c r="T17" s="15"/>
      <c r="U17" s="19">
        <f>SUM(КЗ_Вера_07[[#This Row],[Пн  01.06  ]:[Пт. 26.06]])</f>
        <v>0</v>
      </c>
      <c r="V17" s="19"/>
    </row>
    <row r="18" spans="1:22" x14ac:dyDescent="0.25">
      <c r="A18" t="s">
        <v>3</v>
      </c>
      <c r="B18" t="s">
        <v>57</v>
      </c>
      <c r="C18" t="s">
        <v>15</v>
      </c>
      <c r="D18" t="s">
        <v>74</v>
      </c>
      <c r="F18" s="20"/>
      <c r="G18" s="8">
        <v>41671</v>
      </c>
      <c r="H18" s="9">
        <f ca="1">INT(YEARFRAC($G$1,КЗ_Вера_07[[#This Row],[Дата рождения]],1))</f>
        <v>6</v>
      </c>
      <c r="I18" s="4" t="s">
        <v>49</v>
      </c>
      <c r="J18" t="s">
        <v>36</v>
      </c>
      <c r="K18" s="4"/>
      <c r="M18" s="15"/>
      <c r="N18" s="15"/>
      <c r="O18" s="15"/>
      <c r="P18" s="15"/>
      <c r="Q18" s="15"/>
      <c r="R18" s="15"/>
      <c r="S18" s="15"/>
      <c r="T18" s="15"/>
      <c r="U18" s="19">
        <f>SUM(КЗ_Вера_07[[#This Row],[Пн  01.06  ]:[Пт. 26.06]])</f>
        <v>0</v>
      </c>
      <c r="V18" s="19"/>
    </row>
    <row r="19" spans="1:22" x14ac:dyDescent="0.25">
      <c r="A19" t="s">
        <v>3</v>
      </c>
      <c r="B19" t="s">
        <v>57</v>
      </c>
      <c r="C19" t="s">
        <v>16</v>
      </c>
      <c r="D19" t="s">
        <v>74</v>
      </c>
      <c r="F19" s="20"/>
      <c r="G19" s="8">
        <v>41767</v>
      </c>
      <c r="H19" s="9">
        <f ca="1">INT(YEARFRAC($G$1,КЗ_Вера_07[[#This Row],[Дата рождения]],1))</f>
        <v>6</v>
      </c>
      <c r="I19" s="4" t="s">
        <v>50</v>
      </c>
      <c r="J19" t="s">
        <v>38</v>
      </c>
      <c r="K19" s="4"/>
      <c r="M19" s="15"/>
      <c r="N19" s="15"/>
      <c r="O19" s="15"/>
      <c r="P19" s="15"/>
      <c r="Q19" s="15"/>
      <c r="R19" s="15"/>
      <c r="S19" s="15"/>
      <c r="T19" s="15"/>
      <c r="U19" s="19">
        <f>SUM(КЗ_Вера_07[[#This Row],[Пн  01.06  ]:[Пт. 26.06]])</f>
        <v>0</v>
      </c>
      <c r="V19" s="19"/>
    </row>
    <row r="20" spans="1:22" x14ac:dyDescent="0.25">
      <c r="A20" t="s">
        <v>3</v>
      </c>
      <c r="B20" t="s">
        <v>57</v>
      </c>
      <c r="C20" t="s">
        <v>17</v>
      </c>
      <c r="D20" t="s">
        <v>74</v>
      </c>
      <c r="F20" s="20"/>
      <c r="G20" s="8">
        <v>41861</v>
      </c>
      <c r="H20" s="9">
        <f ca="1">INT(YEARFRAC($G$1,КЗ_Вера_07[[#This Row],[Дата рождения]],1))</f>
        <v>5</v>
      </c>
      <c r="I20" s="4" t="s">
        <v>51</v>
      </c>
      <c r="J20" t="s">
        <v>30</v>
      </c>
      <c r="K20" s="4"/>
      <c r="M20" s="15"/>
      <c r="N20" s="15"/>
      <c r="O20" s="15"/>
      <c r="P20" s="15"/>
      <c r="Q20" s="15"/>
      <c r="R20" s="15"/>
      <c r="S20" s="15"/>
      <c r="T20" s="15"/>
      <c r="U20" s="19">
        <f>SUM(КЗ_Вера_07[[#This Row],[Пн  01.06  ]:[Пт. 26.06]])</f>
        <v>0</v>
      </c>
      <c r="V20" s="19"/>
    </row>
    <row r="21" spans="1:22" x14ac:dyDescent="0.25">
      <c r="A21" t="s">
        <v>3</v>
      </c>
      <c r="B21" t="s">
        <v>57</v>
      </c>
      <c r="C21" t="s">
        <v>18</v>
      </c>
      <c r="D21" t="s">
        <v>74</v>
      </c>
      <c r="F21" s="20"/>
      <c r="G21" s="8">
        <v>41998</v>
      </c>
      <c r="H21" s="9">
        <f ca="1">INT(YEARFRAC($G$1,КЗ_Вера_07[[#This Row],[Дата рождения]],1))</f>
        <v>5</v>
      </c>
      <c r="I21" s="4" t="s">
        <v>52</v>
      </c>
      <c r="J21" t="s">
        <v>40</v>
      </c>
      <c r="K21" s="4"/>
      <c r="M21" s="15"/>
      <c r="N21" s="15"/>
      <c r="O21" s="15"/>
      <c r="P21" s="15"/>
      <c r="Q21" s="15"/>
      <c r="R21" s="15"/>
      <c r="S21" s="15"/>
      <c r="T21" s="15"/>
      <c r="U21" s="19">
        <f>SUM(КЗ_Вера_07[[#This Row],[Пн  01.06  ]:[Пт. 26.06]])</f>
        <v>0</v>
      </c>
      <c r="V21" s="19"/>
    </row>
    <row r="22" spans="1:22" x14ac:dyDescent="0.25">
      <c r="F22" s="20"/>
      <c r="H22" s="9"/>
      <c r="I22" s="4"/>
      <c r="K22" s="4"/>
      <c r="M22" s="15"/>
      <c r="N22" s="15"/>
      <c r="O22" s="15"/>
      <c r="P22" s="15"/>
      <c r="Q22" s="15"/>
      <c r="R22" s="15"/>
      <c r="S22" s="15"/>
      <c r="T22" s="15"/>
      <c r="U22" s="19">
        <f>SUM(КЗ_Вера_07[[#This Row],[Пн  01.06  ]:[Пт. 26.06]])</f>
        <v>0</v>
      </c>
      <c r="V22" s="19"/>
    </row>
    <row r="23" spans="1:22" x14ac:dyDescent="0.25">
      <c r="H23" s="9"/>
    </row>
    <row r="39" spans="7:7" x14ac:dyDescent="0.25">
      <c r="G39" s="7" t="s">
        <v>54</v>
      </c>
    </row>
  </sheetData>
  <pageMargins left="0.7" right="0.7" top="0.75" bottom="0.75" header="0.3" footer="0.3"/>
  <pageSetup paperSize="9" orientation="portrait" horizontalDpi="0" verticalDpi="0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workbookViewId="0">
      <pane xSplit="6" topLeftCell="G1" activePane="topRight" state="frozen"/>
      <selection pane="topRight" activeCell="F6" sqref="F6:F22"/>
    </sheetView>
  </sheetViews>
  <sheetFormatPr defaultRowHeight="15" x14ac:dyDescent="0.25"/>
  <cols>
    <col min="1" max="1" width="22.85546875" customWidth="1"/>
    <col min="2" max="2" width="9.42578125" customWidth="1"/>
    <col min="3" max="3" width="26.28515625" customWidth="1"/>
    <col min="4" max="4" width="8.7109375" customWidth="1"/>
    <col min="5" max="5" width="6.140625" customWidth="1"/>
    <col min="6" max="6" width="6.140625" style="7" customWidth="1"/>
    <col min="7" max="7" width="13.42578125" style="7" customWidth="1"/>
    <col min="8" max="8" width="8" style="7" customWidth="1"/>
    <col min="9" max="9" width="18.42578125" customWidth="1"/>
    <col min="10" max="10" width="14.7109375" customWidth="1"/>
    <col min="11" max="11" width="12" customWidth="1"/>
    <col min="12" max="12" width="18.7109375" customWidth="1"/>
    <col min="13" max="13" width="8.85546875" customWidth="1"/>
    <col min="14" max="16" width="9" customWidth="1"/>
    <col min="21" max="21" width="14.42578125" customWidth="1"/>
    <col min="22" max="22" width="29" style="17" customWidth="1"/>
  </cols>
  <sheetData>
    <row r="1" spans="1:22" x14ac:dyDescent="0.25">
      <c r="A1" s="1"/>
      <c r="B1" s="10"/>
      <c r="C1" s="10"/>
      <c r="D1" s="10"/>
      <c r="E1" s="10"/>
      <c r="F1" s="5"/>
      <c r="G1" s="3">
        <f ca="1">TODAY()</f>
        <v>43985</v>
      </c>
      <c r="H1"/>
    </row>
    <row r="2" spans="1:22" x14ac:dyDescent="0.25">
      <c r="A2" s="2"/>
      <c r="B2" s="11"/>
      <c r="C2" s="11"/>
      <c r="D2" s="11"/>
      <c r="E2" s="11"/>
      <c r="F2" s="6"/>
      <c r="G2" s="6"/>
      <c r="H2" s="6"/>
    </row>
    <row r="3" spans="1:22" x14ac:dyDescent="0.25">
      <c r="A3" s="1"/>
      <c r="B3" s="10"/>
      <c r="C3" s="10"/>
      <c r="D3" s="10"/>
      <c r="E3" s="10"/>
      <c r="F3" s="5"/>
      <c r="G3" s="5"/>
      <c r="H3" s="5"/>
    </row>
    <row r="4" spans="1:22" x14ac:dyDescent="0.25">
      <c r="M4" s="12"/>
      <c r="N4" s="12"/>
      <c r="O4" s="12"/>
      <c r="P4" s="12"/>
    </row>
    <row r="5" spans="1:22" ht="30" x14ac:dyDescent="0.25">
      <c r="A5" s="13" t="s">
        <v>55</v>
      </c>
      <c r="B5" s="13" t="s">
        <v>56</v>
      </c>
      <c r="C5" s="13" t="s">
        <v>62</v>
      </c>
      <c r="D5" s="13" t="s">
        <v>73</v>
      </c>
      <c r="E5" s="13" t="s">
        <v>58</v>
      </c>
      <c r="F5" s="14" t="s">
        <v>61</v>
      </c>
      <c r="G5" s="14" t="s">
        <v>19</v>
      </c>
      <c r="H5" s="14" t="s">
        <v>2</v>
      </c>
      <c r="I5" s="13" t="s">
        <v>0</v>
      </c>
      <c r="J5" s="13" t="s">
        <v>20</v>
      </c>
      <c r="K5" s="13" t="s">
        <v>1</v>
      </c>
      <c r="L5" s="13" t="s">
        <v>41</v>
      </c>
      <c r="M5" s="16" t="s">
        <v>63</v>
      </c>
      <c r="N5" s="16" t="s">
        <v>64</v>
      </c>
      <c r="O5" s="16" t="s">
        <v>65</v>
      </c>
      <c r="P5" s="16" t="s">
        <v>66</v>
      </c>
      <c r="Q5" s="16" t="s">
        <v>67</v>
      </c>
      <c r="R5" s="16" t="s">
        <v>68</v>
      </c>
      <c r="S5" s="16" t="s">
        <v>69</v>
      </c>
      <c r="T5" s="16" t="s">
        <v>70</v>
      </c>
      <c r="U5" s="18" t="s">
        <v>71</v>
      </c>
      <c r="V5" s="18" t="s">
        <v>81</v>
      </c>
    </row>
    <row r="6" spans="1:22" x14ac:dyDescent="0.25">
      <c r="A6" t="s">
        <v>3</v>
      </c>
      <c r="B6" t="s">
        <v>57</v>
      </c>
      <c r="C6" t="s">
        <v>4</v>
      </c>
      <c r="D6" t="s">
        <v>80</v>
      </c>
      <c r="E6" s="14" t="s">
        <v>59</v>
      </c>
      <c r="F6" s="20">
        <v>0.6875</v>
      </c>
      <c r="G6" s="8">
        <v>41906</v>
      </c>
      <c r="H6" s="9">
        <f ca="1">INT(YEARFRAC($G$1,КЗ_Вера_08[[#This Row],[Дата рождения]],1))</f>
        <v>5</v>
      </c>
      <c r="I6" s="4" t="s">
        <v>21</v>
      </c>
      <c r="J6" t="s">
        <v>27</v>
      </c>
      <c r="K6" s="4"/>
      <c r="M6" s="15">
        <v>1</v>
      </c>
      <c r="N6" s="15">
        <v>1</v>
      </c>
      <c r="O6" s="15">
        <v>1</v>
      </c>
      <c r="P6" s="15">
        <v>1</v>
      </c>
      <c r="Q6" s="15">
        <v>1</v>
      </c>
      <c r="R6" s="15">
        <v>1</v>
      </c>
      <c r="S6" s="15">
        <v>1</v>
      </c>
      <c r="T6" s="15">
        <v>1</v>
      </c>
      <c r="U6" s="19">
        <f>SUM(КЗ_Вера_08[[#This Row],[Пн  01.06  ]:[Пт. 26.06]])</f>
        <v>8</v>
      </c>
      <c r="V6" s="19"/>
    </row>
    <row r="7" spans="1:22" x14ac:dyDescent="0.25">
      <c r="A7" t="s">
        <v>3</v>
      </c>
      <c r="B7" t="s">
        <v>57</v>
      </c>
      <c r="C7" t="s">
        <v>5</v>
      </c>
      <c r="D7" t="s">
        <v>80</v>
      </c>
      <c r="E7" s="14" t="s">
        <v>59</v>
      </c>
      <c r="F7" s="20">
        <v>0.6875</v>
      </c>
      <c r="G7" s="8">
        <v>41931</v>
      </c>
      <c r="H7" s="9">
        <f ca="1">INT(YEARFRAC($G$1,КЗ_Вера_08[[#This Row],[Дата рождения]],1))</f>
        <v>5</v>
      </c>
      <c r="I7" s="4" t="s">
        <v>22</v>
      </c>
      <c r="J7" t="s">
        <v>28</v>
      </c>
      <c r="K7" s="4" t="s">
        <v>23</v>
      </c>
      <c r="L7" t="s">
        <v>29</v>
      </c>
      <c r="M7" s="15"/>
      <c r="N7" s="15">
        <v>1</v>
      </c>
      <c r="O7" s="15"/>
      <c r="P7" s="15"/>
      <c r="Q7" s="15"/>
      <c r="R7" s="15"/>
      <c r="S7" s="15"/>
      <c r="T7" s="15"/>
      <c r="U7" s="19">
        <f>SUM(КЗ_Вера_08[[#This Row],[Пн  01.06  ]:[Пт. 26.06]])</f>
        <v>1</v>
      </c>
      <c r="V7" s="19"/>
    </row>
    <row r="8" spans="1:22" x14ac:dyDescent="0.25">
      <c r="A8" t="s">
        <v>3</v>
      </c>
      <c r="B8" t="s">
        <v>57</v>
      </c>
      <c r="C8" t="s">
        <v>6</v>
      </c>
      <c r="D8" t="s">
        <v>80</v>
      </c>
      <c r="E8" s="14" t="s">
        <v>60</v>
      </c>
      <c r="F8" s="20">
        <v>0.72916666666666663</v>
      </c>
      <c r="G8" s="8">
        <v>41897</v>
      </c>
      <c r="H8" s="9">
        <f ca="1">INT(YEARFRAC($G$1,КЗ_Вера_08[[#This Row],[Дата рождения]],1))</f>
        <v>5</v>
      </c>
      <c r="I8" s="4" t="s">
        <v>24</v>
      </c>
      <c r="J8" t="s">
        <v>30</v>
      </c>
      <c r="K8" s="4"/>
      <c r="M8" s="15">
        <v>1</v>
      </c>
      <c r="N8" s="15"/>
      <c r="O8" s="15">
        <v>1</v>
      </c>
      <c r="P8" s="15"/>
      <c r="Q8" s="15">
        <v>1</v>
      </c>
      <c r="R8" s="15">
        <v>1</v>
      </c>
      <c r="S8" s="15"/>
      <c r="T8" s="15">
        <v>1</v>
      </c>
      <c r="U8" s="19">
        <f>SUM(КЗ_Вера_08[[#This Row],[Пн  01.06  ]:[Пт. 26.06]])</f>
        <v>5</v>
      </c>
      <c r="V8" s="19"/>
    </row>
    <row r="9" spans="1:22" x14ac:dyDescent="0.25">
      <c r="A9" t="s">
        <v>3</v>
      </c>
      <c r="B9" t="s">
        <v>57</v>
      </c>
      <c r="C9" t="s">
        <v>7</v>
      </c>
      <c r="D9" t="s">
        <v>80</v>
      </c>
      <c r="E9" s="14" t="s">
        <v>59</v>
      </c>
      <c r="F9" s="20">
        <v>0.72916666666666663</v>
      </c>
      <c r="G9" s="8">
        <v>41938</v>
      </c>
      <c r="H9" s="9">
        <f ca="1">INT(YEARFRAC($G$1,КЗ_Вера_08[[#This Row],[Дата рождения]],1))</f>
        <v>5</v>
      </c>
      <c r="I9" s="4" t="s">
        <v>25</v>
      </c>
      <c r="J9" t="s">
        <v>31</v>
      </c>
      <c r="K9" s="4"/>
      <c r="M9" s="15">
        <v>1</v>
      </c>
      <c r="N9" s="15">
        <v>1</v>
      </c>
      <c r="O9" s="15"/>
      <c r="P9" s="15">
        <v>1</v>
      </c>
      <c r="Q9" s="15">
        <v>1</v>
      </c>
      <c r="R9" s="15"/>
      <c r="S9" s="15">
        <v>1</v>
      </c>
      <c r="T9" s="15"/>
      <c r="U9" s="19">
        <f>SUM(КЗ_Вера_08[[#This Row],[Пн  01.06  ]:[Пт. 26.06]])</f>
        <v>5</v>
      </c>
      <c r="V9" s="19"/>
    </row>
    <row r="10" spans="1:22" x14ac:dyDescent="0.25">
      <c r="A10" t="s">
        <v>3</v>
      </c>
      <c r="B10" t="s">
        <v>57</v>
      </c>
      <c r="C10" t="s">
        <v>8</v>
      </c>
      <c r="D10" t="s">
        <v>80</v>
      </c>
      <c r="E10" s="14" t="s">
        <v>60</v>
      </c>
      <c r="F10" s="20">
        <v>0.6875</v>
      </c>
      <c r="G10" s="8">
        <v>41768</v>
      </c>
      <c r="H10" s="9">
        <f ca="1">INT(YEARFRAC($G$1,КЗ_Вера_08[[#This Row],[Дата рождения]],1))</f>
        <v>6</v>
      </c>
      <c r="I10" s="4" t="s">
        <v>26</v>
      </c>
      <c r="J10" t="s">
        <v>32</v>
      </c>
      <c r="K10" s="4"/>
      <c r="M10" s="15">
        <v>1</v>
      </c>
      <c r="N10" s="15"/>
      <c r="O10" s="15"/>
      <c r="P10" s="15">
        <v>1</v>
      </c>
      <c r="Q10" s="15"/>
      <c r="R10" s="15">
        <v>1</v>
      </c>
      <c r="S10" s="15"/>
      <c r="T10" s="15">
        <v>1</v>
      </c>
      <c r="U10" s="19">
        <f>SUM(КЗ_Вера_08[[#This Row],[Пн  01.06  ]:[Пт. 26.06]])</f>
        <v>4</v>
      </c>
      <c r="V10" s="19"/>
    </row>
    <row r="11" spans="1:22" x14ac:dyDescent="0.25">
      <c r="A11" t="s">
        <v>3</v>
      </c>
      <c r="B11" t="s">
        <v>57</v>
      </c>
      <c r="C11" t="s">
        <v>9</v>
      </c>
      <c r="D11" t="s">
        <v>80</v>
      </c>
      <c r="E11" s="7" t="s">
        <v>72</v>
      </c>
      <c r="F11" s="20"/>
      <c r="G11" s="8">
        <v>41965</v>
      </c>
      <c r="H11" s="9">
        <f ca="1">INT(YEARFRAC($G$1,КЗ_Вера_08[[#This Row],[Дата рождения]],1))</f>
        <v>5</v>
      </c>
      <c r="I11" s="4" t="s">
        <v>42</v>
      </c>
      <c r="J11" t="s">
        <v>33</v>
      </c>
      <c r="K11" s="4"/>
      <c r="M11" s="15"/>
      <c r="N11" s="15"/>
      <c r="O11" s="15"/>
      <c r="P11" s="15"/>
      <c r="Q11" s="15"/>
      <c r="R11" s="15"/>
      <c r="S11" s="15"/>
      <c r="T11" s="15"/>
      <c r="U11" s="19">
        <f>SUM(КЗ_Вера_08[[#This Row],[Пн  01.06  ]:[Пт. 26.06]])</f>
        <v>0</v>
      </c>
      <c r="V11" s="19"/>
    </row>
    <row r="12" spans="1:22" x14ac:dyDescent="0.25">
      <c r="A12" t="s">
        <v>3</v>
      </c>
      <c r="B12" t="s">
        <v>57</v>
      </c>
      <c r="C12" t="s">
        <v>10</v>
      </c>
      <c r="D12" t="s">
        <v>80</v>
      </c>
      <c r="F12" s="20"/>
      <c r="G12" s="8">
        <v>41663</v>
      </c>
      <c r="H12" s="9">
        <f ca="1">INT(YEARFRAC($G$1,КЗ_Вера_08[[#This Row],[Дата рождения]],1))</f>
        <v>6</v>
      </c>
      <c r="I12" s="4" t="s">
        <v>43</v>
      </c>
      <c r="J12" t="s">
        <v>34</v>
      </c>
      <c r="K12" s="4"/>
      <c r="M12" s="15"/>
      <c r="N12" s="15"/>
      <c r="O12" s="15"/>
      <c r="P12" s="15"/>
      <c r="Q12" s="15"/>
      <c r="R12" s="15"/>
      <c r="S12" s="15"/>
      <c r="T12" s="15"/>
      <c r="U12" s="19">
        <f>SUM(КЗ_Вера_08[[#This Row],[Пн  01.06  ]:[Пт. 26.06]])</f>
        <v>0</v>
      </c>
      <c r="V12" s="19"/>
    </row>
    <row r="13" spans="1:22" x14ac:dyDescent="0.25">
      <c r="A13" t="s">
        <v>3</v>
      </c>
      <c r="B13" t="s">
        <v>57</v>
      </c>
      <c r="C13" t="s">
        <v>11</v>
      </c>
      <c r="D13" t="s">
        <v>80</v>
      </c>
      <c r="F13" s="20"/>
      <c r="G13" s="8">
        <v>41752</v>
      </c>
      <c r="H13" s="9">
        <f ca="1">INT(YEARFRAC($G$1,КЗ_Вера_08[[#This Row],[Дата рождения]],1))</f>
        <v>6</v>
      </c>
      <c r="I13" s="4" t="s">
        <v>44</v>
      </c>
      <c r="J13" t="s">
        <v>35</v>
      </c>
      <c r="K13" s="4"/>
      <c r="M13" s="15"/>
      <c r="N13" s="15"/>
      <c r="O13" s="15"/>
      <c r="P13" s="15"/>
      <c r="Q13" s="15"/>
      <c r="R13" s="15"/>
      <c r="S13" s="15"/>
      <c r="T13" s="15"/>
      <c r="U13" s="19">
        <f>SUM(КЗ_Вера_08[[#This Row],[Пн  01.06  ]:[Пт. 26.06]])</f>
        <v>0</v>
      </c>
      <c r="V13" s="19"/>
    </row>
    <row r="14" spans="1:22" x14ac:dyDescent="0.25">
      <c r="A14" t="s">
        <v>3</v>
      </c>
      <c r="B14" t="s">
        <v>57</v>
      </c>
      <c r="C14" t="s">
        <v>12</v>
      </c>
      <c r="D14" t="s">
        <v>80</v>
      </c>
      <c r="F14" s="20"/>
      <c r="G14" s="8">
        <v>41657</v>
      </c>
      <c r="H14" s="9">
        <f ca="1">INT(YEARFRAC($G$1,КЗ_Вера_08[[#This Row],[Дата рождения]],1))</f>
        <v>6</v>
      </c>
      <c r="I14" s="4" t="s">
        <v>45</v>
      </c>
      <c r="J14" t="s">
        <v>36</v>
      </c>
      <c r="K14" s="4"/>
      <c r="M14" s="15"/>
      <c r="N14" s="15"/>
      <c r="O14" s="15"/>
      <c r="P14" s="15"/>
      <c r="Q14" s="15"/>
      <c r="R14" s="15"/>
      <c r="S14" s="15"/>
      <c r="T14" s="15"/>
      <c r="U14" s="19">
        <f>SUM(КЗ_Вера_08[[#This Row],[Пн  01.06  ]:[Пт. 26.06]])</f>
        <v>0</v>
      </c>
      <c r="V14" s="19"/>
    </row>
    <row r="15" spans="1:22" x14ac:dyDescent="0.25">
      <c r="A15" t="s">
        <v>3</v>
      </c>
      <c r="B15" t="s">
        <v>57</v>
      </c>
      <c r="C15" t="s">
        <v>53</v>
      </c>
      <c r="D15" t="s">
        <v>80</v>
      </c>
      <c r="F15" s="20"/>
      <c r="G15" s="8">
        <v>41933</v>
      </c>
      <c r="H15" s="9">
        <f ca="1">INT(YEARFRAC($G$1,КЗ_Вера_08[[#This Row],[Дата рождения]],1))</f>
        <v>5</v>
      </c>
      <c r="I15" s="4" t="s">
        <v>46</v>
      </c>
      <c r="J15" t="s">
        <v>37</v>
      </c>
      <c r="K15" s="4"/>
      <c r="M15" s="15"/>
      <c r="N15" s="15"/>
      <c r="O15" s="15"/>
      <c r="P15" s="15"/>
      <c r="Q15" s="15"/>
      <c r="R15" s="15"/>
      <c r="S15" s="15"/>
      <c r="T15" s="15"/>
      <c r="U15" s="19">
        <f>SUM(КЗ_Вера_08[[#This Row],[Пн  01.06  ]:[Пт. 26.06]])</f>
        <v>0</v>
      </c>
      <c r="V15" s="19"/>
    </row>
    <row r="16" spans="1:22" x14ac:dyDescent="0.25">
      <c r="A16" t="s">
        <v>3</v>
      </c>
      <c r="B16" t="s">
        <v>57</v>
      </c>
      <c r="C16" t="s">
        <v>13</v>
      </c>
      <c r="D16" t="s">
        <v>80</v>
      </c>
      <c r="F16" s="20"/>
      <c r="G16" s="8">
        <v>41907</v>
      </c>
      <c r="H16" s="9">
        <f ca="1">INT(YEARFRAC($G$1,КЗ_Вера_08[[#This Row],[Дата рождения]],1))</f>
        <v>5</v>
      </c>
      <c r="I16" s="4" t="s">
        <v>47</v>
      </c>
      <c r="J16" t="s">
        <v>38</v>
      </c>
      <c r="K16" s="4"/>
      <c r="M16" s="15"/>
      <c r="N16" s="15"/>
      <c r="O16" s="15"/>
      <c r="P16" s="15"/>
      <c r="Q16" s="15"/>
      <c r="R16" s="15"/>
      <c r="S16" s="15"/>
      <c r="T16" s="15"/>
      <c r="U16" s="19">
        <f>SUM(КЗ_Вера_08[[#This Row],[Пн  01.06  ]:[Пт. 26.06]])</f>
        <v>0</v>
      </c>
      <c r="V16" s="19"/>
    </row>
    <row r="17" spans="1:22" x14ac:dyDescent="0.25">
      <c r="A17" t="s">
        <v>3</v>
      </c>
      <c r="B17" t="s">
        <v>57</v>
      </c>
      <c r="C17" t="s">
        <v>14</v>
      </c>
      <c r="D17" t="s">
        <v>80</v>
      </c>
      <c r="F17" s="20"/>
      <c r="G17" s="8">
        <v>41810</v>
      </c>
      <c r="H17" s="9">
        <f ca="1">INT(YEARFRAC($G$1,КЗ_Вера_08[[#This Row],[Дата рождения]],1))</f>
        <v>5</v>
      </c>
      <c r="I17" s="4" t="s">
        <v>48</v>
      </c>
      <c r="J17" t="s">
        <v>39</v>
      </c>
      <c r="K17" s="4"/>
      <c r="M17" s="15"/>
      <c r="N17" s="15"/>
      <c r="O17" s="15"/>
      <c r="P17" s="15"/>
      <c r="Q17" s="15"/>
      <c r="R17" s="15"/>
      <c r="S17" s="15"/>
      <c r="T17" s="15"/>
      <c r="U17" s="19">
        <f>SUM(КЗ_Вера_08[[#This Row],[Пн  01.06  ]:[Пт. 26.06]])</f>
        <v>0</v>
      </c>
      <c r="V17" s="19"/>
    </row>
    <row r="18" spans="1:22" x14ac:dyDescent="0.25">
      <c r="A18" t="s">
        <v>3</v>
      </c>
      <c r="B18" t="s">
        <v>57</v>
      </c>
      <c r="C18" t="s">
        <v>15</v>
      </c>
      <c r="D18" t="s">
        <v>80</v>
      </c>
      <c r="F18" s="20"/>
      <c r="G18" s="8">
        <v>41671</v>
      </c>
      <c r="H18" s="9">
        <f ca="1">INT(YEARFRAC($G$1,КЗ_Вера_08[[#This Row],[Дата рождения]],1))</f>
        <v>6</v>
      </c>
      <c r="I18" s="4" t="s">
        <v>49</v>
      </c>
      <c r="J18" t="s">
        <v>36</v>
      </c>
      <c r="K18" s="4"/>
      <c r="M18" s="15"/>
      <c r="N18" s="15"/>
      <c r="O18" s="15"/>
      <c r="P18" s="15"/>
      <c r="Q18" s="15"/>
      <c r="R18" s="15"/>
      <c r="S18" s="15"/>
      <c r="T18" s="15"/>
      <c r="U18" s="19">
        <f>SUM(КЗ_Вера_08[[#This Row],[Пн  01.06  ]:[Пт. 26.06]])</f>
        <v>0</v>
      </c>
      <c r="V18" s="19"/>
    </row>
    <row r="19" spans="1:22" x14ac:dyDescent="0.25">
      <c r="A19" t="s">
        <v>3</v>
      </c>
      <c r="B19" t="s">
        <v>57</v>
      </c>
      <c r="C19" t="s">
        <v>16</v>
      </c>
      <c r="D19" t="s">
        <v>80</v>
      </c>
      <c r="F19" s="20"/>
      <c r="G19" s="8">
        <v>41767</v>
      </c>
      <c r="H19" s="9">
        <f ca="1">INT(YEARFRAC($G$1,КЗ_Вера_08[[#This Row],[Дата рождения]],1))</f>
        <v>6</v>
      </c>
      <c r="I19" s="4" t="s">
        <v>50</v>
      </c>
      <c r="J19" t="s">
        <v>38</v>
      </c>
      <c r="K19" s="4"/>
      <c r="M19" s="15"/>
      <c r="N19" s="15"/>
      <c r="O19" s="15"/>
      <c r="P19" s="15"/>
      <c r="Q19" s="15"/>
      <c r="R19" s="15"/>
      <c r="S19" s="15"/>
      <c r="T19" s="15"/>
      <c r="U19" s="19">
        <f>SUM(КЗ_Вера_08[[#This Row],[Пн  01.06  ]:[Пт. 26.06]])</f>
        <v>0</v>
      </c>
      <c r="V19" s="19"/>
    </row>
    <row r="20" spans="1:22" x14ac:dyDescent="0.25">
      <c r="A20" t="s">
        <v>3</v>
      </c>
      <c r="B20" t="s">
        <v>57</v>
      </c>
      <c r="C20" t="s">
        <v>17</v>
      </c>
      <c r="D20" t="s">
        <v>80</v>
      </c>
      <c r="F20" s="20"/>
      <c r="G20" s="8">
        <v>41861</v>
      </c>
      <c r="H20" s="9">
        <f ca="1">INT(YEARFRAC($G$1,КЗ_Вера_08[[#This Row],[Дата рождения]],1))</f>
        <v>5</v>
      </c>
      <c r="I20" s="4" t="s">
        <v>51</v>
      </c>
      <c r="J20" t="s">
        <v>30</v>
      </c>
      <c r="K20" s="4"/>
      <c r="M20" s="15"/>
      <c r="N20" s="15"/>
      <c r="O20" s="15"/>
      <c r="P20" s="15"/>
      <c r="Q20" s="15"/>
      <c r="R20" s="15"/>
      <c r="S20" s="15"/>
      <c r="T20" s="15"/>
      <c r="U20" s="19">
        <f>SUM(КЗ_Вера_08[[#This Row],[Пн  01.06  ]:[Пт. 26.06]])</f>
        <v>0</v>
      </c>
      <c r="V20" s="19"/>
    </row>
    <row r="21" spans="1:22" x14ac:dyDescent="0.25">
      <c r="A21" t="s">
        <v>3</v>
      </c>
      <c r="B21" t="s">
        <v>57</v>
      </c>
      <c r="C21" t="s">
        <v>18</v>
      </c>
      <c r="D21" t="s">
        <v>80</v>
      </c>
      <c r="F21" s="20"/>
      <c r="G21" s="8">
        <v>41998</v>
      </c>
      <c r="H21" s="9">
        <f ca="1">INT(YEARFRAC($G$1,КЗ_Вера_08[[#This Row],[Дата рождения]],1))</f>
        <v>5</v>
      </c>
      <c r="I21" s="4" t="s">
        <v>52</v>
      </c>
      <c r="J21" t="s">
        <v>40</v>
      </c>
      <c r="K21" s="4"/>
      <c r="M21" s="15"/>
      <c r="N21" s="15"/>
      <c r="O21" s="15"/>
      <c r="P21" s="15"/>
      <c r="Q21" s="15"/>
      <c r="R21" s="15"/>
      <c r="S21" s="15"/>
      <c r="T21" s="15"/>
      <c r="U21" s="19">
        <f>SUM(КЗ_Вера_08[[#This Row],[Пн  01.06  ]:[Пт. 26.06]])</f>
        <v>0</v>
      </c>
      <c r="V21" s="19"/>
    </row>
    <row r="22" spans="1:22" x14ac:dyDescent="0.25">
      <c r="F22" s="20"/>
      <c r="H22" s="9"/>
      <c r="I22" s="4"/>
      <c r="K22" s="4"/>
      <c r="M22" s="15"/>
      <c r="N22" s="15"/>
      <c r="O22" s="15"/>
      <c r="P22" s="15"/>
      <c r="Q22" s="15"/>
      <c r="R22" s="15"/>
      <c r="S22" s="15"/>
      <c r="T22" s="15"/>
      <c r="U22" s="19">
        <f>SUM(КЗ_Вера_08[[#This Row],[Пн  01.06  ]:[Пт. 26.06]])</f>
        <v>0</v>
      </c>
      <c r="V22" s="19"/>
    </row>
    <row r="23" spans="1:22" x14ac:dyDescent="0.25">
      <c r="H23" s="9"/>
    </row>
    <row r="39" spans="7:7" x14ac:dyDescent="0.25">
      <c r="G39" s="7" t="s">
        <v>54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workbookViewId="0">
      <pane xSplit="6" topLeftCell="G1" activePane="topRight" state="frozen"/>
      <selection pane="topRight" activeCell="F6" sqref="F6:F22"/>
    </sheetView>
  </sheetViews>
  <sheetFormatPr defaultRowHeight="15" x14ac:dyDescent="0.25"/>
  <cols>
    <col min="1" max="1" width="22.85546875" customWidth="1"/>
    <col min="2" max="2" width="9.42578125" customWidth="1"/>
    <col min="3" max="3" width="26.28515625" customWidth="1"/>
    <col min="4" max="4" width="8.7109375" customWidth="1"/>
    <col min="5" max="5" width="6.140625" customWidth="1"/>
    <col min="6" max="6" width="6.140625" style="7" customWidth="1"/>
    <col min="7" max="7" width="13.42578125" style="7" customWidth="1"/>
    <col min="8" max="8" width="8" style="7" customWidth="1"/>
    <col min="9" max="9" width="18.42578125" customWidth="1"/>
    <col min="10" max="10" width="14.7109375" customWidth="1"/>
    <col min="11" max="11" width="12" customWidth="1"/>
    <col min="12" max="12" width="18.7109375" customWidth="1"/>
    <col min="13" max="13" width="8.85546875" customWidth="1"/>
    <col min="14" max="16" width="9" customWidth="1"/>
    <col min="21" max="21" width="14.42578125" customWidth="1"/>
    <col min="22" max="22" width="29" style="17" customWidth="1"/>
  </cols>
  <sheetData>
    <row r="1" spans="1:22" x14ac:dyDescent="0.25">
      <c r="A1" s="1"/>
      <c r="B1" s="10"/>
      <c r="C1" s="10"/>
      <c r="D1" s="10"/>
      <c r="E1" s="10"/>
      <c r="F1" s="5"/>
      <c r="G1" s="3">
        <f ca="1">TODAY()</f>
        <v>43985</v>
      </c>
      <c r="H1"/>
    </row>
    <row r="2" spans="1:22" x14ac:dyDescent="0.25">
      <c r="A2" s="2"/>
      <c r="B2" s="11"/>
      <c r="C2" s="11"/>
      <c r="D2" s="11"/>
      <c r="E2" s="11"/>
      <c r="F2" s="6"/>
      <c r="G2" s="6"/>
      <c r="H2" s="6"/>
    </row>
    <row r="3" spans="1:22" x14ac:dyDescent="0.25">
      <c r="A3" s="1"/>
      <c r="B3" s="10"/>
      <c r="C3" s="10"/>
      <c r="D3" s="10"/>
      <c r="E3" s="10"/>
      <c r="F3" s="5"/>
      <c r="G3" s="5"/>
      <c r="H3" s="5"/>
    </row>
    <row r="4" spans="1:22" x14ac:dyDescent="0.25">
      <c r="M4" s="12"/>
      <c r="N4" s="12"/>
      <c r="O4" s="12"/>
      <c r="P4" s="12"/>
    </row>
    <row r="5" spans="1:22" ht="30" x14ac:dyDescent="0.25">
      <c r="A5" s="13" t="s">
        <v>55</v>
      </c>
      <c r="B5" s="13" t="s">
        <v>56</v>
      </c>
      <c r="C5" s="13" t="s">
        <v>62</v>
      </c>
      <c r="D5" s="13" t="s">
        <v>73</v>
      </c>
      <c r="E5" s="13" t="s">
        <v>58</v>
      </c>
      <c r="F5" s="14" t="s">
        <v>61</v>
      </c>
      <c r="G5" s="14" t="s">
        <v>19</v>
      </c>
      <c r="H5" s="14" t="s">
        <v>2</v>
      </c>
      <c r="I5" s="13" t="s">
        <v>0</v>
      </c>
      <c r="J5" s="13" t="s">
        <v>20</v>
      </c>
      <c r="K5" s="13" t="s">
        <v>1</v>
      </c>
      <c r="L5" s="13" t="s">
        <v>41</v>
      </c>
      <c r="M5" s="16" t="s">
        <v>63</v>
      </c>
      <c r="N5" s="16" t="s">
        <v>64</v>
      </c>
      <c r="O5" s="16" t="s">
        <v>65</v>
      </c>
      <c r="P5" s="16" t="s">
        <v>66</v>
      </c>
      <c r="Q5" s="16" t="s">
        <v>67</v>
      </c>
      <c r="R5" s="16" t="s">
        <v>68</v>
      </c>
      <c r="S5" s="16" t="s">
        <v>69</v>
      </c>
      <c r="T5" s="16" t="s">
        <v>70</v>
      </c>
      <c r="U5" s="18" t="s">
        <v>71</v>
      </c>
      <c r="V5" s="18" t="s">
        <v>81</v>
      </c>
    </row>
    <row r="6" spans="1:22" x14ac:dyDescent="0.25">
      <c r="A6" t="s">
        <v>3</v>
      </c>
      <c r="B6" t="s">
        <v>57</v>
      </c>
      <c r="C6" t="s">
        <v>4</v>
      </c>
      <c r="D6" t="s">
        <v>79</v>
      </c>
      <c r="E6" s="14" t="s">
        <v>59</v>
      </c>
      <c r="F6" s="20">
        <v>0.6875</v>
      </c>
      <c r="G6" s="8">
        <v>41906</v>
      </c>
      <c r="H6" s="9">
        <f ca="1">INT(YEARFRAC($G$1,КЗ_Вера_09[[#This Row],[Дата рождения]],1))</f>
        <v>5</v>
      </c>
      <c r="I6" s="4" t="s">
        <v>21</v>
      </c>
      <c r="J6" t="s">
        <v>27</v>
      </c>
      <c r="K6" s="4"/>
      <c r="M6" s="15">
        <v>1</v>
      </c>
      <c r="N6" s="15">
        <v>1</v>
      </c>
      <c r="O6" s="15">
        <v>1</v>
      </c>
      <c r="P6" s="15">
        <v>1</v>
      </c>
      <c r="Q6" s="15">
        <v>1</v>
      </c>
      <c r="R6" s="15">
        <v>1</v>
      </c>
      <c r="S6" s="15">
        <v>1</v>
      </c>
      <c r="T6" s="15">
        <v>1</v>
      </c>
      <c r="U6" s="19">
        <f>SUM(КЗ_Вера_09[[#This Row],[Пн  01.06  ]:[Пт. 26.06]])</f>
        <v>8</v>
      </c>
      <c r="V6" s="19"/>
    </row>
    <row r="7" spans="1:22" x14ac:dyDescent="0.25">
      <c r="A7" t="s">
        <v>3</v>
      </c>
      <c r="B7" t="s">
        <v>57</v>
      </c>
      <c r="C7" t="s">
        <v>5</v>
      </c>
      <c r="D7" t="s">
        <v>79</v>
      </c>
      <c r="E7" s="14" t="s">
        <v>59</v>
      </c>
      <c r="F7" s="20">
        <v>0.6875</v>
      </c>
      <c r="G7" s="8">
        <v>41931</v>
      </c>
      <c r="H7" s="9">
        <f ca="1">INT(YEARFRAC($G$1,КЗ_Вера_09[[#This Row],[Дата рождения]],1))</f>
        <v>5</v>
      </c>
      <c r="I7" s="4" t="s">
        <v>22</v>
      </c>
      <c r="J7" t="s">
        <v>28</v>
      </c>
      <c r="K7" s="4" t="s">
        <v>23</v>
      </c>
      <c r="L7" t="s">
        <v>29</v>
      </c>
      <c r="M7" s="15"/>
      <c r="N7" s="15">
        <v>1</v>
      </c>
      <c r="O7" s="15"/>
      <c r="P7" s="15"/>
      <c r="Q7" s="15"/>
      <c r="R7" s="15"/>
      <c r="S7" s="15"/>
      <c r="T7" s="15"/>
      <c r="U7" s="19">
        <f>SUM(КЗ_Вера_09[[#This Row],[Пн  01.06  ]:[Пт. 26.06]])</f>
        <v>1</v>
      </c>
      <c r="V7" s="19"/>
    </row>
    <row r="8" spans="1:22" x14ac:dyDescent="0.25">
      <c r="A8" t="s">
        <v>3</v>
      </c>
      <c r="B8" t="s">
        <v>57</v>
      </c>
      <c r="C8" t="s">
        <v>6</v>
      </c>
      <c r="D8" t="s">
        <v>79</v>
      </c>
      <c r="E8" s="14" t="s">
        <v>60</v>
      </c>
      <c r="F8" s="20">
        <v>0.72916666666666663</v>
      </c>
      <c r="G8" s="8">
        <v>41897</v>
      </c>
      <c r="H8" s="9">
        <f ca="1">INT(YEARFRAC($G$1,КЗ_Вера_09[[#This Row],[Дата рождения]],1))</f>
        <v>5</v>
      </c>
      <c r="I8" s="4" t="s">
        <v>24</v>
      </c>
      <c r="J8" t="s">
        <v>30</v>
      </c>
      <c r="K8" s="4"/>
      <c r="M8" s="15">
        <v>1</v>
      </c>
      <c r="N8" s="15"/>
      <c r="O8" s="15">
        <v>1</v>
      </c>
      <c r="P8" s="15"/>
      <c r="Q8" s="15">
        <v>1</v>
      </c>
      <c r="R8" s="15">
        <v>1</v>
      </c>
      <c r="S8" s="15"/>
      <c r="T8" s="15">
        <v>1</v>
      </c>
      <c r="U8" s="19">
        <f>SUM(КЗ_Вера_09[[#This Row],[Пн  01.06  ]:[Пт. 26.06]])</f>
        <v>5</v>
      </c>
      <c r="V8" s="19"/>
    </row>
    <row r="9" spans="1:22" x14ac:dyDescent="0.25">
      <c r="A9" t="s">
        <v>3</v>
      </c>
      <c r="B9" t="s">
        <v>57</v>
      </c>
      <c r="C9" t="s">
        <v>7</v>
      </c>
      <c r="D9" t="s">
        <v>79</v>
      </c>
      <c r="E9" s="14" t="s">
        <v>59</v>
      </c>
      <c r="F9" s="20">
        <v>0.72916666666666663</v>
      </c>
      <c r="G9" s="8">
        <v>41938</v>
      </c>
      <c r="H9" s="9">
        <f ca="1">INT(YEARFRAC($G$1,КЗ_Вера_09[[#This Row],[Дата рождения]],1))</f>
        <v>5</v>
      </c>
      <c r="I9" s="4" t="s">
        <v>25</v>
      </c>
      <c r="J9" t="s">
        <v>31</v>
      </c>
      <c r="K9" s="4"/>
      <c r="M9" s="15">
        <v>1</v>
      </c>
      <c r="N9" s="15">
        <v>1</v>
      </c>
      <c r="O9" s="15"/>
      <c r="P9" s="15">
        <v>1</v>
      </c>
      <c r="Q9" s="15">
        <v>1</v>
      </c>
      <c r="R9" s="15"/>
      <c r="S9" s="15">
        <v>1</v>
      </c>
      <c r="T9" s="15"/>
      <c r="U9" s="19">
        <f>SUM(КЗ_Вера_09[[#This Row],[Пн  01.06  ]:[Пт. 26.06]])</f>
        <v>5</v>
      </c>
      <c r="V9" s="19"/>
    </row>
    <row r="10" spans="1:22" x14ac:dyDescent="0.25">
      <c r="A10" t="s">
        <v>3</v>
      </c>
      <c r="B10" t="s">
        <v>57</v>
      </c>
      <c r="C10" t="s">
        <v>8</v>
      </c>
      <c r="D10" t="s">
        <v>79</v>
      </c>
      <c r="E10" s="14" t="s">
        <v>60</v>
      </c>
      <c r="F10" s="20">
        <v>0.6875</v>
      </c>
      <c r="G10" s="8">
        <v>41768</v>
      </c>
      <c r="H10" s="9">
        <f ca="1">INT(YEARFRAC($G$1,КЗ_Вера_09[[#This Row],[Дата рождения]],1))</f>
        <v>6</v>
      </c>
      <c r="I10" s="4" t="s">
        <v>26</v>
      </c>
      <c r="J10" t="s">
        <v>32</v>
      </c>
      <c r="K10" s="4"/>
      <c r="M10" s="15">
        <v>1</v>
      </c>
      <c r="N10" s="15"/>
      <c r="O10" s="15"/>
      <c r="P10" s="15">
        <v>1</v>
      </c>
      <c r="Q10" s="15"/>
      <c r="R10" s="15">
        <v>1</v>
      </c>
      <c r="S10" s="15"/>
      <c r="T10" s="15">
        <v>1</v>
      </c>
      <c r="U10" s="19">
        <f>SUM(КЗ_Вера_09[[#This Row],[Пн  01.06  ]:[Пт. 26.06]])</f>
        <v>4</v>
      </c>
      <c r="V10" s="19"/>
    </row>
    <row r="11" spans="1:22" x14ac:dyDescent="0.25">
      <c r="A11" t="s">
        <v>3</v>
      </c>
      <c r="B11" t="s">
        <v>57</v>
      </c>
      <c r="C11" t="s">
        <v>9</v>
      </c>
      <c r="D11" t="s">
        <v>79</v>
      </c>
      <c r="E11" s="7" t="s">
        <v>72</v>
      </c>
      <c r="F11" s="20"/>
      <c r="G11" s="8">
        <v>41965</v>
      </c>
      <c r="H11" s="9">
        <f ca="1">INT(YEARFRAC($G$1,КЗ_Вера_09[[#This Row],[Дата рождения]],1))</f>
        <v>5</v>
      </c>
      <c r="I11" s="4" t="s">
        <v>42</v>
      </c>
      <c r="J11" t="s">
        <v>33</v>
      </c>
      <c r="K11" s="4"/>
      <c r="M11" s="15"/>
      <c r="N11" s="15"/>
      <c r="O11" s="15"/>
      <c r="P11" s="15"/>
      <c r="Q11" s="15"/>
      <c r="R11" s="15"/>
      <c r="S11" s="15"/>
      <c r="T11" s="15"/>
      <c r="U11" s="19">
        <f>SUM(КЗ_Вера_09[[#This Row],[Пн  01.06  ]:[Пт. 26.06]])</f>
        <v>0</v>
      </c>
      <c r="V11" s="19"/>
    </row>
    <row r="12" spans="1:22" x14ac:dyDescent="0.25">
      <c r="A12" t="s">
        <v>3</v>
      </c>
      <c r="B12" t="s">
        <v>57</v>
      </c>
      <c r="C12" t="s">
        <v>10</v>
      </c>
      <c r="D12" t="s">
        <v>79</v>
      </c>
      <c r="F12" s="20"/>
      <c r="G12" s="8">
        <v>41663</v>
      </c>
      <c r="H12" s="9">
        <f ca="1">INT(YEARFRAC($G$1,КЗ_Вера_09[[#This Row],[Дата рождения]],1))</f>
        <v>6</v>
      </c>
      <c r="I12" s="4" t="s">
        <v>43</v>
      </c>
      <c r="J12" t="s">
        <v>34</v>
      </c>
      <c r="K12" s="4"/>
      <c r="M12" s="15"/>
      <c r="N12" s="15"/>
      <c r="O12" s="15"/>
      <c r="P12" s="15"/>
      <c r="Q12" s="15"/>
      <c r="R12" s="15"/>
      <c r="S12" s="15"/>
      <c r="T12" s="15"/>
      <c r="U12" s="19">
        <f>SUM(КЗ_Вера_09[[#This Row],[Пн  01.06  ]:[Пт. 26.06]])</f>
        <v>0</v>
      </c>
      <c r="V12" s="19"/>
    </row>
    <row r="13" spans="1:22" x14ac:dyDescent="0.25">
      <c r="A13" t="s">
        <v>3</v>
      </c>
      <c r="B13" t="s">
        <v>57</v>
      </c>
      <c r="C13" t="s">
        <v>11</v>
      </c>
      <c r="D13" t="s">
        <v>79</v>
      </c>
      <c r="F13" s="20"/>
      <c r="G13" s="8">
        <v>41752</v>
      </c>
      <c r="H13" s="9">
        <f ca="1">INT(YEARFRAC($G$1,КЗ_Вера_09[[#This Row],[Дата рождения]],1))</f>
        <v>6</v>
      </c>
      <c r="I13" s="4" t="s">
        <v>44</v>
      </c>
      <c r="J13" t="s">
        <v>35</v>
      </c>
      <c r="K13" s="4"/>
      <c r="M13" s="15"/>
      <c r="N13" s="15"/>
      <c r="O13" s="15"/>
      <c r="P13" s="15"/>
      <c r="Q13" s="15"/>
      <c r="R13" s="15"/>
      <c r="S13" s="15"/>
      <c r="T13" s="15"/>
      <c r="U13" s="19">
        <f>SUM(КЗ_Вера_09[[#This Row],[Пн  01.06  ]:[Пт. 26.06]])</f>
        <v>0</v>
      </c>
      <c r="V13" s="19"/>
    </row>
    <row r="14" spans="1:22" x14ac:dyDescent="0.25">
      <c r="A14" t="s">
        <v>3</v>
      </c>
      <c r="B14" t="s">
        <v>57</v>
      </c>
      <c r="C14" t="s">
        <v>12</v>
      </c>
      <c r="D14" t="s">
        <v>79</v>
      </c>
      <c r="F14" s="20"/>
      <c r="G14" s="8">
        <v>41657</v>
      </c>
      <c r="H14" s="9">
        <f ca="1">INT(YEARFRAC($G$1,КЗ_Вера_09[[#This Row],[Дата рождения]],1))</f>
        <v>6</v>
      </c>
      <c r="I14" s="4" t="s">
        <v>45</v>
      </c>
      <c r="J14" t="s">
        <v>36</v>
      </c>
      <c r="K14" s="4"/>
      <c r="M14" s="15"/>
      <c r="N14" s="15"/>
      <c r="O14" s="15"/>
      <c r="P14" s="15"/>
      <c r="Q14" s="15"/>
      <c r="R14" s="15"/>
      <c r="S14" s="15"/>
      <c r="T14" s="15"/>
      <c r="U14" s="19">
        <f>SUM(КЗ_Вера_09[[#This Row],[Пн  01.06  ]:[Пт. 26.06]])</f>
        <v>0</v>
      </c>
      <c r="V14" s="19"/>
    </row>
    <row r="15" spans="1:22" x14ac:dyDescent="0.25">
      <c r="A15" t="s">
        <v>3</v>
      </c>
      <c r="B15" t="s">
        <v>57</v>
      </c>
      <c r="C15" t="s">
        <v>53</v>
      </c>
      <c r="D15" t="s">
        <v>79</v>
      </c>
      <c r="F15" s="20"/>
      <c r="G15" s="8">
        <v>41933</v>
      </c>
      <c r="H15" s="9">
        <f ca="1">INT(YEARFRAC($G$1,КЗ_Вера_09[[#This Row],[Дата рождения]],1))</f>
        <v>5</v>
      </c>
      <c r="I15" s="4" t="s">
        <v>46</v>
      </c>
      <c r="J15" t="s">
        <v>37</v>
      </c>
      <c r="K15" s="4"/>
      <c r="M15" s="15"/>
      <c r="N15" s="15"/>
      <c r="O15" s="15"/>
      <c r="P15" s="15"/>
      <c r="Q15" s="15"/>
      <c r="R15" s="15"/>
      <c r="S15" s="15"/>
      <c r="T15" s="15"/>
      <c r="U15" s="19">
        <f>SUM(КЗ_Вера_09[[#This Row],[Пн  01.06  ]:[Пт. 26.06]])</f>
        <v>0</v>
      </c>
      <c r="V15" s="19"/>
    </row>
    <row r="16" spans="1:22" x14ac:dyDescent="0.25">
      <c r="A16" t="s">
        <v>3</v>
      </c>
      <c r="B16" t="s">
        <v>57</v>
      </c>
      <c r="C16" t="s">
        <v>13</v>
      </c>
      <c r="D16" t="s">
        <v>79</v>
      </c>
      <c r="F16" s="20"/>
      <c r="G16" s="8">
        <v>41907</v>
      </c>
      <c r="H16" s="9">
        <f ca="1">INT(YEARFRAC($G$1,КЗ_Вера_09[[#This Row],[Дата рождения]],1))</f>
        <v>5</v>
      </c>
      <c r="I16" s="4" t="s">
        <v>47</v>
      </c>
      <c r="J16" t="s">
        <v>38</v>
      </c>
      <c r="K16" s="4"/>
      <c r="M16" s="15"/>
      <c r="N16" s="15"/>
      <c r="O16" s="15"/>
      <c r="P16" s="15"/>
      <c r="Q16" s="15"/>
      <c r="R16" s="15"/>
      <c r="S16" s="15"/>
      <c r="T16" s="15"/>
      <c r="U16" s="19">
        <f>SUM(КЗ_Вера_09[[#This Row],[Пн  01.06  ]:[Пт. 26.06]])</f>
        <v>0</v>
      </c>
      <c r="V16" s="19"/>
    </row>
    <row r="17" spans="1:22" x14ac:dyDescent="0.25">
      <c r="A17" t="s">
        <v>3</v>
      </c>
      <c r="B17" t="s">
        <v>57</v>
      </c>
      <c r="C17" t="s">
        <v>14</v>
      </c>
      <c r="D17" t="s">
        <v>79</v>
      </c>
      <c r="F17" s="20"/>
      <c r="G17" s="8">
        <v>41810</v>
      </c>
      <c r="H17" s="9">
        <f ca="1">INT(YEARFRAC($G$1,КЗ_Вера_09[[#This Row],[Дата рождения]],1))</f>
        <v>5</v>
      </c>
      <c r="I17" s="4" t="s">
        <v>48</v>
      </c>
      <c r="J17" t="s">
        <v>39</v>
      </c>
      <c r="K17" s="4"/>
      <c r="M17" s="15"/>
      <c r="N17" s="15"/>
      <c r="O17" s="15"/>
      <c r="P17" s="15"/>
      <c r="Q17" s="15"/>
      <c r="R17" s="15"/>
      <c r="S17" s="15"/>
      <c r="T17" s="15"/>
      <c r="U17" s="19">
        <f>SUM(КЗ_Вера_09[[#This Row],[Пн  01.06  ]:[Пт. 26.06]])</f>
        <v>0</v>
      </c>
      <c r="V17" s="19"/>
    </row>
    <row r="18" spans="1:22" x14ac:dyDescent="0.25">
      <c r="A18" t="s">
        <v>3</v>
      </c>
      <c r="B18" t="s">
        <v>57</v>
      </c>
      <c r="C18" t="s">
        <v>15</v>
      </c>
      <c r="D18" t="s">
        <v>79</v>
      </c>
      <c r="F18" s="20"/>
      <c r="G18" s="8">
        <v>41671</v>
      </c>
      <c r="H18" s="9">
        <f ca="1">INT(YEARFRAC($G$1,КЗ_Вера_09[[#This Row],[Дата рождения]],1))</f>
        <v>6</v>
      </c>
      <c r="I18" s="4" t="s">
        <v>49</v>
      </c>
      <c r="J18" t="s">
        <v>36</v>
      </c>
      <c r="K18" s="4"/>
      <c r="M18" s="15"/>
      <c r="N18" s="15"/>
      <c r="O18" s="15"/>
      <c r="P18" s="15"/>
      <c r="Q18" s="15"/>
      <c r="R18" s="15"/>
      <c r="S18" s="15"/>
      <c r="T18" s="15"/>
      <c r="U18" s="19">
        <f>SUM(КЗ_Вера_09[[#This Row],[Пн  01.06  ]:[Пт. 26.06]])</f>
        <v>0</v>
      </c>
      <c r="V18" s="19"/>
    </row>
    <row r="19" spans="1:22" x14ac:dyDescent="0.25">
      <c r="A19" t="s">
        <v>3</v>
      </c>
      <c r="B19" t="s">
        <v>57</v>
      </c>
      <c r="C19" t="s">
        <v>16</v>
      </c>
      <c r="D19" t="s">
        <v>79</v>
      </c>
      <c r="F19" s="20"/>
      <c r="G19" s="8">
        <v>41767</v>
      </c>
      <c r="H19" s="9">
        <f ca="1">INT(YEARFRAC($G$1,КЗ_Вера_09[[#This Row],[Дата рождения]],1))</f>
        <v>6</v>
      </c>
      <c r="I19" s="4" t="s">
        <v>50</v>
      </c>
      <c r="J19" t="s">
        <v>38</v>
      </c>
      <c r="K19" s="4"/>
      <c r="M19" s="15"/>
      <c r="N19" s="15"/>
      <c r="O19" s="15"/>
      <c r="P19" s="15"/>
      <c r="Q19" s="15"/>
      <c r="R19" s="15"/>
      <c r="S19" s="15"/>
      <c r="T19" s="15"/>
      <c r="U19" s="19">
        <f>SUM(КЗ_Вера_09[[#This Row],[Пн  01.06  ]:[Пт. 26.06]])</f>
        <v>0</v>
      </c>
      <c r="V19" s="19"/>
    </row>
    <row r="20" spans="1:22" x14ac:dyDescent="0.25">
      <c r="A20" t="s">
        <v>3</v>
      </c>
      <c r="B20" t="s">
        <v>57</v>
      </c>
      <c r="C20" t="s">
        <v>17</v>
      </c>
      <c r="D20" t="s">
        <v>79</v>
      </c>
      <c r="F20" s="20"/>
      <c r="G20" s="8">
        <v>41861</v>
      </c>
      <c r="H20" s="9">
        <f ca="1">INT(YEARFRAC($G$1,КЗ_Вера_09[[#This Row],[Дата рождения]],1))</f>
        <v>5</v>
      </c>
      <c r="I20" s="4" t="s">
        <v>51</v>
      </c>
      <c r="J20" t="s">
        <v>30</v>
      </c>
      <c r="K20" s="4"/>
      <c r="M20" s="15"/>
      <c r="N20" s="15"/>
      <c r="O20" s="15"/>
      <c r="P20" s="15"/>
      <c r="Q20" s="15"/>
      <c r="R20" s="15"/>
      <c r="S20" s="15"/>
      <c r="T20" s="15"/>
      <c r="U20" s="19">
        <f>SUM(КЗ_Вера_09[[#This Row],[Пн  01.06  ]:[Пт. 26.06]])</f>
        <v>0</v>
      </c>
      <c r="V20" s="19"/>
    </row>
    <row r="21" spans="1:22" x14ac:dyDescent="0.25">
      <c r="A21" t="s">
        <v>3</v>
      </c>
      <c r="B21" t="s">
        <v>57</v>
      </c>
      <c r="C21" t="s">
        <v>18</v>
      </c>
      <c r="D21" t="s">
        <v>79</v>
      </c>
      <c r="F21" s="20"/>
      <c r="G21" s="8">
        <v>41998</v>
      </c>
      <c r="H21" s="9">
        <f ca="1">INT(YEARFRAC($G$1,КЗ_Вера_09[[#This Row],[Дата рождения]],1))</f>
        <v>5</v>
      </c>
      <c r="I21" s="4" t="s">
        <v>52</v>
      </c>
      <c r="J21" t="s">
        <v>40</v>
      </c>
      <c r="K21" s="4"/>
      <c r="M21" s="15"/>
      <c r="N21" s="15"/>
      <c r="O21" s="15"/>
      <c r="P21" s="15"/>
      <c r="Q21" s="15"/>
      <c r="R21" s="15"/>
      <c r="S21" s="15"/>
      <c r="T21" s="15"/>
      <c r="U21" s="19">
        <f>SUM(КЗ_Вера_09[[#This Row],[Пн  01.06  ]:[Пт. 26.06]])</f>
        <v>0</v>
      </c>
      <c r="V21" s="19"/>
    </row>
    <row r="22" spans="1:22" x14ac:dyDescent="0.25">
      <c r="F22" s="20"/>
      <c r="H22" s="9"/>
      <c r="I22" s="4"/>
      <c r="K22" s="4"/>
      <c r="M22" s="15"/>
      <c r="N22" s="15"/>
      <c r="O22" s="15"/>
      <c r="P22" s="15"/>
      <c r="Q22" s="15"/>
      <c r="R22" s="15"/>
      <c r="S22" s="15"/>
      <c r="T22" s="15"/>
      <c r="U22" s="19">
        <f>SUM(КЗ_Вера_09[[#This Row],[Пн  01.06  ]:[Пт. 26.06]])</f>
        <v>0</v>
      </c>
      <c r="V22" s="19"/>
    </row>
    <row r="23" spans="1:22" x14ac:dyDescent="0.25">
      <c r="H23" s="9"/>
    </row>
    <row r="39" spans="7:7" x14ac:dyDescent="0.25">
      <c r="G39" s="7" t="s">
        <v>54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workbookViewId="0">
      <pane xSplit="6" topLeftCell="G1" activePane="topRight" state="frozen"/>
      <selection pane="topRight" activeCell="F6" sqref="F6:F22"/>
    </sheetView>
  </sheetViews>
  <sheetFormatPr defaultRowHeight="15" x14ac:dyDescent="0.25"/>
  <cols>
    <col min="1" max="1" width="22.85546875" customWidth="1"/>
    <col min="2" max="2" width="9.42578125" customWidth="1"/>
    <col min="3" max="3" width="26.28515625" customWidth="1"/>
    <col min="4" max="4" width="8.7109375" customWidth="1"/>
    <col min="5" max="5" width="6.140625" customWidth="1"/>
    <col min="6" max="6" width="6.140625" style="7" customWidth="1"/>
    <col min="7" max="7" width="13.42578125" style="7" customWidth="1"/>
    <col min="8" max="8" width="8" style="7" customWidth="1"/>
    <col min="9" max="9" width="18.42578125" customWidth="1"/>
    <col min="10" max="10" width="14.7109375" customWidth="1"/>
    <col min="11" max="11" width="12" customWidth="1"/>
    <col min="12" max="12" width="18.7109375" customWidth="1"/>
    <col min="13" max="13" width="8.85546875" customWidth="1"/>
    <col min="14" max="16" width="9" customWidth="1"/>
    <col min="21" max="21" width="14.42578125" customWidth="1"/>
    <col min="22" max="22" width="29" style="17" customWidth="1"/>
  </cols>
  <sheetData>
    <row r="1" spans="1:22" x14ac:dyDescent="0.25">
      <c r="A1" s="1"/>
      <c r="B1" s="10"/>
      <c r="C1" s="10"/>
      <c r="D1" s="10"/>
      <c r="E1" s="10"/>
      <c r="F1" s="5"/>
      <c r="G1" s="3">
        <f ca="1">TODAY()</f>
        <v>43985</v>
      </c>
      <c r="H1"/>
    </row>
    <row r="2" spans="1:22" x14ac:dyDescent="0.25">
      <c r="A2" s="2"/>
      <c r="B2" s="11"/>
      <c r="C2" s="11"/>
      <c r="D2" s="11"/>
      <c r="E2" s="11"/>
      <c r="F2" s="6"/>
      <c r="G2" s="6"/>
      <c r="H2" s="6"/>
    </row>
    <row r="3" spans="1:22" x14ac:dyDescent="0.25">
      <c r="A3" s="1"/>
      <c r="B3" s="10"/>
      <c r="C3" s="10"/>
      <c r="D3" s="10"/>
      <c r="E3" s="10"/>
      <c r="F3" s="5"/>
      <c r="G3" s="5"/>
      <c r="H3" s="5"/>
    </row>
    <row r="4" spans="1:22" x14ac:dyDescent="0.25">
      <c r="M4" s="12"/>
      <c r="N4" s="12"/>
      <c r="O4" s="12"/>
      <c r="P4" s="12"/>
    </row>
    <row r="5" spans="1:22" ht="30" x14ac:dyDescent="0.25">
      <c r="A5" s="13" t="s">
        <v>55</v>
      </c>
      <c r="B5" s="13" t="s">
        <v>56</v>
      </c>
      <c r="C5" s="13" t="s">
        <v>62</v>
      </c>
      <c r="D5" s="13" t="s">
        <v>73</v>
      </c>
      <c r="E5" s="13" t="s">
        <v>58</v>
      </c>
      <c r="F5" s="14" t="s">
        <v>61</v>
      </c>
      <c r="G5" s="14" t="s">
        <v>19</v>
      </c>
      <c r="H5" s="14" t="s">
        <v>2</v>
      </c>
      <c r="I5" s="13" t="s">
        <v>0</v>
      </c>
      <c r="J5" s="13" t="s">
        <v>20</v>
      </c>
      <c r="K5" s="13" t="s">
        <v>1</v>
      </c>
      <c r="L5" s="13" t="s">
        <v>41</v>
      </c>
      <c r="M5" s="16" t="s">
        <v>63</v>
      </c>
      <c r="N5" s="16" t="s">
        <v>64</v>
      </c>
      <c r="O5" s="16" t="s">
        <v>65</v>
      </c>
      <c r="P5" s="16" t="s">
        <v>66</v>
      </c>
      <c r="Q5" s="16" t="s">
        <v>67</v>
      </c>
      <c r="R5" s="16" t="s">
        <v>68</v>
      </c>
      <c r="S5" s="16" t="s">
        <v>69</v>
      </c>
      <c r="T5" s="16" t="s">
        <v>70</v>
      </c>
      <c r="U5" s="18" t="s">
        <v>71</v>
      </c>
      <c r="V5" s="18" t="s">
        <v>81</v>
      </c>
    </row>
    <row r="6" spans="1:22" x14ac:dyDescent="0.25">
      <c r="A6" t="s">
        <v>3</v>
      </c>
      <c r="B6" t="s">
        <v>57</v>
      </c>
      <c r="C6" t="s">
        <v>4</v>
      </c>
      <c r="D6" t="s">
        <v>78</v>
      </c>
      <c r="E6" s="14" t="s">
        <v>59</v>
      </c>
      <c r="F6" s="20">
        <v>0.6875</v>
      </c>
      <c r="G6" s="8">
        <v>41906</v>
      </c>
      <c r="H6" s="9">
        <f ca="1">INT(YEARFRAC($G$1,КЗ_Вера_10[[#This Row],[Дата рождения]],1))</f>
        <v>5</v>
      </c>
      <c r="I6" s="4" t="s">
        <v>21</v>
      </c>
      <c r="J6" t="s">
        <v>27</v>
      </c>
      <c r="K6" s="4"/>
      <c r="M6" s="15">
        <v>1</v>
      </c>
      <c r="N6" s="15">
        <v>1</v>
      </c>
      <c r="O6" s="15">
        <v>1</v>
      </c>
      <c r="P6" s="15">
        <v>1</v>
      </c>
      <c r="Q6" s="15">
        <v>1</v>
      </c>
      <c r="R6" s="15">
        <v>1</v>
      </c>
      <c r="S6" s="15">
        <v>1</v>
      </c>
      <c r="T6" s="15">
        <v>1</v>
      </c>
      <c r="U6" s="19">
        <f>SUM(КЗ_Вера_10[[#This Row],[Пн  01.06  ]:[Пт. 26.06]])</f>
        <v>8</v>
      </c>
      <c r="V6" s="19"/>
    </row>
    <row r="7" spans="1:22" x14ac:dyDescent="0.25">
      <c r="A7" t="s">
        <v>3</v>
      </c>
      <c r="B7" t="s">
        <v>57</v>
      </c>
      <c r="C7" t="s">
        <v>5</v>
      </c>
      <c r="D7" t="s">
        <v>78</v>
      </c>
      <c r="E7" s="14" t="s">
        <v>59</v>
      </c>
      <c r="F7" s="20">
        <v>0.6875</v>
      </c>
      <c r="G7" s="8">
        <v>41931</v>
      </c>
      <c r="H7" s="9">
        <f ca="1">INT(YEARFRAC($G$1,КЗ_Вера_10[[#This Row],[Дата рождения]],1))</f>
        <v>5</v>
      </c>
      <c r="I7" s="4" t="s">
        <v>22</v>
      </c>
      <c r="J7" t="s">
        <v>28</v>
      </c>
      <c r="K7" s="4" t="s">
        <v>23</v>
      </c>
      <c r="L7" t="s">
        <v>29</v>
      </c>
      <c r="M7" s="15"/>
      <c r="N7" s="15">
        <v>1</v>
      </c>
      <c r="O7" s="15"/>
      <c r="P7" s="15"/>
      <c r="Q7" s="15"/>
      <c r="R7" s="15"/>
      <c r="S7" s="15"/>
      <c r="T7" s="15"/>
      <c r="U7" s="19">
        <f>SUM(КЗ_Вера_10[[#This Row],[Пн  01.06  ]:[Пт. 26.06]])</f>
        <v>1</v>
      </c>
      <c r="V7" s="19"/>
    </row>
    <row r="8" spans="1:22" x14ac:dyDescent="0.25">
      <c r="A8" t="s">
        <v>3</v>
      </c>
      <c r="B8" t="s">
        <v>57</v>
      </c>
      <c r="C8" t="s">
        <v>6</v>
      </c>
      <c r="D8" t="s">
        <v>78</v>
      </c>
      <c r="E8" s="14" t="s">
        <v>60</v>
      </c>
      <c r="F8" s="20">
        <v>0.72916666666666663</v>
      </c>
      <c r="G8" s="8">
        <v>41897</v>
      </c>
      <c r="H8" s="9">
        <f ca="1">INT(YEARFRAC($G$1,КЗ_Вера_10[[#This Row],[Дата рождения]],1))</f>
        <v>5</v>
      </c>
      <c r="I8" s="4" t="s">
        <v>24</v>
      </c>
      <c r="J8" t="s">
        <v>30</v>
      </c>
      <c r="K8" s="4"/>
      <c r="M8" s="15">
        <v>1</v>
      </c>
      <c r="N8" s="15"/>
      <c r="O8" s="15">
        <v>1</v>
      </c>
      <c r="P8" s="15"/>
      <c r="Q8" s="15">
        <v>1</v>
      </c>
      <c r="R8" s="15">
        <v>1</v>
      </c>
      <c r="S8" s="15"/>
      <c r="T8" s="15">
        <v>1</v>
      </c>
      <c r="U8" s="19">
        <f>SUM(КЗ_Вера_10[[#This Row],[Пн  01.06  ]:[Пт. 26.06]])</f>
        <v>5</v>
      </c>
      <c r="V8" s="19"/>
    </row>
    <row r="9" spans="1:22" x14ac:dyDescent="0.25">
      <c r="A9" t="s">
        <v>3</v>
      </c>
      <c r="B9" t="s">
        <v>57</v>
      </c>
      <c r="C9" t="s">
        <v>7</v>
      </c>
      <c r="D9" t="s">
        <v>78</v>
      </c>
      <c r="E9" s="14" t="s">
        <v>59</v>
      </c>
      <c r="F9" s="20">
        <v>0.72916666666666663</v>
      </c>
      <c r="G9" s="8">
        <v>41938</v>
      </c>
      <c r="H9" s="9">
        <f ca="1">INT(YEARFRAC($G$1,КЗ_Вера_10[[#This Row],[Дата рождения]],1))</f>
        <v>5</v>
      </c>
      <c r="I9" s="4" t="s">
        <v>25</v>
      </c>
      <c r="J9" t="s">
        <v>31</v>
      </c>
      <c r="K9" s="4"/>
      <c r="M9" s="15">
        <v>1</v>
      </c>
      <c r="N9" s="15">
        <v>1</v>
      </c>
      <c r="O9" s="15"/>
      <c r="P9" s="15">
        <v>1</v>
      </c>
      <c r="Q9" s="15">
        <v>1</v>
      </c>
      <c r="R9" s="15"/>
      <c r="S9" s="15">
        <v>1</v>
      </c>
      <c r="T9" s="15"/>
      <c r="U9" s="19">
        <f>SUM(КЗ_Вера_10[[#This Row],[Пн  01.06  ]:[Пт. 26.06]])</f>
        <v>5</v>
      </c>
      <c r="V9" s="19"/>
    </row>
    <row r="10" spans="1:22" x14ac:dyDescent="0.25">
      <c r="A10" t="s">
        <v>3</v>
      </c>
      <c r="B10" t="s">
        <v>57</v>
      </c>
      <c r="C10" t="s">
        <v>8</v>
      </c>
      <c r="D10" t="s">
        <v>78</v>
      </c>
      <c r="E10" s="14" t="s">
        <v>60</v>
      </c>
      <c r="F10" s="20">
        <v>0.6875</v>
      </c>
      <c r="G10" s="8">
        <v>41768</v>
      </c>
      <c r="H10" s="9">
        <f ca="1">INT(YEARFRAC($G$1,КЗ_Вера_10[[#This Row],[Дата рождения]],1))</f>
        <v>6</v>
      </c>
      <c r="I10" s="4" t="s">
        <v>26</v>
      </c>
      <c r="J10" t="s">
        <v>32</v>
      </c>
      <c r="K10" s="4"/>
      <c r="M10" s="15">
        <v>1</v>
      </c>
      <c r="N10" s="15"/>
      <c r="O10" s="15"/>
      <c r="P10" s="15">
        <v>1</v>
      </c>
      <c r="Q10" s="15"/>
      <c r="R10" s="15">
        <v>1</v>
      </c>
      <c r="S10" s="15"/>
      <c r="T10" s="15">
        <v>1</v>
      </c>
      <c r="U10" s="19">
        <f>SUM(КЗ_Вера_10[[#This Row],[Пн  01.06  ]:[Пт. 26.06]])</f>
        <v>4</v>
      </c>
      <c r="V10" s="19"/>
    </row>
    <row r="11" spans="1:22" x14ac:dyDescent="0.25">
      <c r="A11" t="s">
        <v>3</v>
      </c>
      <c r="B11" t="s">
        <v>57</v>
      </c>
      <c r="C11" t="s">
        <v>9</v>
      </c>
      <c r="D11" t="s">
        <v>78</v>
      </c>
      <c r="E11" s="7" t="s">
        <v>72</v>
      </c>
      <c r="F11" s="20"/>
      <c r="G11" s="8">
        <v>41965</v>
      </c>
      <c r="H11" s="9">
        <f ca="1">INT(YEARFRAC($G$1,КЗ_Вера_10[[#This Row],[Дата рождения]],1))</f>
        <v>5</v>
      </c>
      <c r="I11" s="4" t="s">
        <v>42</v>
      </c>
      <c r="J11" t="s">
        <v>33</v>
      </c>
      <c r="K11" s="4"/>
      <c r="M11" s="15"/>
      <c r="N11" s="15"/>
      <c r="O11" s="15"/>
      <c r="P11" s="15"/>
      <c r="Q11" s="15"/>
      <c r="R11" s="15"/>
      <c r="S11" s="15"/>
      <c r="T11" s="15"/>
      <c r="U11" s="19">
        <f>SUM(КЗ_Вера_10[[#This Row],[Пн  01.06  ]:[Пт. 26.06]])</f>
        <v>0</v>
      </c>
      <c r="V11" s="19"/>
    </row>
    <row r="12" spans="1:22" x14ac:dyDescent="0.25">
      <c r="A12" t="s">
        <v>3</v>
      </c>
      <c r="B12" t="s">
        <v>57</v>
      </c>
      <c r="C12" t="s">
        <v>10</v>
      </c>
      <c r="D12" t="s">
        <v>78</v>
      </c>
      <c r="F12" s="20"/>
      <c r="G12" s="8">
        <v>41663</v>
      </c>
      <c r="H12" s="9">
        <f ca="1">INT(YEARFRAC($G$1,КЗ_Вера_10[[#This Row],[Дата рождения]],1))</f>
        <v>6</v>
      </c>
      <c r="I12" s="4" t="s">
        <v>43</v>
      </c>
      <c r="J12" t="s">
        <v>34</v>
      </c>
      <c r="K12" s="4"/>
      <c r="M12" s="15"/>
      <c r="N12" s="15"/>
      <c r="O12" s="15"/>
      <c r="P12" s="15"/>
      <c r="Q12" s="15"/>
      <c r="R12" s="15"/>
      <c r="S12" s="15"/>
      <c r="T12" s="15"/>
      <c r="U12" s="19">
        <f>SUM(КЗ_Вера_10[[#This Row],[Пн  01.06  ]:[Пт. 26.06]])</f>
        <v>0</v>
      </c>
      <c r="V12" s="19"/>
    </row>
    <row r="13" spans="1:22" x14ac:dyDescent="0.25">
      <c r="A13" t="s">
        <v>3</v>
      </c>
      <c r="B13" t="s">
        <v>57</v>
      </c>
      <c r="C13" t="s">
        <v>11</v>
      </c>
      <c r="D13" t="s">
        <v>78</v>
      </c>
      <c r="F13" s="20"/>
      <c r="G13" s="8">
        <v>41752</v>
      </c>
      <c r="H13" s="9">
        <f ca="1">INT(YEARFRAC($G$1,КЗ_Вера_10[[#This Row],[Дата рождения]],1))</f>
        <v>6</v>
      </c>
      <c r="I13" s="4" t="s">
        <v>44</v>
      </c>
      <c r="J13" t="s">
        <v>35</v>
      </c>
      <c r="K13" s="4"/>
      <c r="M13" s="15"/>
      <c r="N13" s="15"/>
      <c r="O13" s="15"/>
      <c r="P13" s="15"/>
      <c r="Q13" s="15"/>
      <c r="R13" s="15"/>
      <c r="S13" s="15"/>
      <c r="T13" s="15"/>
      <c r="U13" s="19">
        <f>SUM(КЗ_Вера_10[[#This Row],[Пн  01.06  ]:[Пт. 26.06]])</f>
        <v>0</v>
      </c>
      <c r="V13" s="19"/>
    </row>
    <row r="14" spans="1:22" x14ac:dyDescent="0.25">
      <c r="A14" t="s">
        <v>3</v>
      </c>
      <c r="B14" t="s">
        <v>57</v>
      </c>
      <c r="C14" t="s">
        <v>12</v>
      </c>
      <c r="D14" t="s">
        <v>78</v>
      </c>
      <c r="F14" s="20"/>
      <c r="G14" s="8">
        <v>41657</v>
      </c>
      <c r="H14" s="9">
        <f ca="1">INT(YEARFRAC($G$1,КЗ_Вера_10[[#This Row],[Дата рождения]],1))</f>
        <v>6</v>
      </c>
      <c r="I14" s="4" t="s">
        <v>45</v>
      </c>
      <c r="J14" t="s">
        <v>36</v>
      </c>
      <c r="K14" s="4"/>
      <c r="M14" s="15"/>
      <c r="N14" s="15"/>
      <c r="O14" s="15"/>
      <c r="P14" s="15"/>
      <c r="Q14" s="15"/>
      <c r="R14" s="15"/>
      <c r="S14" s="15"/>
      <c r="T14" s="15"/>
      <c r="U14" s="19">
        <f>SUM(КЗ_Вера_10[[#This Row],[Пн  01.06  ]:[Пт. 26.06]])</f>
        <v>0</v>
      </c>
      <c r="V14" s="19"/>
    </row>
    <row r="15" spans="1:22" x14ac:dyDescent="0.25">
      <c r="A15" t="s">
        <v>3</v>
      </c>
      <c r="B15" t="s">
        <v>57</v>
      </c>
      <c r="C15" t="s">
        <v>53</v>
      </c>
      <c r="D15" t="s">
        <v>78</v>
      </c>
      <c r="F15" s="20"/>
      <c r="G15" s="8">
        <v>41933</v>
      </c>
      <c r="H15" s="9">
        <f ca="1">INT(YEARFRAC($G$1,КЗ_Вера_10[[#This Row],[Дата рождения]],1))</f>
        <v>5</v>
      </c>
      <c r="I15" s="4" t="s">
        <v>46</v>
      </c>
      <c r="J15" t="s">
        <v>37</v>
      </c>
      <c r="K15" s="4"/>
      <c r="M15" s="15"/>
      <c r="N15" s="15"/>
      <c r="O15" s="15"/>
      <c r="P15" s="15"/>
      <c r="Q15" s="15"/>
      <c r="R15" s="15"/>
      <c r="S15" s="15"/>
      <c r="T15" s="15"/>
      <c r="U15" s="19">
        <f>SUM(КЗ_Вера_10[[#This Row],[Пн  01.06  ]:[Пт. 26.06]])</f>
        <v>0</v>
      </c>
      <c r="V15" s="19"/>
    </row>
    <row r="16" spans="1:22" x14ac:dyDescent="0.25">
      <c r="A16" t="s">
        <v>3</v>
      </c>
      <c r="B16" t="s">
        <v>57</v>
      </c>
      <c r="C16" t="s">
        <v>13</v>
      </c>
      <c r="D16" t="s">
        <v>78</v>
      </c>
      <c r="F16" s="20"/>
      <c r="G16" s="8">
        <v>41907</v>
      </c>
      <c r="H16" s="9">
        <f ca="1">INT(YEARFRAC($G$1,КЗ_Вера_10[[#This Row],[Дата рождения]],1))</f>
        <v>5</v>
      </c>
      <c r="I16" s="4" t="s">
        <v>47</v>
      </c>
      <c r="J16" t="s">
        <v>38</v>
      </c>
      <c r="K16" s="4"/>
      <c r="M16" s="15"/>
      <c r="N16" s="15"/>
      <c r="O16" s="15"/>
      <c r="P16" s="15"/>
      <c r="Q16" s="15"/>
      <c r="R16" s="15"/>
      <c r="S16" s="15"/>
      <c r="T16" s="15"/>
      <c r="U16" s="19">
        <f>SUM(КЗ_Вера_10[[#This Row],[Пн  01.06  ]:[Пт. 26.06]])</f>
        <v>0</v>
      </c>
      <c r="V16" s="19"/>
    </row>
    <row r="17" spans="1:22" x14ac:dyDescent="0.25">
      <c r="A17" t="s">
        <v>3</v>
      </c>
      <c r="B17" t="s">
        <v>57</v>
      </c>
      <c r="C17" t="s">
        <v>14</v>
      </c>
      <c r="D17" t="s">
        <v>78</v>
      </c>
      <c r="F17" s="20"/>
      <c r="G17" s="8">
        <v>41810</v>
      </c>
      <c r="H17" s="9">
        <f ca="1">INT(YEARFRAC($G$1,КЗ_Вера_10[[#This Row],[Дата рождения]],1))</f>
        <v>5</v>
      </c>
      <c r="I17" s="4" t="s">
        <v>48</v>
      </c>
      <c r="J17" t="s">
        <v>39</v>
      </c>
      <c r="K17" s="4"/>
      <c r="M17" s="15"/>
      <c r="N17" s="15"/>
      <c r="O17" s="15"/>
      <c r="P17" s="15"/>
      <c r="Q17" s="15"/>
      <c r="R17" s="15"/>
      <c r="S17" s="15"/>
      <c r="T17" s="15"/>
      <c r="U17" s="19">
        <f>SUM(КЗ_Вера_10[[#This Row],[Пн  01.06  ]:[Пт. 26.06]])</f>
        <v>0</v>
      </c>
      <c r="V17" s="19"/>
    </row>
    <row r="18" spans="1:22" x14ac:dyDescent="0.25">
      <c r="A18" t="s">
        <v>3</v>
      </c>
      <c r="B18" t="s">
        <v>57</v>
      </c>
      <c r="C18" t="s">
        <v>15</v>
      </c>
      <c r="D18" t="s">
        <v>78</v>
      </c>
      <c r="F18" s="20"/>
      <c r="G18" s="8">
        <v>41671</v>
      </c>
      <c r="H18" s="9">
        <f ca="1">INT(YEARFRAC($G$1,КЗ_Вера_10[[#This Row],[Дата рождения]],1))</f>
        <v>6</v>
      </c>
      <c r="I18" s="4" t="s">
        <v>49</v>
      </c>
      <c r="J18" t="s">
        <v>36</v>
      </c>
      <c r="K18" s="4"/>
      <c r="M18" s="15"/>
      <c r="N18" s="15"/>
      <c r="O18" s="15"/>
      <c r="P18" s="15"/>
      <c r="Q18" s="15"/>
      <c r="R18" s="15"/>
      <c r="S18" s="15"/>
      <c r="T18" s="15"/>
      <c r="U18" s="19">
        <f>SUM(КЗ_Вера_10[[#This Row],[Пн  01.06  ]:[Пт. 26.06]])</f>
        <v>0</v>
      </c>
      <c r="V18" s="19"/>
    </row>
    <row r="19" spans="1:22" x14ac:dyDescent="0.25">
      <c r="A19" t="s">
        <v>3</v>
      </c>
      <c r="B19" t="s">
        <v>57</v>
      </c>
      <c r="C19" t="s">
        <v>16</v>
      </c>
      <c r="D19" t="s">
        <v>78</v>
      </c>
      <c r="F19" s="20"/>
      <c r="G19" s="8">
        <v>41767</v>
      </c>
      <c r="H19" s="9">
        <f ca="1">INT(YEARFRAC($G$1,КЗ_Вера_10[[#This Row],[Дата рождения]],1))</f>
        <v>6</v>
      </c>
      <c r="I19" s="4" t="s">
        <v>50</v>
      </c>
      <c r="J19" t="s">
        <v>38</v>
      </c>
      <c r="K19" s="4"/>
      <c r="M19" s="15"/>
      <c r="N19" s="15"/>
      <c r="O19" s="15"/>
      <c r="P19" s="15"/>
      <c r="Q19" s="15"/>
      <c r="R19" s="15"/>
      <c r="S19" s="15"/>
      <c r="T19" s="15"/>
      <c r="U19" s="19">
        <f>SUM(КЗ_Вера_10[[#This Row],[Пн  01.06  ]:[Пт. 26.06]])</f>
        <v>0</v>
      </c>
      <c r="V19" s="19"/>
    </row>
    <row r="20" spans="1:22" x14ac:dyDescent="0.25">
      <c r="A20" t="s">
        <v>3</v>
      </c>
      <c r="B20" t="s">
        <v>57</v>
      </c>
      <c r="C20" t="s">
        <v>17</v>
      </c>
      <c r="D20" t="s">
        <v>78</v>
      </c>
      <c r="F20" s="20"/>
      <c r="G20" s="8">
        <v>41861</v>
      </c>
      <c r="H20" s="9">
        <f ca="1">INT(YEARFRAC($G$1,КЗ_Вера_10[[#This Row],[Дата рождения]],1))</f>
        <v>5</v>
      </c>
      <c r="I20" s="4" t="s">
        <v>51</v>
      </c>
      <c r="J20" t="s">
        <v>30</v>
      </c>
      <c r="K20" s="4"/>
      <c r="M20" s="15"/>
      <c r="N20" s="15"/>
      <c r="O20" s="15"/>
      <c r="P20" s="15"/>
      <c r="Q20" s="15"/>
      <c r="R20" s="15"/>
      <c r="S20" s="15"/>
      <c r="T20" s="15"/>
      <c r="U20" s="19">
        <f>SUM(КЗ_Вера_10[[#This Row],[Пн  01.06  ]:[Пт. 26.06]])</f>
        <v>0</v>
      </c>
      <c r="V20" s="19"/>
    </row>
    <row r="21" spans="1:22" x14ac:dyDescent="0.25">
      <c r="A21" t="s">
        <v>3</v>
      </c>
      <c r="B21" t="s">
        <v>57</v>
      </c>
      <c r="C21" t="s">
        <v>18</v>
      </c>
      <c r="D21" t="s">
        <v>78</v>
      </c>
      <c r="F21" s="20"/>
      <c r="G21" s="8">
        <v>41998</v>
      </c>
      <c r="H21" s="9">
        <f ca="1">INT(YEARFRAC($G$1,КЗ_Вера_10[[#This Row],[Дата рождения]],1))</f>
        <v>5</v>
      </c>
      <c r="I21" s="4" t="s">
        <v>52</v>
      </c>
      <c r="J21" t="s">
        <v>40</v>
      </c>
      <c r="K21" s="4"/>
      <c r="M21" s="15"/>
      <c r="N21" s="15"/>
      <c r="O21" s="15"/>
      <c r="P21" s="15"/>
      <c r="Q21" s="15"/>
      <c r="R21" s="15"/>
      <c r="S21" s="15"/>
      <c r="T21" s="15"/>
      <c r="U21" s="19">
        <f>SUM(КЗ_Вера_10[[#This Row],[Пн  01.06  ]:[Пт. 26.06]])</f>
        <v>0</v>
      </c>
      <c r="V21" s="19"/>
    </row>
    <row r="22" spans="1:22" x14ac:dyDescent="0.25">
      <c r="F22" s="20"/>
      <c r="H22" s="9"/>
      <c r="I22" s="4"/>
      <c r="K22" s="4"/>
      <c r="M22" s="15"/>
      <c r="N22" s="15"/>
      <c r="O22" s="15"/>
      <c r="P22" s="15"/>
      <c r="Q22" s="15"/>
      <c r="R22" s="15"/>
      <c r="S22" s="15"/>
      <c r="T22" s="15"/>
      <c r="U22" s="19">
        <f>SUM(КЗ_Вера_10[[#This Row],[Пн  01.06  ]:[Пт. 26.06]])</f>
        <v>0</v>
      </c>
      <c r="V22" s="19"/>
    </row>
    <row r="23" spans="1:22" x14ac:dyDescent="0.25">
      <c r="H23" s="9"/>
    </row>
    <row r="39" spans="7:7" x14ac:dyDescent="0.25">
      <c r="G39" s="7" t="s">
        <v>54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workbookViewId="0">
      <pane xSplit="6" topLeftCell="G1" activePane="topRight" state="frozen"/>
      <selection pane="topRight" activeCell="F6" sqref="F6:F22"/>
    </sheetView>
  </sheetViews>
  <sheetFormatPr defaultRowHeight="15" x14ac:dyDescent="0.25"/>
  <cols>
    <col min="1" max="1" width="22.85546875" customWidth="1"/>
    <col min="2" max="2" width="9.42578125" customWidth="1"/>
    <col min="3" max="3" width="26.28515625" customWidth="1"/>
    <col min="4" max="4" width="8.7109375" customWidth="1"/>
    <col min="5" max="5" width="6.140625" customWidth="1"/>
    <col min="6" max="6" width="6.140625" style="7" customWidth="1"/>
    <col min="7" max="7" width="13.42578125" style="7" customWidth="1"/>
    <col min="8" max="8" width="8" style="7" customWidth="1"/>
    <col min="9" max="9" width="18.42578125" customWidth="1"/>
    <col min="10" max="10" width="14.7109375" customWidth="1"/>
    <col min="11" max="11" width="12" customWidth="1"/>
    <col min="12" max="12" width="18.7109375" customWidth="1"/>
    <col min="13" max="13" width="8.85546875" customWidth="1"/>
    <col min="14" max="16" width="9" customWidth="1"/>
    <col min="21" max="21" width="14.42578125" customWidth="1"/>
    <col min="22" max="22" width="29" style="17" customWidth="1"/>
  </cols>
  <sheetData>
    <row r="1" spans="1:22" x14ac:dyDescent="0.25">
      <c r="A1" s="1"/>
      <c r="B1" s="10"/>
      <c r="C1" s="10"/>
      <c r="D1" s="10"/>
      <c r="E1" s="10"/>
      <c r="F1" s="5"/>
      <c r="G1" s="3">
        <f ca="1">TODAY()</f>
        <v>43985</v>
      </c>
      <c r="H1"/>
    </row>
    <row r="2" spans="1:22" x14ac:dyDescent="0.25">
      <c r="A2" s="2"/>
      <c r="B2" s="11"/>
      <c r="C2" s="11"/>
      <c r="D2" s="11"/>
      <c r="E2" s="11"/>
      <c r="F2" s="6"/>
      <c r="G2" s="6"/>
      <c r="H2" s="6"/>
    </row>
    <row r="3" spans="1:22" x14ac:dyDescent="0.25">
      <c r="A3" s="1"/>
      <c r="B3" s="10"/>
      <c r="C3" s="10"/>
      <c r="D3" s="10"/>
      <c r="E3" s="10"/>
      <c r="F3" s="5"/>
      <c r="G3" s="5"/>
      <c r="H3" s="5"/>
    </row>
    <row r="4" spans="1:22" x14ac:dyDescent="0.25">
      <c r="M4" s="12"/>
      <c r="N4" s="12"/>
      <c r="O4" s="12"/>
      <c r="P4" s="12"/>
    </row>
    <row r="5" spans="1:22" ht="30" x14ac:dyDescent="0.25">
      <c r="A5" s="13" t="s">
        <v>55</v>
      </c>
      <c r="B5" s="13" t="s">
        <v>56</v>
      </c>
      <c r="C5" s="13" t="s">
        <v>62</v>
      </c>
      <c r="D5" s="13" t="s">
        <v>73</v>
      </c>
      <c r="E5" s="13" t="s">
        <v>58</v>
      </c>
      <c r="F5" s="14" t="s">
        <v>61</v>
      </c>
      <c r="G5" s="14" t="s">
        <v>19</v>
      </c>
      <c r="H5" s="14" t="s">
        <v>2</v>
      </c>
      <c r="I5" s="13" t="s">
        <v>0</v>
      </c>
      <c r="J5" s="13" t="s">
        <v>20</v>
      </c>
      <c r="K5" s="13" t="s">
        <v>1</v>
      </c>
      <c r="L5" s="13" t="s">
        <v>41</v>
      </c>
      <c r="M5" s="16" t="s">
        <v>63</v>
      </c>
      <c r="N5" s="16" t="s">
        <v>64</v>
      </c>
      <c r="O5" s="16" t="s">
        <v>65</v>
      </c>
      <c r="P5" s="16" t="s">
        <v>66</v>
      </c>
      <c r="Q5" s="16" t="s">
        <v>67</v>
      </c>
      <c r="R5" s="16" t="s">
        <v>68</v>
      </c>
      <c r="S5" s="16" t="s">
        <v>69</v>
      </c>
      <c r="T5" s="16" t="s">
        <v>70</v>
      </c>
      <c r="U5" s="18" t="s">
        <v>71</v>
      </c>
      <c r="V5" s="18" t="s">
        <v>81</v>
      </c>
    </row>
    <row r="6" spans="1:22" x14ac:dyDescent="0.25">
      <c r="A6" t="s">
        <v>3</v>
      </c>
      <c r="B6" t="s">
        <v>57</v>
      </c>
      <c r="C6" t="s">
        <v>4</v>
      </c>
      <c r="D6" t="s">
        <v>77</v>
      </c>
      <c r="E6" s="14" t="s">
        <v>59</v>
      </c>
      <c r="F6" s="20">
        <v>0.6875</v>
      </c>
      <c r="G6" s="8">
        <v>41906</v>
      </c>
      <c r="H6" s="9">
        <f ca="1">INT(YEARFRAC($G$1,КЗ_Вера_11[[#This Row],[Дата рождения]],1))</f>
        <v>5</v>
      </c>
      <c r="I6" s="4" t="s">
        <v>21</v>
      </c>
      <c r="J6" t="s">
        <v>27</v>
      </c>
      <c r="K6" s="4"/>
      <c r="M6" s="15">
        <v>1</v>
      </c>
      <c r="N6" s="15">
        <v>1</v>
      </c>
      <c r="O6" s="15">
        <v>1</v>
      </c>
      <c r="P6" s="15">
        <v>1</v>
      </c>
      <c r="Q6" s="15">
        <v>1</v>
      </c>
      <c r="R6" s="15">
        <v>1</v>
      </c>
      <c r="S6" s="15">
        <v>1</v>
      </c>
      <c r="T6" s="15">
        <v>1</v>
      </c>
      <c r="U6" s="19">
        <f>SUM(КЗ_Вера_11[[#This Row],[Пн  01.06  ]:[Пт. 26.06]])</f>
        <v>8</v>
      </c>
      <c r="V6" s="19"/>
    </row>
    <row r="7" spans="1:22" x14ac:dyDescent="0.25">
      <c r="A7" t="s">
        <v>3</v>
      </c>
      <c r="B7" t="s">
        <v>57</v>
      </c>
      <c r="C7" t="s">
        <v>5</v>
      </c>
      <c r="D7" t="s">
        <v>77</v>
      </c>
      <c r="E7" s="14" t="s">
        <v>59</v>
      </c>
      <c r="F7" s="20">
        <v>0.6875</v>
      </c>
      <c r="G7" s="8">
        <v>41931</v>
      </c>
      <c r="H7" s="9">
        <f ca="1">INT(YEARFRAC($G$1,КЗ_Вера_11[[#This Row],[Дата рождения]],1))</f>
        <v>5</v>
      </c>
      <c r="I7" s="4" t="s">
        <v>22</v>
      </c>
      <c r="J7" t="s">
        <v>28</v>
      </c>
      <c r="K7" s="4" t="s">
        <v>23</v>
      </c>
      <c r="L7" t="s">
        <v>29</v>
      </c>
      <c r="M7" s="15"/>
      <c r="N7" s="15">
        <v>1</v>
      </c>
      <c r="O7" s="15"/>
      <c r="P7" s="15"/>
      <c r="Q7" s="15"/>
      <c r="R7" s="15"/>
      <c r="S7" s="15"/>
      <c r="T7" s="15"/>
      <c r="U7" s="19">
        <f>SUM(КЗ_Вера_11[[#This Row],[Пн  01.06  ]:[Пт. 26.06]])</f>
        <v>1</v>
      </c>
      <c r="V7" s="19"/>
    </row>
    <row r="8" spans="1:22" x14ac:dyDescent="0.25">
      <c r="A8" t="s">
        <v>3</v>
      </c>
      <c r="B8" t="s">
        <v>57</v>
      </c>
      <c r="C8" t="s">
        <v>6</v>
      </c>
      <c r="D8" t="s">
        <v>77</v>
      </c>
      <c r="E8" s="14" t="s">
        <v>60</v>
      </c>
      <c r="F8" s="20">
        <v>0.72916666666666663</v>
      </c>
      <c r="G8" s="8">
        <v>41897</v>
      </c>
      <c r="H8" s="9">
        <f ca="1">INT(YEARFRAC($G$1,КЗ_Вера_11[[#This Row],[Дата рождения]],1))</f>
        <v>5</v>
      </c>
      <c r="I8" s="4" t="s">
        <v>24</v>
      </c>
      <c r="J8" t="s">
        <v>30</v>
      </c>
      <c r="K8" s="4"/>
      <c r="M8" s="15">
        <v>1</v>
      </c>
      <c r="N8" s="15"/>
      <c r="O8" s="15">
        <v>1</v>
      </c>
      <c r="P8" s="15"/>
      <c r="Q8" s="15">
        <v>1</v>
      </c>
      <c r="R8" s="15">
        <v>1</v>
      </c>
      <c r="S8" s="15"/>
      <c r="T8" s="15">
        <v>1</v>
      </c>
      <c r="U8" s="19">
        <f>SUM(КЗ_Вера_11[[#This Row],[Пн  01.06  ]:[Пт. 26.06]])</f>
        <v>5</v>
      </c>
      <c r="V8" s="19"/>
    </row>
    <row r="9" spans="1:22" x14ac:dyDescent="0.25">
      <c r="A9" t="s">
        <v>3</v>
      </c>
      <c r="B9" t="s">
        <v>57</v>
      </c>
      <c r="C9" t="s">
        <v>7</v>
      </c>
      <c r="D9" t="s">
        <v>77</v>
      </c>
      <c r="E9" s="14" t="s">
        <v>59</v>
      </c>
      <c r="F9" s="20">
        <v>0.72916666666666663</v>
      </c>
      <c r="G9" s="8">
        <v>41938</v>
      </c>
      <c r="H9" s="9">
        <f ca="1">INT(YEARFRAC($G$1,КЗ_Вера_11[[#This Row],[Дата рождения]],1))</f>
        <v>5</v>
      </c>
      <c r="I9" s="4" t="s">
        <v>25</v>
      </c>
      <c r="J9" t="s">
        <v>31</v>
      </c>
      <c r="K9" s="4"/>
      <c r="M9" s="15">
        <v>1</v>
      </c>
      <c r="N9" s="15">
        <v>1</v>
      </c>
      <c r="O9" s="15"/>
      <c r="P9" s="15">
        <v>1</v>
      </c>
      <c r="Q9" s="15">
        <v>1</v>
      </c>
      <c r="R9" s="15"/>
      <c r="S9" s="15">
        <v>1</v>
      </c>
      <c r="T9" s="15"/>
      <c r="U9" s="19">
        <f>SUM(КЗ_Вера_11[[#This Row],[Пн  01.06  ]:[Пт. 26.06]])</f>
        <v>5</v>
      </c>
      <c r="V9" s="19"/>
    </row>
    <row r="10" spans="1:22" x14ac:dyDescent="0.25">
      <c r="A10" t="s">
        <v>3</v>
      </c>
      <c r="B10" t="s">
        <v>57</v>
      </c>
      <c r="C10" t="s">
        <v>8</v>
      </c>
      <c r="D10" t="s">
        <v>77</v>
      </c>
      <c r="E10" s="14" t="s">
        <v>60</v>
      </c>
      <c r="F10" s="20">
        <v>0.6875</v>
      </c>
      <c r="G10" s="8">
        <v>41768</v>
      </c>
      <c r="H10" s="9">
        <f ca="1">INT(YEARFRAC($G$1,КЗ_Вера_11[[#This Row],[Дата рождения]],1))</f>
        <v>6</v>
      </c>
      <c r="I10" s="4" t="s">
        <v>26</v>
      </c>
      <c r="J10" t="s">
        <v>32</v>
      </c>
      <c r="K10" s="4"/>
      <c r="M10" s="15">
        <v>1</v>
      </c>
      <c r="N10" s="15"/>
      <c r="O10" s="15"/>
      <c r="P10" s="15">
        <v>1</v>
      </c>
      <c r="Q10" s="15"/>
      <c r="R10" s="15">
        <v>1</v>
      </c>
      <c r="S10" s="15"/>
      <c r="T10" s="15">
        <v>1</v>
      </c>
      <c r="U10" s="19">
        <f>SUM(КЗ_Вера_11[[#This Row],[Пн  01.06  ]:[Пт. 26.06]])</f>
        <v>4</v>
      </c>
      <c r="V10" s="19"/>
    </row>
    <row r="11" spans="1:22" x14ac:dyDescent="0.25">
      <c r="A11" t="s">
        <v>3</v>
      </c>
      <c r="B11" t="s">
        <v>57</v>
      </c>
      <c r="C11" t="s">
        <v>9</v>
      </c>
      <c r="D11" t="s">
        <v>77</v>
      </c>
      <c r="E11" s="7" t="s">
        <v>72</v>
      </c>
      <c r="F11" s="20"/>
      <c r="G11" s="8">
        <v>41965</v>
      </c>
      <c r="H11" s="9">
        <f ca="1">INT(YEARFRAC($G$1,КЗ_Вера_11[[#This Row],[Дата рождения]],1))</f>
        <v>5</v>
      </c>
      <c r="I11" s="4" t="s">
        <v>42</v>
      </c>
      <c r="J11" t="s">
        <v>33</v>
      </c>
      <c r="K11" s="4"/>
      <c r="M11" s="15"/>
      <c r="N11" s="15"/>
      <c r="O11" s="15"/>
      <c r="P11" s="15"/>
      <c r="Q11" s="15"/>
      <c r="R11" s="15"/>
      <c r="S11" s="15"/>
      <c r="T11" s="15"/>
      <c r="U11" s="19">
        <f>SUM(КЗ_Вера_11[[#This Row],[Пн  01.06  ]:[Пт. 26.06]])</f>
        <v>0</v>
      </c>
      <c r="V11" s="19"/>
    </row>
    <row r="12" spans="1:22" x14ac:dyDescent="0.25">
      <c r="A12" t="s">
        <v>3</v>
      </c>
      <c r="B12" t="s">
        <v>57</v>
      </c>
      <c r="C12" t="s">
        <v>10</v>
      </c>
      <c r="D12" t="s">
        <v>77</v>
      </c>
      <c r="F12" s="20"/>
      <c r="G12" s="8">
        <v>41663</v>
      </c>
      <c r="H12" s="9">
        <f ca="1">INT(YEARFRAC($G$1,КЗ_Вера_11[[#This Row],[Дата рождения]],1))</f>
        <v>6</v>
      </c>
      <c r="I12" s="4" t="s">
        <v>43</v>
      </c>
      <c r="J12" t="s">
        <v>34</v>
      </c>
      <c r="K12" s="4"/>
      <c r="M12" s="15"/>
      <c r="N12" s="15"/>
      <c r="O12" s="15"/>
      <c r="P12" s="15"/>
      <c r="Q12" s="15"/>
      <c r="R12" s="15"/>
      <c r="S12" s="15"/>
      <c r="T12" s="15"/>
      <c r="U12" s="19">
        <f>SUM(КЗ_Вера_11[[#This Row],[Пн  01.06  ]:[Пт. 26.06]])</f>
        <v>0</v>
      </c>
      <c r="V12" s="19"/>
    </row>
    <row r="13" spans="1:22" x14ac:dyDescent="0.25">
      <c r="A13" t="s">
        <v>3</v>
      </c>
      <c r="B13" t="s">
        <v>57</v>
      </c>
      <c r="C13" t="s">
        <v>11</v>
      </c>
      <c r="D13" t="s">
        <v>77</v>
      </c>
      <c r="F13" s="20"/>
      <c r="G13" s="8">
        <v>41752</v>
      </c>
      <c r="H13" s="9">
        <f ca="1">INT(YEARFRAC($G$1,КЗ_Вера_11[[#This Row],[Дата рождения]],1))</f>
        <v>6</v>
      </c>
      <c r="I13" s="4" t="s">
        <v>44</v>
      </c>
      <c r="J13" t="s">
        <v>35</v>
      </c>
      <c r="K13" s="4"/>
      <c r="M13" s="15"/>
      <c r="N13" s="15"/>
      <c r="O13" s="15"/>
      <c r="P13" s="15"/>
      <c r="Q13" s="15"/>
      <c r="R13" s="15"/>
      <c r="S13" s="15"/>
      <c r="T13" s="15"/>
      <c r="U13" s="19">
        <f>SUM(КЗ_Вера_11[[#This Row],[Пн  01.06  ]:[Пт. 26.06]])</f>
        <v>0</v>
      </c>
      <c r="V13" s="19"/>
    </row>
    <row r="14" spans="1:22" x14ac:dyDescent="0.25">
      <c r="A14" t="s">
        <v>3</v>
      </c>
      <c r="B14" t="s">
        <v>57</v>
      </c>
      <c r="C14" t="s">
        <v>12</v>
      </c>
      <c r="D14" t="s">
        <v>77</v>
      </c>
      <c r="F14" s="20"/>
      <c r="G14" s="8">
        <v>41657</v>
      </c>
      <c r="H14" s="9">
        <f ca="1">INT(YEARFRAC($G$1,КЗ_Вера_11[[#This Row],[Дата рождения]],1))</f>
        <v>6</v>
      </c>
      <c r="I14" s="4" t="s">
        <v>45</v>
      </c>
      <c r="J14" t="s">
        <v>36</v>
      </c>
      <c r="K14" s="4"/>
      <c r="M14" s="15"/>
      <c r="N14" s="15"/>
      <c r="O14" s="15"/>
      <c r="P14" s="15"/>
      <c r="Q14" s="15"/>
      <c r="R14" s="15"/>
      <c r="S14" s="15"/>
      <c r="T14" s="15"/>
      <c r="U14" s="19">
        <f>SUM(КЗ_Вера_11[[#This Row],[Пн  01.06  ]:[Пт. 26.06]])</f>
        <v>0</v>
      </c>
      <c r="V14" s="19"/>
    </row>
    <row r="15" spans="1:22" x14ac:dyDescent="0.25">
      <c r="A15" t="s">
        <v>3</v>
      </c>
      <c r="B15" t="s">
        <v>57</v>
      </c>
      <c r="C15" t="s">
        <v>53</v>
      </c>
      <c r="D15" t="s">
        <v>77</v>
      </c>
      <c r="F15" s="20"/>
      <c r="G15" s="8">
        <v>41933</v>
      </c>
      <c r="H15" s="9">
        <f ca="1">INT(YEARFRAC($G$1,КЗ_Вера_11[[#This Row],[Дата рождения]],1))</f>
        <v>5</v>
      </c>
      <c r="I15" s="4" t="s">
        <v>46</v>
      </c>
      <c r="J15" t="s">
        <v>37</v>
      </c>
      <c r="K15" s="4"/>
      <c r="M15" s="15"/>
      <c r="N15" s="15"/>
      <c r="O15" s="15"/>
      <c r="P15" s="15"/>
      <c r="Q15" s="15"/>
      <c r="R15" s="15"/>
      <c r="S15" s="15"/>
      <c r="T15" s="15"/>
      <c r="U15" s="19">
        <f>SUM(КЗ_Вера_11[[#This Row],[Пн  01.06  ]:[Пт. 26.06]])</f>
        <v>0</v>
      </c>
      <c r="V15" s="19"/>
    </row>
    <row r="16" spans="1:22" x14ac:dyDescent="0.25">
      <c r="A16" t="s">
        <v>3</v>
      </c>
      <c r="B16" t="s">
        <v>57</v>
      </c>
      <c r="C16" t="s">
        <v>13</v>
      </c>
      <c r="D16" t="s">
        <v>77</v>
      </c>
      <c r="F16" s="20"/>
      <c r="G16" s="8">
        <v>41907</v>
      </c>
      <c r="H16" s="9">
        <f ca="1">INT(YEARFRAC($G$1,КЗ_Вера_11[[#This Row],[Дата рождения]],1))</f>
        <v>5</v>
      </c>
      <c r="I16" s="4" t="s">
        <v>47</v>
      </c>
      <c r="J16" t="s">
        <v>38</v>
      </c>
      <c r="K16" s="4"/>
      <c r="M16" s="15"/>
      <c r="N16" s="15"/>
      <c r="O16" s="15"/>
      <c r="P16" s="15"/>
      <c r="Q16" s="15"/>
      <c r="R16" s="15"/>
      <c r="S16" s="15"/>
      <c r="T16" s="15"/>
      <c r="U16" s="19">
        <f>SUM(КЗ_Вера_11[[#This Row],[Пн  01.06  ]:[Пт. 26.06]])</f>
        <v>0</v>
      </c>
      <c r="V16" s="19"/>
    </row>
    <row r="17" spans="1:22" x14ac:dyDescent="0.25">
      <c r="A17" t="s">
        <v>3</v>
      </c>
      <c r="B17" t="s">
        <v>57</v>
      </c>
      <c r="C17" t="s">
        <v>14</v>
      </c>
      <c r="D17" t="s">
        <v>77</v>
      </c>
      <c r="F17" s="20"/>
      <c r="G17" s="8">
        <v>41810</v>
      </c>
      <c r="H17" s="9">
        <f ca="1">INT(YEARFRAC($G$1,КЗ_Вера_11[[#This Row],[Дата рождения]],1))</f>
        <v>5</v>
      </c>
      <c r="I17" s="4" t="s">
        <v>48</v>
      </c>
      <c r="J17" t="s">
        <v>39</v>
      </c>
      <c r="K17" s="4"/>
      <c r="M17" s="15"/>
      <c r="N17" s="15"/>
      <c r="O17" s="15"/>
      <c r="P17" s="15"/>
      <c r="Q17" s="15"/>
      <c r="R17" s="15"/>
      <c r="S17" s="15"/>
      <c r="T17" s="15"/>
      <c r="U17" s="19">
        <f>SUM(КЗ_Вера_11[[#This Row],[Пн  01.06  ]:[Пт. 26.06]])</f>
        <v>0</v>
      </c>
      <c r="V17" s="19"/>
    </row>
    <row r="18" spans="1:22" x14ac:dyDescent="0.25">
      <c r="A18" t="s">
        <v>3</v>
      </c>
      <c r="B18" t="s">
        <v>57</v>
      </c>
      <c r="C18" t="s">
        <v>15</v>
      </c>
      <c r="D18" t="s">
        <v>77</v>
      </c>
      <c r="F18" s="20"/>
      <c r="G18" s="8">
        <v>41671</v>
      </c>
      <c r="H18" s="9">
        <f ca="1">INT(YEARFRAC($G$1,КЗ_Вера_11[[#This Row],[Дата рождения]],1))</f>
        <v>6</v>
      </c>
      <c r="I18" s="4" t="s">
        <v>49</v>
      </c>
      <c r="J18" t="s">
        <v>36</v>
      </c>
      <c r="K18" s="4"/>
      <c r="M18" s="15"/>
      <c r="N18" s="15"/>
      <c r="O18" s="15"/>
      <c r="P18" s="15"/>
      <c r="Q18" s="15"/>
      <c r="R18" s="15"/>
      <c r="S18" s="15"/>
      <c r="T18" s="15"/>
      <c r="U18" s="19">
        <f>SUM(КЗ_Вера_11[[#This Row],[Пн  01.06  ]:[Пт. 26.06]])</f>
        <v>0</v>
      </c>
      <c r="V18" s="19"/>
    </row>
    <row r="19" spans="1:22" x14ac:dyDescent="0.25">
      <c r="A19" t="s">
        <v>3</v>
      </c>
      <c r="B19" t="s">
        <v>57</v>
      </c>
      <c r="C19" t="s">
        <v>16</v>
      </c>
      <c r="D19" t="s">
        <v>77</v>
      </c>
      <c r="F19" s="20"/>
      <c r="G19" s="8">
        <v>41767</v>
      </c>
      <c r="H19" s="9">
        <f ca="1">INT(YEARFRAC($G$1,КЗ_Вера_11[[#This Row],[Дата рождения]],1))</f>
        <v>6</v>
      </c>
      <c r="I19" s="4" t="s">
        <v>50</v>
      </c>
      <c r="J19" t="s">
        <v>38</v>
      </c>
      <c r="K19" s="4"/>
      <c r="M19" s="15"/>
      <c r="N19" s="15"/>
      <c r="O19" s="15"/>
      <c r="P19" s="15"/>
      <c r="Q19" s="15"/>
      <c r="R19" s="15"/>
      <c r="S19" s="15"/>
      <c r="T19" s="15"/>
      <c r="U19" s="19">
        <f>SUM(КЗ_Вера_11[[#This Row],[Пн  01.06  ]:[Пт. 26.06]])</f>
        <v>0</v>
      </c>
      <c r="V19" s="19"/>
    </row>
    <row r="20" spans="1:22" x14ac:dyDescent="0.25">
      <c r="A20" t="s">
        <v>3</v>
      </c>
      <c r="B20" t="s">
        <v>57</v>
      </c>
      <c r="C20" t="s">
        <v>17</v>
      </c>
      <c r="D20" t="s">
        <v>77</v>
      </c>
      <c r="F20" s="20"/>
      <c r="G20" s="8">
        <v>41861</v>
      </c>
      <c r="H20" s="9">
        <f ca="1">INT(YEARFRAC($G$1,КЗ_Вера_11[[#This Row],[Дата рождения]],1))</f>
        <v>5</v>
      </c>
      <c r="I20" s="4" t="s">
        <v>51</v>
      </c>
      <c r="J20" t="s">
        <v>30</v>
      </c>
      <c r="K20" s="4"/>
      <c r="M20" s="15"/>
      <c r="N20" s="15"/>
      <c r="O20" s="15"/>
      <c r="P20" s="15"/>
      <c r="Q20" s="15"/>
      <c r="R20" s="15"/>
      <c r="S20" s="15"/>
      <c r="T20" s="15"/>
      <c r="U20" s="19">
        <f>SUM(КЗ_Вера_11[[#This Row],[Пн  01.06  ]:[Пт. 26.06]])</f>
        <v>0</v>
      </c>
      <c r="V20" s="19"/>
    </row>
    <row r="21" spans="1:22" x14ac:dyDescent="0.25">
      <c r="A21" t="s">
        <v>3</v>
      </c>
      <c r="B21" t="s">
        <v>57</v>
      </c>
      <c r="C21" t="s">
        <v>18</v>
      </c>
      <c r="D21" t="s">
        <v>77</v>
      </c>
      <c r="F21" s="20"/>
      <c r="G21" s="8">
        <v>41998</v>
      </c>
      <c r="H21" s="9">
        <f ca="1">INT(YEARFRAC($G$1,КЗ_Вера_11[[#This Row],[Дата рождения]],1))</f>
        <v>5</v>
      </c>
      <c r="I21" s="4" t="s">
        <v>52</v>
      </c>
      <c r="J21" t="s">
        <v>40</v>
      </c>
      <c r="K21" s="4"/>
      <c r="M21" s="15"/>
      <c r="N21" s="15"/>
      <c r="O21" s="15"/>
      <c r="P21" s="15"/>
      <c r="Q21" s="15"/>
      <c r="R21" s="15"/>
      <c r="S21" s="15"/>
      <c r="T21" s="15"/>
      <c r="U21" s="19">
        <f>SUM(КЗ_Вера_11[[#This Row],[Пн  01.06  ]:[Пт. 26.06]])</f>
        <v>0</v>
      </c>
      <c r="V21" s="19"/>
    </row>
    <row r="22" spans="1:22" x14ac:dyDescent="0.25">
      <c r="F22" s="20"/>
      <c r="H22" s="9"/>
      <c r="I22" s="4"/>
      <c r="K22" s="4"/>
      <c r="M22" s="15"/>
      <c r="N22" s="15"/>
      <c r="O22" s="15"/>
      <c r="P22" s="15"/>
      <c r="Q22" s="15"/>
      <c r="R22" s="15"/>
      <c r="S22" s="15"/>
      <c r="T22" s="15"/>
      <c r="U22" s="19">
        <f>SUM(КЗ_Вера_11[[#This Row],[Пн  01.06  ]:[Пт. 26.06]])</f>
        <v>0</v>
      </c>
      <c r="V22" s="19"/>
    </row>
    <row r="23" spans="1:22" x14ac:dyDescent="0.25">
      <c r="H23" s="9"/>
    </row>
    <row r="39" spans="7:7" x14ac:dyDescent="0.25">
      <c r="G39" s="7" t="s">
        <v>54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workbookViewId="0">
      <pane xSplit="6" topLeftCell="G1" activePane="topRight" state="frozen"/>
      <selection pane="topRight" activeCell="F6" sqref="F6:F22"/>
    </sheetView>
  </sheetViews>
  <sheetFormatPr defaultRowHeight="15" x14ac:dyDescent="0.25"/>
  <cols>
    <col min="1" max="1" width="19.5703125" customWidth="1"/>
    <col min="2" max="2" width="9.42578125" style="7" customWidth="1"/>
    <col min="3" max="3" width="26.28515625" customWidth="1"/>
    <col min="4" max="4" width="8.7109375" customWidth="1"/>
    <col min="5" max="5" width="6.140625" customWidth="1"/>
    <col min="6" max="6" width="10.7109375" style="7" customWidth="1"/>
    <col min="7" max="7" width="13.42578125" style="7" customWidth="1"/>
    <col min="8" max="8" width="8" style="7" customWidth="1"/>
    <col min="9" max="9" width="18.42578125" customWidth="1"/>
    <col min="10" max="10" width="14.7109375" customWidth="1"/>
    <col min="11" max="11" width="12" customWidth="1"/>
    <col min="12" max="12" width="18.7109375" customWidth="1"/>
    <col min="13" max="13" width="8.85546875" customWidth="1"/>
    <col min="14" max="16" width="9" customWidth="1"/>
    <col min="21" max="21" width="14.42578125" customWidth="1"/>
    <col min="22" max="22" width="29" style="17" customWidth="1"/>
  </cols>
  <sheetData>
    <row r="1" spans="1:22" x14ac:dyDescent="0.25">
      <c r="A1" s="1"/>
      <c r="B1" s="5"/>
      <c r="C1" s="10"/>
      <c r="D1" s="10"/>
      <c r="E1" s="10"/>
      <c r="F1" s="5"/>
      <c r="G1" s="3">
        <f ca="1">TODAY()</f>
        <v>43985</v>
      </c>
      <c r="H1"/>
    </row>
    <row r="2" spans="1:22" x14ac:dyDescent="0.25">
      <c r="A2" s="2"/>
      <c r="B2" s="6"/>
      <c r="C2" s="11"/>
      <c r="D2" s="11"/>
      <c r="E2" s="11"/>
      <c r="F2" s="6"/>
      <c r="G2" s="6"/>
      <c r="H2" s="6"/>
    </row>
    <row r="3" spans="1:22" x14ac:dyDescent="0.25">
      <c r="A3" s="1"/>
      <c r="B3" s="5"/>
      <c r="C3" s="10"/>
      <c r="D3" s="10"/>
      <c r="E3" s="10"/>
      <c r="F3" s="5"/>
      <c r="G3" s="5"/>
      <c r="H3" s="5"/>
    </row>
    <row r="4" spans="1:22" x14ac:dyDescent="0.25">
      <c r="M4" s="12"/>
      <c r="N4" s="12"/>
      <c r="O4" s="12"/>
      <c r="P4" s="12"/>
    </row>
    <row r="5" spans="1:22" ht="30" x14ac:dyDescent="0.25">
      <c r="A5" s="13" t="s">
        <v>55</v>
      </c>
      <c r="B5" s="14" t="s">
        <v>56</v>
      </c>
      <c r="C5" s="13" t="s">
        <v>62</v>
      </c>
      <c r="D5" s="13" t="s">
        <v>73</v>
      </c>
      <c r="E5" s="13" t="s">
        <v>58</v>
      </c>
      <c r="F5" s="14" t="s">
        <v>61</v>
      </c>
      <c r="G5" s="14" t="s">
        <v>19</v>
      </c>
      <c r="H5" s="14" t="s">
        <v>2</v>
      </c>
      <c r="I5" s="13" t="s">
        <v>0</v>
      </c>
      <c r="J5" s="13" t="s">
        <v>20</v>
      </c>
      <c r="K5" s="13" t="s">
        <v>1</v>
      </c>
      <c r="L5" s="13" t="s">
        <v>41</v>
      </c>
      <c r="M5" s="16" t="s">
        <v>63</v>
      </c>
      <c r="N5" s="16" t="s">
        <v>64</v>
      </c>
      <c r="O5" s="16" t="s">
        <v>65</v>
      </c>
      <c r="P5" s="16" t="s">
        <v>66</v>
      </c>
      <c r="Q5" s="16" t="s">
        <v>67</v>
      </c>
      <c r="R5" s="16" t="s">
        <v>68</v>
      </c>
      <c r="S5" s="16" t="s">
        <v>69</v>
      </c>
      <c r="T5" s="16" t="s">
        <v>70</v>
      </c>
      <c r="U5" s="18" t="s">
        <v>71</v>
      </c>
      <c r="V5" s="18" t="s">
        <v>81</v>
      </c>
    </row>
    <row r="6" spans="1:22" x14ac:dyDescent="0.25">
      <c r="A6" t="s">
        <v>3</v>
      </c>
      <c r="B6" s="7" t="s">
        <v>57</v>
      </c>
      <c r="C6" t="s">
        <v>4</v>
      </c>
      <c r="D6" t="s">
        <v>76</v>
      </c>
      <c r="E6" s="14" t="s">
        <v>59</v>
      </c>
      <c r="F6" s="20">
        <v>0.6875</v>
      </c>
      <c r="G6" s="8">
        <v>41906</v>
      </c>
      <c r="H6" s="9">
        <f ca="1">INT(YEARFRAC($G$1,КЗ_Вера_12[[#This Row],[Дата рождения]],1))</f>
        <v>5</v>
      </c>
      <c r="I6" s="4" t="s">
        <v>21</v>
      </c>
      <c r="J6" t="s">
        <v>27</v>
      </c>
      <c r="K6" s="4"/>
      <c r="M6" s="15">
        <v>1</v>
      </c>
      <c r="N6" s="15">
        <v>1</v>
      </c>
      <c r="O6" s="15">
        <v>1</v>
      </c>
      <c r="P6" s="15">
        <v>1</v>
      </c>
      <c r="Q6" s="15">
        <v>1</v>
      </c>
      <c r="R6" s="15">
        <v>1</v>
      </c>
      <c r="S6" s="15">
        <v>1</v>
      </c>
      <c r="T6" s="15">
        <v>1</v>
      </c>
      <c r="U6" s="19">
        <f>SUM(КЗ_Вера_12[[#This Row],[Пн  01.06  ]:[Пт. 26.06]])</f>
        <v>8</v>
      </c>
      <c r="V6" s="19"/>
    </row>
    <row r="7" spans="1:22" x14ac:dyDescent="0.25">
      <c r="A7" t="s">
        <v>3</v>
      </c>
      <c r="B7" s="7" t="s">
        <v>57</v>
      </c>
      <c r="C7" t="s">
        <v>5</v>
      </c>
      <c r="D7" t="s">
        <v>76</v>
      </c>
      <c r="E7" s="14" t="s">
        <v>59</v>
      </c>
      <c r="F7" s="20">
        <v>0.6875</v>
      </c>
      <c r="G7" s="8">
        <v>41931</v>
      </c>
      <c r="H7" s="9">
        <f ca="1">INT(YEARFRAC($G$1,КЗ_Вера_12[[#This Row],[Дата рождения]],1))</f>
        <v>5</v>
      </c>
      <c r="I7" s="4" t="s">
        <v>22</v>
      </c>
      <c r="J7" t="s">
        <v>28</v>
      </c>
      <c r="K7" s="4" t="s">
        <v>23</v>
      </c>
      <c r="L7" t="s">
        <v>29</v>
      </c>
      <c r="M7" s="15"/>
      <c r="N7" s="15">
        <v>1</v>
      </c>
      <c r="O7" s="15"/>
      <c r="P7" s="15"/>
      <c r="Q7" s="15"/>
      <c r="R7" s="15"/>
      <c r="S7" s="15"/>
      <c r="T7" s="15"/>
      <c r="U7" s="19">
        <f>SUM(КЗ_Вера_12[[#This Row],[Пн  01.06  ]:[Пт. 26.06]])</f>
        <v>1</v>
      </c>
      <c r="V7" s="19"/>
    </row>
    <row r="8" spans="1:22" x14ac:dyDescent="0.25">
      <c r="A8" t="s">
        <v>3</v>
      </c>
      <c r="B8" s="7" t="s">
        <v>57</v>
      </c>
      <c r="C8" t="s">
        <v>6</v>
      </c>
      <c r="D8" t="s">
        <v>76</v>
      </c>
      <c r="E8" s="14" t="s">
        <v>60</v>
      </c>
      <c r="F8" s="20">
        <v>0.72916666666666663</v>
      </c>
      <c r="G8" s="8">
        <v>41897</v>
      </c>
      <c r="H8" s="9">
        <f ca="1">INT(YEARFRAC($G$1,КЗ_Вера_12[[#This Row],[Дата рождения]],1))</f>
        <v>5</v>
      </c>
      <c r="I8" s="4" t="s">
        <v>24</v>
      </c>
      <c r="J8" t="s">
        <v>30</v>
      </c>
      <c r="K8" s="4"/>
      <c r="M8" s="15">
        <v>1</v>
      </c>
      <c r="N8" s="15"/>
      <c r="O8" s="15">
        <v>1</v>
      </c>
      <c r="P8" s="15"/>
      <c r="Q8" s="15">
        <v>1</v>
      </c>
      <c r="R8" s="15">
        <v>1</v>
      </c>
      <c r="S8" s="15"/>
      <c r="T8" s="15">
        <v>1</v>
      </c>
      <c r="U8" s="19">
        <f>SUM(КЗ_Вера_12[[#This Row],[Пн  01.06  ]:[Пт. 26.06]])</f>
        <v>5</v>
      </c>
      <c r="V8" s="19"/>
    </row>
    <row r="9" spans="1:22" x14ac:dyDescent="0.25">
      <c r="A9" t="s">
        <v>3</v>
      </c>
      <c r="B9" s="7" t="s">
        <v>57</v>
      </c>
      <c r="C9" t="s">
        <v>7</v>
      </c>
      <c r="D9" t="s">
        <v>76</v>
      </c>
      <c r="E9" s="14" t="s">
        <v>59</v>
      </c>
      <c r="F9" s="20">
        <v>0.72916666666666663</v>
      </c>
      <c r="G9" s="8">
        <v>41938</v>
      </c>
      <c r="H9" s="9">
        <f ca="1">INT(YEARFRAC($G$1,КЗ_Вера_12[[#This Row],[Дата рождения]],1))</f>
        <v>5</v>
      </c>
      <c r="I9" s="4" t="s">
        <v>25</v>
      </c>
      <c r="J9" t="s">
        <v>31</v>
      </c>
      <c r="K9" s="4"/>
      <c r="M9" s="15">
        <v>1</v>
      </c>
      <c r="N9" s="15">
        <v>1</v>
      </c>
      <c r="O9" s="15"/>
      <c r="P9" s="15">
        <v>1</v>
      </c>
      <c r="Q9" s="15">
        <v>1</v>
      </c>
      <c r="R9" s="15"/>
      <c r="S9" s="15">
        <v>1</v>
      </c>
      <c r="T9" s="15"/>
      <c r="U9" s="19">
        <f>SUM(КЗ_Вера_12[[#This Row],[Пн  01.06  ]:[Пт. 26.06]])</f>
        <v>5</v>
      </c>
      <c r="V9" s="19"/>
    </row>
    <row r="10" spans="1:22" x14ac:dyDescent="0.25">
      <c r="A10" t="s">
        <v>3</v>
      </c>
      <c r="B10" s="7" t="s">
        <v>57</v>
      </c>
      <c r="C10" t="s">
        <v>8</v>
      </c>
      <c r="D10" t="s">
        <v>76</v>
      </c>
      <c r="E10" s="14" t="s">
        <v>60</v>
      </c>
      <c r="F10" s="20">
        <v>0.6875</v>
      </c>
      <c r="G10" s="8">
        <v>41768</v>
      </c>
      <c r="H10" s="9">
        <f ca="1">INT(YEARFRAC($G$1,КЗ_Вера_12[[#This Row],[Дата рождения]],1))</f>
        <v>6</v>
      </c>
      <c r="I10" s="4" t="s">
        <v>26</v>
      </c>
      <c r="J10" t="s">
        <v>32</v>
      </c>
      <c r="K10" s="4"/>
      <c r="M10" s="15">
        <v>1</v>
      </c>
      <c r="N10" s="15"/>
      <c r="O10" s="15"/>
      <c r="P10" s="15">
        <v>1</v>
      </c>
      <c r="Q10" s="15"/>
      <c r="R10" s="15">
        <v>1</v>
      </c>
      <c r="S10" s="15"/>
      <c r="T10" s="15">
        <v>1</v>
      </c>
      <c r="U10" s="19">
        <f>SUM(КЗ_Вера_12[[#This Row],[Пн  01.06  ]:[Пт. 26.06]])</f>
        <v>4</v>
      </c>
      <c r="V10" s="19"/>
    </row>
    <row r="11" spans="1:22" x14ac:dyDescent="0.25">
      <c r="A11" t="s">
        <v>3</v>
      </c>
      <c r="B11" s="7" t="s">
        <v>57</v>
      </c>
      <c r="C11" t="s">
        <v>9</v>
      </c>
      <c r="D11" t="s">
        <v>76</v>
      </c>
      <c r="E11" s="7" t="s">
        <v>72</v>
      </c>
      <c r="F11" s="20"/>
      <c r="G11" s="8">
        <v>41965</v>
      </c>
      <c r="H11" s="9">
        <f ca="1">INT(YEARFRAC($G$1,КЗ_Вера_12[[#This Row],[Дата рождения]],1))</f>
        <v>5</v>
      </c>
      <c r="I11" s="4" t="s">
        <v>42</v>
      </c>
      <c r="J11" t="s">
        <v>33</v>
      </c>
      <c r="K11" s="4"/>
      <c r="M11" s="15"/>
      <c r="N11" s="15"/>
      <c r="O11" s="15"/>
      <c r="P11" s="15"/>
      <c r="Q11" s="15"/>
      <c r="R11" s="15"/>
      <c r="S11" s="15"/>
      <c r="T11" s="15"/>
      <c r="U11" s="19">
        <f>SUM(КЗ_Вера_12[[#This Row],[Пн  01.06  ]:[Пт. 26.06]])</f>
        <v>0</v>
      </c>
      <c r="V11" s="19"/>
    </row>
    <row r="12" spans="1:22" x14ac:dyDescent="0.25">
      <c r="A12" t="s">
        <v>3</v>
      </c>
      <c r="B12" s="7" t="s">
        <v>57</v>
      </c>
      <c r="C12" t="s">
        <v>10</v>
      </c>
      <c r="D12" t="s">
        <v>76</v>
      </c>
      <c r="F12" s="20"/>
      <c r="G12" s="8">
        <v>41663</v>
      </c>
      <c r="H12" s="9">
        <f ca="1">INT(YEARFRAC($G$1,КЗ_Вера_12[[#This Row],[Дата рождения]],1))</f>
        <v>6</v>
      </c>
      <c r="I12" s="4" t="s">
        <v>43</v>
      </c>
      <c r="J12" t="s">
        <v>34</v>
      </c>
      <c r="K12" s="4"/>
      <c r="M12" s="15"/>
      <c r="N12" s="15"/>
      <c r="O12" s="15"/>
      <c r="P12" s="15"/>
      <c r="Q12" s="15"/>
      <c r="R12" s="15"/>
      <c r="S12" s="15"/>
      <c r="T12" s="15"/>
      <c r="U12" s="19">
        <f>SUM(КЗ_Вера_12[[#This Row],[Пн  01.06  ]:[Пт. 26.06]])</f>
        <v>0</v>
      </c>
      <c r="V12" s="19"/>
    </row>
    <row r="13" spans="1:22" x14ac:dyDescent="0.25">
      <c r="A13" t="s">
        <v>3</v>
      </c>
      <c r="B13" s="7" t="s">
        <v>57</v>
      </c>
      <c r="C13" t="s">
        <v>11</v>
      </c>
      <c r="D13" t="s">
        <v>76</v>
      </c>
      <c r="F13" s="20"/>
      <c r="G13" s="8">
        <v>41752</v>
      </c>
      <c r="H13" s="9">
        <f ca="1">INT(YEARFRAC($G$1,КЗ_Вера_12[[#This Row],[Дата рождения]],1))</f>
        <v>6</v>
      </c>
      <c r="I13" s="4" t="s">
        <v>44</v>
      </c>
      <c r="J13" t="s">
        <v>35</v>
      </c>
      <c r="K13" s="4"/>
      <c r="M13" s="15"/>
      <c r="N13" s="15"/>
      <c r="O13" s="15"/>
      <c r="P13" s="15"/>
      <c r="Q13" s="15"/>
      <c r="R13" s="15"/>
      <c r="S13" s="15"/>
      <c r="T13" s="15"/>
      <c r="U13" s="19">
        <f>SUM(КЗ_Вера_12[[#This Row],[Пн  01.06  ]:[Пт. 26.06]])</f>
        <v>0</v>
      </c>
      <c r="V13" s="19"/>
    </row>
    <row r="14" spans="1:22" x14ac:dyDescent="0.25">
      <c r="A14" t="s">
        <v>3</v>
      </c>
      <c r="B14" s="7" t="s">
        <v>57</v>
      </c>
      <c r="C14" t="s">
        <v>12</v>
      </c>
      <c r="D14" t="s">
        <v>76</v>
      </c>
      <c r="F14" s="20"/>
      <c r="G14" s="8">
        <v>41657</v>
      </c>
      <c r="H14" s="9">
        <f ca="1">INT(YEARFRAC($G$1,КЗ_Вера_12[[#This Row],[Дата рождения]],1))</f>
        <v>6</v>
      </c>
      <c r="I14" s="4" t="s">
        <v>45</v>
      </c>
      <c r="J14" t="s">
        <v>36</v>
      </c>
      <c r="K14" s="4"/>
      <c r="M14" s="15"/>
      <c r="N14" s="15"/>
      <c r="O14" s="15"/>
      <c r="P14" s="15"/>
      <c r="Q14" s="15"/>
      <c r="R14" s="15"/>
      <c r="S14" s="15"/>
      <c r="T14" s="15"/>
      <c r="U14" s="19">
        <f>SUM(КЗ_Вера_12[[#This Row],[Пн  01.06  ]:[Пт. 26.06]])</f>
        <v>0</v>
      </c>
      <c r="V14" s="19"/>
    </row>
    <row r="15" spans="1:22" x14ac:dyDescent="0.25">
      <c r="A15" t="s">
        <v>3</v>
      </c>
      <c r="B15" s="7" t="s">
        <v>57</v>
      </c>
      <c r="C15" t="s">
        <v>53</v>
      </c>
      <c r="D15" t="s">
        <v>76</v>
      </c>
      <c r="F15" s="20"/>
      <c r="G15" s="8">
        <v>41933</v>
      </c>
      <c r="H15" s="9">
        <f ca="1">INT(YEARFRAC($G$1,КЗ_Вера_12[[#This Row],[Дата рождения]],1))</f>
        <v>5</v>
      </c>
      <c r="I15" s="4" t="s">
        <v>46</v>
      </c>
      <c r="J15" t="s">
        <v>37</v>
      </c>
      <c r="K15" s="4"/>
      <c r="M15" s="15"/>
      <c r="N15" s="15"/>
      <c r="O15" s="15"/>
      <c r="P15" s="15"/>
      <c r="Q15" s="15"/>
      <c r="R15" s="15"/>
      <c r="S15" s="15"/>
      <c r="T15" s="15"/>
      <c r="U15" s="19">
        <f>SUM(КЗ_Вера_12[[#This Row],[Пн  01.06  ]:[Пт. 26.06]])</f>
        <v>0</v>
      </c>
      <c r="V15" s="19"/>
    </row>
    <row r="16" spans="1:22" x14ac:dyDescent="0.25">
      <c r="A16" t="s">
        <v>3</v>
      </c>
      <c r="B16" s="7" t="s">
        <v>57</v>
      </c>
      <c r="C16" t="s">
        <v>13</v>
      </c>
      <c r="D16" t="s">
        <v>76</v>
      </c>
      <c r="F16" s="20"/>
      <c r="G16" s="8">
        <v>41907</v>
      </c>
      <c r="H16" s="9">
        <f ca="1">INT(YEARFRAC($G$1,КЗ_Вера_12[[#This Row],[Дата рождения]],1))</f>
        <v>5</v>
      </c>
      <c r="I16" s="4" t="s">
        <v>47</v>
      </c>
      <c r="J16" t="s">
        <v>38</v>
      </c>
      <c r="K16" s="4"/>
      <c r="M16" s="15"/>
      <c r="N16" s="15"/>
      <c r="O16" s="15"/>
      <c r="P16" s="15"/>
      <c r="Q16" s="15"/>
      <c r="R16" s="15"/>
      <c r="S16" s="15"/>
      <c r="T16" s="15"/>
      <c r="U16" s="19">
        <f>SUM(КЗ_Вера_12[[#This Row],[Пн  01.06  ]:[Пт. 26.06]])</f>
        <v>0</v>
      </c>
      <c r="V16" s="19"/>
    </row>
    <row r="17" spans="1:22" x14ac:dyDescent="0.25">
      <c r="A17" t="s">
        <v>3</v>
      </c>
      <c r="B17" s="7" t="s">
        <v>57</v>
      </c>
      <c r="C17" t="s">
        <v>14</v>
      </c>
      <c r="D17" t="s">
        <v>76</v>
      </c>
      <c r="F17" s="20"/>
      <c r="G17" s="8">
        <v>41810</v>
      </c>
      <c r="H17" s="9">
        <f ca="1">INT(YEARFRAC($G$1,КЗ_Вера_12[[#This Row],[Дата рождения]],1))</f>
        <v>5</v>
      </c>
      <c r="I17" s="4" t="s">
        <v>48</v>
      </c>
      <c r="J17" t="s">
        <v>39</v>
      </c>
      <c r="K17" s="4"/>
      <c r="M17" s="15"/>
      <c r="N17" s="15"/>
      <c r="O17" s="15"/>
      <c r="P17" s="15"/>
      <c r="Q17" s="15"/>
      <c r="R17" s="15"/>
      <c r="S17" s="15"/>
      <c r="T17" s="15"/>
      <c r="U17" s="19">
        <f>SUM(КЗ_Вера_12[[#This Row],[Пн  01.06  ]:[Пт. 26.06]])</f>
        <v>0</v>
      </c>
      <c r="V17" s="19"/>
    </row>
    <row r="18" spans="1:22" x14ac:dyDescent="0.25">
      <c r="A18" t="s">
        <v>3</v>
      </c>
      <c r="B18" s="7" t="s">
        <v>57</v>
      </c>
      <c r="C18" t="s">
        <v>15</v>
      </c>
      <c r="D18" t="s">
        <v>76</v>
      </c>
      <c r="F18" s="20"/>
      <c r="G18" s="8">
        <v>41671</v>
      </c>
      <c r="H18" s="9">
        <f ca="1">INT(YEARFRAC($G$1,КЗ_Вера_12[[#This Row],[Дата рождения]],1))</f>
        <v>6</v>
      </c>
      <c r="I18" s="4" t="s">
        <v>49</v>
      </c>
      <c r="J18" t="s">
        <v>36</v>
      </c>
      <c r="K18" s="4"/>
      <c r="M18" s="15"/>
      <c r="N18" s="15"/>
      <c r="O18" s="15"/>
      <c r="P18" s="15"/>
      <c r="Q18" s="15"/>
      <c r="R18" s="15"/>
      <c r="S18" s="15"/>
      <c r="T18" s="15"/>
      <c r="U18" s="19">
        <f>SUM(КЗ_Вера_12[[#This Row],[Пн  01.06  ]:[Пт. 26.06]])</f>
        <v>0</v>
      </c>
      <c r="V18" s="19"/>
    </row>
    <row r="19" spans="1:22" x14ac:dyDescent="0.25">
      <c r="A19" t="s">
        <v>3</v>
      </c>
      <c r="B19" s="7" t="s">
        <v>57</v>
      </c>
      <c r="C19" t="s">
        <v>16</v>
      </c>
      <c r="D19" t="s">
        <v>76</v>
      </c>
      <c r="F19" s="20"/>
      <c r="G19" s="8">
        <v>41767</v>
      </c>
      <c r="H19" s="9">
        <f ca="1">INT(YEARFRAC($G$1,КЗ_Вера_12[[#This Row],[Дата рождения]],1))</f>
        <v>6</v>
      </c>
      <c r="I19" s="4" t="s">
        <v>50</v>
      </c>
      <c r="J19" t="s">
        <v>38</v>
      </c>
      <c r="K19" s="4"/>
      <c r="M19" s="15"/>
      <c r="N19" s="15"/>
      <c r="O19" s="15"/>
      <c r="P19" s="15"/>
      <c r="Q19" s="15"/>
      <c r="R19" s="15"/>
      <c r="S19" s="15"/>
      <c r="T19" s="15"/>
      <c r="U19" s="19">
        <f>SUM(КЗ_Вера_12[[#This Row],[Пн  01.06  ]:[Пт. 26.06]])</f>
        <v>0</v>
      </c>
      <c r="V19" s="19"/>
    </row>
    <row r="20" spans="1:22" x14ac:dyDescent="0.25">
      <c r="A20" t="s">
        <v>3</v>
      </c>
      <c r="B20" s="7" t="s">
        <v>57</v>
      </c>
      <c r="C20" t="s">
        <v>17</v>
      </c>
      <c r="D20" t="s">
        <v>76</v>
      </c>
      <c r="F20" s="20"/>
      <c r="G20" s="8">
        <v>41861</v>
      </c>
      <c r="H20" s="9">
        <f ca="1">INT(YEARFRAC($G$1,КЗ_Вера_12[[#This Row],[Дата рождения]],1))</f>
        <v>5</v>
      </c>
      <c r="I20" s="4" t="s">
        <v>51</v>
      </c>
      <c r="J20" t="s">
        <v>30</v>
      </c>
      <c r="K20" s="4"/>
      <c r="M20" s="15"/>
      <c r="N20" s="15"/>
      <c r="O20" s="15"/>
      <c r="P20" s="15"/>
      <c r="Q20" s="15"/>
      <c r="R20" s="15"/>
      <c r="S20" s="15"/>
      <c r="T20" s="15"/>
      <c r="U20" s="19">
        <f>SUM(КЗ_Вера_12[[#This Row],[Пн  01.06  ]:[Пт. 26.06]])</f>
        <v>0</v>
      </c>
      <c r="V20" s="19"/>
    </row>
    <row r="21" spans="1:22" x14ac:dyDescent="0.25">
      <c r="A21" t="s">
        <v>3</v>
      </c>
      <c r="B21" s="7" t="s">
        <v>57</v>
      </c>
      <c r="C21" t="s">
        <v>18</v>
      </c>
      <c r="D21" t="s">
        <v>76</v>
      </c>
      <c r="F21" s="20"/>
      <c r="G21" s="8">
        <v>41998</v>
      </c>
      <c r="H21" s="9">
        <f ca="1">INT(YEARFRAC($G$1,КЗ_Вера_12[[#This Row],[Дата рождения]],1))</f>
        <v>5</v>
      </c>
      <c r="I21" s="4" t="s">
        <v>52</v>
      </c>
      <c r="J21" t="s">
        <v>40</v>
      </c>
      <c r="K21" s="4"/>
      <c r="M21" s="15"/>
      <c r="N21" s="15"/>
      <c r="O21" s="15"/>
      <c r="P21" s="15"/>
      <c r="Q21" s="15"/>
      <c r="R21" s="15"/>
      <c r="S21" s="15"/>
      <c r="T21" s="15"/>
      <c r="U21" s="19">
        <f>SUM(КЗ_Вера_12[[#This Row],[Пн  01.06  ]:[Пт. 26.06]])</f>
        <v>0</v>
      </c>
      <c r="V21" s="19"/>
    </row>
    <row r="22" spans="1:22" x14ac:dyDescent="0.25">
      <c r="F22" s="20"/>
      <c r="H22" s="9"/>
      <c r="I22" s="4"/>
      <c r="K22" s="4"/>
      <c r="M22" s="15"/>
      <c r="N22" s="15"/>
      <c r="O22" s="15"/>
      <c r="P22" s="15"/>
      <c r="Q22" s="15"/>
      <c r="R22" s="15"/>
      <c r="S22" s="15"/>
      <c r="T22" s="15"/>
      <c r="U22" s="19">
        <f>SUM(КЗ_Вера_12[[#This Row],[Пн  01.06  ]:[Пт. 26.06]])</f>
        <v>0</v>
      </c>
      <c r="V22" s="19"/>
    </row>
    <row r="23" spans="1:22" x14ac:dyDescent="0.25">
      <c r="H23" s="9"/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Категория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</dc:creator>
  <cp:lastModifiedBy>Liliana</cp:lastModifiedBy>
  <dcterms:created xsi:type="dcterms:W3CDTF">2020-06-03T11:21:13Z</dcterms:created>
  <dcterms:modified xsi:type="dcterms:W3CDTF">2020-06-03T18:27:38Z</dcterms:modified>
</cp:coreProperties>
</file>