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805" activeTab="1"/>
  </bookViews>
  <sheets>
    <sheet name="Счета" sheetId="1" r:id="rId1"/>
    <sheet name="Поставщики" sheetId="2" r:id="rId2"/>
  </sheets>
  <definedNames>
    <definedName name="ю">OFFSET(Таблица2[[#Headers],[Столбец1]],1,,MATCH("яя",Таблица2[[#All],[Столбец1]])-1,)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E8" i="1" l="1"/>
  <c r="E3" i="1"/>
  <c r="E4" i="1"/>
  <c r="E5" i="1"/>
  <c r="E6" i="1"/>
  <c r="E7" i="1"/>
  <c r="E9" i="1"/>
</calcChain>
</file>

<file path=xl/comments1.xml><?xml version="1.0" encoding="utf-8"?>
<comments xmlns="http://schemas.openxmlformats.org/spreadsheetml/2006/main">
  <authors>
    <author>Юрий Викторович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забрать гофротрубу поз.1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Забрать остатки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<sst xmlns="http://schemas.openxmlformats.org/spreadsheetml/2006/main" count="48" uniqueCount="24">
  <si>
    <t>№ счёта</t>
  </si>
  <si>
    <t>Статус</t>
  </si>
  <si>
    <t>Организация</t>
  </si>
  <si>
    <t>Откуда</t>
  </si>
  <si>
    <t>Дата</t>
  </si>
  <si>
    <t>Заневский пр., д.9</t>
  </si>
  <si>
    <t>ул. Ярослава Гашека, д. 8 корп. 1</t>
  </si>
  <si>
    <t>ул. Оптиков, дом 22, лит А</t>
  </si>
  <si>
    <t>КП</t>
  </si>
  <si>
    <t>Менеджер</t>
  </si>
  <si>
    <t>Контакты</t>
  </si>
  <si>
    <t>ТД "Гарант"</t>
  </si>
  <si>
    <t>" 220 Вольт"</t>
  </si>
  <si>
    <t>ООО "ТехноЛайт"</t>
  </si>
  <si>
    <t>ЗАО "ЧИП и ДИП"</t>
  </si>
  <si>
    <t>OОО «ВсеИнструменты.ру»</t>
  </si>
  <si>
    <t>Адрес</t>
  </si>
  <si>
    <t>ул.Восстания 8А</t>
  </si>
  <si>
    <t>ул. Софийская, д. 8, корп. 5, лит. К</t>
  </si>
  <si>
    <t>В оплате</t>
  </si>
  <si>
    <t>Забрать</t>
  </si>
  <si>
    <t>Получено</t>
  </si>
  <si>
    <t>доп информ.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</si>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</sst>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0" fontId="4" fillId="0" borderId="0" xfId="0" applyFont="1"/>
    <xf numFmtId="0" fontId="0" fillId="0" borderId="1" xfId="0" applyFont="1" applyBorder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8">
    <dxf>
      <numFmt numFmtId="0" formatCode="General"/>
    </dxf>
    <dxf>
      <alignment horizontal="left" vertical="bottom" textRotation="0" wrapText="0" indent="0" justifyLastLine="0" shrinkToFit="0" readingOrder="0"/>
    </dxf>
    <dxf>
      <numFmt numFmtId="164" formatCode="dd/mm/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E9" totalsRowShown="0" dataDxfId="7">
  <autoFilter ref="A2:E9"/>
  <sortState ref="A3:E9">
    <sortCondition ref="A2:A9"/>
  </sortState>
  <tableColumns count="5">
    <tableColumn id="1" name="Дата" dataDxfId="6"/>
    <tableColumn id="4" name="Организация" dataDxfId="5"/>
    <tableColumn id="2" name="№ счёта" dataDxfId="4"/>
    <tableColumn id="3" name="Статус" dataDxfId="3"/>
    <tableColumn id="5" name="Откуда" dataDxfId="2">
      <calculatedColumnFormula>IF(Таблица1[[#This Row],[Статус]]="забрать",VLOOKUP(Таблица1[[#This Row],[Организация]],Таблица2[],4,0),IF(Таблица1[Статус]="получено",TODAY(),""))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2:E18" totalsRowShown="0">
  <autoFilter ref="A2:E18"/>
  <tableColumns count="5">
    <tableColumn id="5" name="Столбец1" dataDxfId="0">
      <calculatedColumnFormula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calculatedColumnFormula>
    </tableColumn>
    <tableColumn id="1" name="Организация"/>
    <tableColumn id="2" name="Менеджер"/>
    <tableColumn id="3" name="Контакты"/>
    <tableColumn id="4" name="Адрес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3"/>
  <sheetViews>
    <sheetView workbookViewId="0">
      <selection activeCell="B3" sqref="B3"/>
    </sheetView>
  </sheetViews>
  <sheetFormatPr defaultRowHeight="15" x14ac:dyDescent="0.25"/>
  <cols>
    <col min="1" max="1" width="7.28515625" bestFit="1" customWidth="1"/>
    <col min="2" max="2" width="24.7109375" bestFit="1" customWidth="1"/>
    <col min="3" max="3" width="10.42578125" bestFit="1" customWidth="1"/>
    <col min="4" max="4" width="9.28515625" bestFit="1" customWidth="1"/>
    <col min="5" max="5" width="29.7109375" bestFit="1" customWidth="1"/>
  </cols>
  <sheetData>
    <row r="2" spans="1:8" x14ac:dyDescent="0.25">
      <c r="A2" t="s">
        <v>4</v>
      </c>
      <c r="B2" t="s">
        <v>2</v>
      </c>
      <c r="C2" t="s">
        <v>0</v>
      </c>
      <c r="D2" t="s">
        <v>1</v>
      </c>
      <c r="E2" t="s">
        <v>3</v>
      </c>
    </row>
    <row r="3" spans="1:8" x14ac:dyDescent="0.25">
      <c r="A3" s="1"/>
      <c r="B3" s="11" t="s">
        <v>11</v>
      </c>
      <c r="C3" s="3"/>
      <c r="D3" s="2" t="s">
        <v>20</v>
      </c>
      <c r="E3" s="10">
        <f ca="1">IF(Таблица1[[#This Row],[Статус]]="забрать",VLOOKUP(Таблица1[[#This Row],[Организация]],Таблица2[],4,0),IF(Таблица1[Статус]="получено",TODAY(),""))</f>
        <v>0</v>
      </c>
    </row>
    <row r="4" spans="1:8" x14ac:dyDescent="0.25">
      <c r="A4" s="1"/>
      <c r="B4" s="2" t="s">
        <v>11</v>
      </c>
      <c r="C4" s="3"/>
      <c r="D4" s="2" t="s">
        <v>8</v>
      </c>
      <c r="E4" s="10" t="str">
        <f ca="1">IF(Таблица1[[#This Row],[Статус]]="забрать",VLOOKUP(Таблица1[[#This Row],[Организация]],Таблица2[],4,0),IF(Таблица1[Статус]="получено",TODAY(),""))</f>
        <v/>
      </c>
    </row>
    <row r="5" spans="1:8" x14ac:dyDescent="0.25">
      <c r="A5" s="1"/>
      <c r="B5" s="2" t="s">
        <v>11</v>
      </c>
      <c r="C5" s="3"/>
      <c r="D5" s="2" t="s">
        <v>20</v>
      </c>
      <c r="E5" s="10">
        <f ca="1">IF(Таблица1[[#This Row],[Статус]]="забрать",VLOOKUP(Таблица1[[#This Row],[Организация]],Таблица2[],4,0),IF(Таблица1[Статус]="получено",TODAY(),""))</f>
        <v>0</v>
      </c>
    </row>
    <row r="6" spans="1:8" x14ac:dyDescent="0.25">
      <c r="A6" s="1"/>
      <c r="B6" s="2" t="s">
        <v>15</v>
      </c>
      <c r="C6" s="3"/>
      <c r="D6" s="2" t="s">
        <v>20</v>
      </c>
      <c r="E6" s="10">
        <f ca="1">IF(Таблица1[[#This Row],[Статус]]="забрать",VLOOKUP(Таблица1[[#This Row],[Организация]],Таблица2[],4,0),IF(Таблица1[Статус]="получено",TODAY(),""))</f>
        <v>0</v>
      </c>
      <c r="H6" s="8"/>
    </row>
    <row r="7" spans="1:8" x14ac:dyDescent="0.25">
      <c r="A7" s="1"/>
      <c r="B7" s="2" t="s">
        <v>11</v>
      </c>
      <c r="C7" s="3"/>
      <c r="D7" s="2" t="s">
        <v>20</v>
      </c>
      <c r="E7" s="10">
        <f ca="1">IF(Таблица1[[#This Row],[Статус]]="забрать",VLOOKUP(Таблица1[[#This Row],[Организация]],Таблица2[],4,0),IF(Таблица1[Статус]="получено",TODAY(),""))</f>
        <v>0</v>
      </c>
      <c r="H7" s="9"/>
    </row>
    <row r="8" spans="1:8" x14ac:dyDescent="0.25">
      <c r="A8" s="1"/>
      <c r="B8" s="2" t="s">
        <v>12</v>
      </c>
      <c r="C8" s="3"/>
      <c r="D8" s="2" t="s">
        <v>21</v>
      </c>
      <c r="E8" s="10">
        <f ca="1">IF(Таблица1[[#This Row],[Статус]]="забрать",VLOOKUP(Таблица1[[#This Row],[Организация]],Таблица2[],4,0),IF(Таблица1[Статус]="получено",TODAY(),""))</f>
        <v>43992</v>
      </c>
    </row>
    <row r="9" spans="1:8" x14ac:dyDescent="0.25">
      <c r="A9" s="1"/>
      <c r="B9" s="2" t="s">
        <v>12</v>
      </c>
      <c r="C9" s="3"/>
      <c r="D9" s="2" t="s">
        <v>20</v>
      </c>
      <c r="E9" s="10">
        <f ca="1">IF(Таблица1[[#This Row],[Статус]]="забрать",VLOOKUP(Таблица1[[#This Row],[Организация]],Таблица2[],4,0),IF(Таблица1[Статус]="получено",TODAY(),""))</f>
        <v>0</v>
      </c>
    </row>
    <row r="10" spans="1:8" ht="14.45" x14ac:dyDescent="0.3">
      <c r="A10" s="2"/>
      <c r="B10" s="2"/>
      <c r="C10" s="2"/>
      <c r="D10" s="2"/>
      <c r="E10" s="2"/>
    </row>
    <row r="11" spans="1:8" ht="14.45" x14ac:dyDescent="0.3">
      <c r="A11" s="2"/>
      <c r="B11" s="2"/>
      <c r="C11" s="2"/>
      <c r="D11" s="2"/>
      <c r="E11" s="2"/>
    </row>
    <row r="12" spans="1:8" ht="14.45" x14ac:dyDescent="0.3">
      <c r="A12" s="2"/>
      <c r="B12" s="2"/>
      <c r="C12" s="2"/>
      <c r="D12" s="2"/>
      <c r="E12" s="2"/>
    </row>
    <row r="13" spans="1:8" ht="14.45" x14ac:dyDescent="0.3">
      <c r="A13" s="2"/>
      <c r="B13" s="2"/>
      <c r="C13" s="2"/>
      <c r="D13" s="2"/>
      <c r="E13" s="2"/>
    </row>
  </sheetData>
  <dataValidations count="1">
    <dataValidation type="list" allowBlank="1" showInputMessage="1" showErrorMessage="1" sqref="B3">
      <formula1>ю</formula1>
    </dataValidation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Поставщики!$G$8:$G$11</xm:f>
          </x14:formula1>
          <xm:sqref>D3:D9</xm:sqref>
        </x14:dataValidation>
        <x14:dataValidation type="list" allowBlank="1" showInputMessage="1" showErrorMessage="1">
          <x14:formula1>
            <xm:f>Поставщики!$B$3:$B$18</xm:f>
          </x14:formula1>
          <xm:sqref>B4:B9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workbookViewId="0">
      <selection activeCell="A3" sqref="A3"/>
    </sheetView>
  </sheetViews>
  <sheetFormatPr defaultRowHeight="15" x14ac:dyDescent="0.25"/>
  <cols>
    <col min="1" max="1" width="25.7109375" bestFit="1" customWidth="1"/>
    <col min="2" max="2" width="25.7109375" customWidth="1"/>
    <col min="3" max="3" width="12.7109375" bestFit="1" customWidth="1"/>
    <col min="4" max="4" width="11.5703125" bestFit="1" customWidth="1"/>
    <col min="5" max="5" width="30.7109375" style="7" bestFit="1" customWidth="1"/>
  </cols>
  <sheetData>
    <row r="2" spans="1:7" x14ac:dyDescent="0.25">
      <c r="A2" t="s">
        <v>23</v>
      </c>
      <c r="B2" t="s">
        <v>2</v>
      </c>
      <c r="C2" t="s">
        <v>9</v>
      </c>
      <c r="D2" t="s">
        <v>10</v>
      </c>
      <c r="E2" s="7" t="s">
        <v>16</v>
      </c>
    </row>
    <row r="3" spans="1:7" x14ac:dyDescent="0.25">
      <c r="A3" s="5" t="str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ТД "Гарант"</v>
      </c>
      <c r="B3" s="5" t="s">
        <v>11</v>
      </c>
      <c r="E3" s="7" t="s">
        <v>7</v>
      </c>
    </row>
    <row r="4" spans="1:7" x14ac:dyDescent="0.25">
      <c r="A4" t="str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" 220 Вольт"</v>
      </c>
      <c r="D4" s="4"/>
      <c r="E4" s="7" t="s">
        <v>22</v>
      </c>
      <c r="G4" s="6"/>
    </row>
    <row r="5" spans="1:7" x14ac:dyDescent="0.25">
      <c r="A5" t="str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ООО "ТехноЛайт"</v>
      </c>
      <c r="D5" s="4"/>
      <c r="E5" s="7" t="s">
        <v>22</v>
      </c>
    </row>
    <row r="6" spans="1:7" x14ac:dyDescent="0.25">
      <c r="A6" s="5" t="str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ЗАО "ЧИП и ДИП"</v>
      </c>
      <c r="B6" s="5" t="s">
        <v>12</v>
      </c>
      <c r="E6" s="7" t="s">
        <v>5</v>
      </c>
    </row>
    <row r="7" spans="1:7" x14ac:dyDescent="0.25">
      <c r="A7" t="str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OОО «ВсеИнструменты.ру»</v>
      </c>
      <c r="D7" s="4"/>
      <c r="E7" s="7" t="s">
        <v>22</v>
      </c>
    </row>
    <row r="8" spans="1:7" x14ac:dyDescent="0.25">
      <c r="A8" t="e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#N/A</v>
      </c>
      <c r="D8" s="4"/>
      <c r="E8" s="7" t="s">
        <v>22</v>
      </c>
      <c r="G8" t="s">
        <v>8</v>
      </c>
    </row>
    <row r="9" spans="1:7" x14ac:dyDescent="0.25">
      <c r="A9" s="5" t="e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#N/A</v>
      </c>
      <c r="B9" s="5" t="s">
        <v>13</v>
      </c>
      <c r="D9" s="6"/>
      <c r="E9" s="7" t="s">
        <v>18</v>
      </c>
      <c r="G9" t="s">
        <v>19</v>
      </c>
    </row>
    <row r="10" spans="1:7" x14ac:dyDescent="0.25">
      <c r="A10" t="e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#N/A</v>
      </c>
      <c r="D10" s="4"/>
      <c r="E10" s="7" t="s">
        <v>22</v>
      </c>
      <c r="G10" t="s">
        <v>20</v>
      </c>
    </row>
    <row r="11" spans="1:7" x14ac:dyDescent="0.25">
      <c r="A11" t="e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#N/A</v>
      </c>
      <c r="D11" s="4"/>
      <c r="E11" s="7" t="s">
        <v>22</v>
      </c>
      <c r="G11" t="s">
        <v>21</v>
      </c>
    </row>
    <row r="12" spans="1:7" x14ac:dyDescent="0.25">
      <c r="A12" s="5" t="e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#N/A</v>
      </c>
      <c r="B12" s="5" t="s">
        <v>14</v>
      </c>
      <c r="D12" s="6"/>
      <c r="E12" s="7" t="s">
        <v>17</v>
      </c>
    </row>
    <row r="13" spans="1:7" x14ac:dyDescent="0.25">
      <c r="A13" t="e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#N/A</v>
      </c>
      <c r="D13" s="4"/>
      <c r="E13" s="7" t="s">
        <v>22</v>
      </c>
    </row>
    <row r="14" spans="1:7" x14ac:dyDescent="0.25">
      <c r="A14" t="e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#N/A</v>
      </c>
      <c r="D14" s="4"/>
      <c r="E14" s="7" t="s">
        <v>22</v>
      </c>
    </row>
    <row r="15" spans="1:7" x14ac:dyDescent="0.25">
      <c r="A15" s="5" t="e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#N/A</v>
      </c>
      <c r="B15" s="5" t="s">
        <v>15</v>
      </c>
      <c r="D15" s="6"/>
      <c r="E15" s="2" t="s">
        <v>6</v>
      </c>
    </row>
    <row r="16" spans="1:7" x14ac:dyDescent="0.25">
      <c r="A16" t="e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#N/A</v>
      </c>
      <c r="D16" s="4"/>
      <c r="E16" s="7" t="s">
        <v>22</v>
      </c>
    </row>
    <row r="17" spans="1:5" x14ac:dyDescent="0.25">
      <c r="A17" t="e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#N/A</v>
      </c>
      <c r="D17" s="4"/>
      <c r="E17" s="7" t="s">
        <v>22</v>
      </c>
    </row>
    <row r="18" spans="1:5" x14ac:dyDescent="0.25">
      <c r="A18" t="e">
        <f>IF(ROW()-2&gt;1,VLOOKUP("*",INDEX(Таблица2[[#All],[Организация]],1+MATCH(INDEX(Таблица2[[#All],[Столбец1]],ROW()-2),Таблица2[[#All],[Организация]],)):INDEX(Таблица2[[#All],[Организация]],ROWS(Таблица2[[#All],[Организация]])),1,),Таблица2[[#This Row],[Организация]])</f>
        <v>#N/A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Счета</vt:lpstr>
      <vt:lpstr>Поставщики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Викторович</dc:creator>
  <cp:lastModifiedBy>Intel</cp:lastModifiedBy>
  <dcterms:created xsi:type="dcterms:W3CDTF">2020-06-01T12:01:40Z</dcterms:created>
  <dcterms:modified xsi:type="dcterms:W3CDTF">2020-06-10T12:41:07Z</dcterms:modified>
</cp:coreProperties>
</file>