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filterPrivacy="1" codeName="ЭтаКнига" defaultThemeVersion="124226"/>
  <xr:revisionPtr revIDLastSave="0" documentId="13_ncr:1_{0BCB0427-A87D-41B6-9E2F-E3B9D0042FD1}" xr6:coauthVersionLast="45" xr6:coauthVersionMax="45" xr10:uidLastSave="{00000000-0000-0000-0000-000000000000}"/>
  <bookViews>
    <workbookView xWindow="-120" yWindow="-120" windowWidth="38640" windowHeight="15840" xr2:uid="{00000000-000D-0000-FFFF-FFFF00000000}"/>
  </bookViews>
  <sheets>
    <sheet name="Наряд для работы" sheetId="3" r:id="rId1"/>
    <sheet name="Не лазить" sheetId="2" r:id="rId2"/>
    <sheet name="Техника" sheetId="5" r:id="rId3"/>
    <sheet name="Фамилии+тел" sheetId="6" r:id="rId4"/>
  </sheets>
  <definedNames>
    <definedName name="_xlnm._FilterDatabase" localSheetId="2" hidden="1">Техника!$A$1:$D$92</definedName>
    <definedName name="Заказчики">'Наряд для работы'!$AS$69:$AS$83</definedName>
    <definedName name="_xlnm.Print_Area" localSheetId="0">'Наряд для работы'!$A$1:$N$45,'Наряд для работы'!$A$68:$N$92</definedName>
    <definedName name="признаки">'Наряд для работы'!$AS$5:$AS$20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6" i="3" l="1"/>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5" i="3"/>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2" i="6"/>
  <c r="Z6" i="3"/>
  <c r="AB6" i="3" s="1"/>
  <c r="AC6" i="3" s="1"/>
  <c r="Z7" i="3"/>
  <c r="AB7" i="3" s="1"/>
  <c r="AC7" i="3" s="1"/>
  <c r="Z8" i="3"/>
  <c r="AB8" i="3" s="1"/>
  <c r="AC8" i="3" s="1"/>
  <c r="Z9" i="3"/>
  <c r="AB9" i="3" s="1"/>
  <c r="AC9" i="3" s="1"/>
  <c r="Z10" i="3"/>
  <c r="AA10" i="3" s="1"/>
  <c r="Z11" i="3"/>
  <c r="AD11" i="3" s="1"/>
  <c r="Z12" i="3"/>
  <c r="AB12" i="3" s="1"/>
  <c r="AC12" i="3" s="1"/>
  <c r="Z13" i="3"/>
  <c r="AA13" i="3" s="1"/>
  <c r="Z14" i="3"/>
  <c r="AA14" i="3" s="1"/>
  <c r="Z15" i="3"/>
  <c r="AA15" i="3" s="1"/>
  <c r="Z16" i="3"/>
  <c r="AA16" i="3" s="1"/>
  <c r="Z17" i="3"/>
  <c r="AD17" i="3" s="1"/>
  <c r="Z18" i="3"/>
  <c r="AB18" i="3" s="1"/>
  <c r="AC18" i="3" s="1"/>
  <c r="Z19" i="3"/>
  <c r="AB19" i="3" s="1"/>
  <c r="AC19" i="3" s="1"/>
  <c r="Z20" i="3"/>
  <c r="AB20" i="3" s="1"/>
  <c r="AC20" i="3" s="1"/>
  <c r="Z21" i="3"/>
  <c r="AB21" i="3" s="1"/>
  <c r="AC21" i="3" s="1"/>
  <c r="Z22" i="3"/>
  <c r="AA22" i="3" s="1"/>
  <c r="Z23" i="3"/>
  <c r="AD23" i="3" s="1"/>
  <c r="Z24" i="3"/>
  <c r="AB24" i="3" s="1"/>
  <c r="AC24" i="3" s="1"/>
  <c r="Z25" i="3"/>
  <c r="AB25" i="3" s="1"/>
  <c r="AC25" i="3" s="1"/>
  <c r="Z26" i="3"/>
  <c r="AB26" i="3" s="1"/>
  <c r="AC26" i="3" s="1"/>
  <c r="Z27" i="3"/>
  <c r="AB27" i="3" s="1"/>
  <c r="AC27" i="3" s="1"/>
  <c r="Z28" i="3"/>
  <c r="AA28" i="3" s="1"/>
  <c r="Z29" i="3"/>
  <c r="AD29" i="3" s="1"/>
  <c r="Z30" i="3"/>
  <c r="AB30" i="3" s="1"/>
  <c r="AC30" i="3" s="1"/>
  <c r="Z31" i="3"/>
  <c r="AB31" i="3" s="1"/>
  <c r="AC31" i="3" s="1"/>
  <c r="Z32" i="3"/>
  <c r="AB32" i="3" s="1"/>
  <c r="AC32" i="3" s="1"/>
  <c r="Z33" i="3"/>
  <c r="AB33" i="3" s="1"/>
  <c r="AC33" i="3" s="1"/>
  <c r="Z34" i="3"/>
  <c r="AA34" i="3" s="1"/>
  <c r="Z35" i="3"/>
  <c r="AD35" i="3" s="1"/>
  <c r="Z36" i="3"/>
  <c r="AB36" i="3" s="1"/>
  <c r="AC36" i="3" s="1"/>
  <c r="Z37" i="3"/>
  <c r="AB37" i="3" s="1"/>
  <c r="AC37" i="3" s="1"/>
  <c r="Z38" i="3"/>
  <c r="AB38" i="3" s="1"/>
  <c r="AC38" i="3" s="1"/>
  <c r="Z39" i="3"/>
  <c r="AB39" i="3" s="1"/>
  <c r="AC39" i="3" s="1"/>
  <c r="Z40" i="3"/>
  <c r="AA40" i="3" s="1"/>
  <c r="Z41" i="3"/>
  <c r="AD41" i="3" s="1"/>
  <c r="Z42" i="3"/>
  <c r="AB42" i="3" s="1"/>
  <c r="AC42" i="3" s="1"/>
  <c r="Z43" i="3"/>
  <c r="AB43" i="3" s="1"/>
  <c r="AC43" i="3" s="1"/>
  <c r="Z44" i="3"/>
  <c r="AB44" i="3" s="1"/>
  <c r="AC44" i="3" s="1"/>
  <c r="Z45" i="3"/>
  <c r="AB45" i="3" s="1"/>
  <c r="AC45" i="3" s="1"/>
  <c r="Z46" i="3"/>
  <c r="AA46" i="3" s="1"/>
  <c r="Z47" i="3"/>
  <c r="AD47" i="3" s="1"/>
  <c r="Z48" i="3"/>
  <c r="AB48" i="3" s="1"/>
  <c r="AC48" i="3" s="1"/>
  <c r="Z49" i="3"/>
  <c r="AB49" i="3" s="1"/>
  <c r="AC49" i="3" s="1"/>
  <c r="Z50" i="3"/>
  <c r="AB50" i="3" s="1"/>
  <c r="AC50" i="3" s="1"/>
  <c r="Z51" i="3"/>
  <c r="AB51" i="3" s="1"/>
  <c r="AC51" i="3" s="1"/>
  <c r="Z52" i="3"/>
  <c r="AA52" i="3" s="1"/>
  <c r="Z53" i="3"/>
  <c r="AD53" i="3" s="1"/>
  <c r="Z54" i="3"/>
  <c r="AB54" i="3" s="1"/>
  <c r="AC54" i="3" s="1"/>
  <c r="Z55" i="3"/>
  <c r="AB55" i="3" s="1"/>
  <c r="AC55" i="3" s="1"/>
  <c r="Z56" i="3"/>
  <c r="AB56" i="3" s="1"/>
  <c r="AC56" i="3" s="1"/>
  <c r="Z57" i="3"/>
  <c r="AB57" i="3" s="1"/>
  <c r="AC57" i="3" s="1"/>
  <c r="Z58" i="3"/>
  <c r="AA58" i="3" s="1"/>
  <c r="Z59" i="3"/>
  <c r="AD59" i="3" s="1"/>
  <c r="Z60" i="3"/>
  <c r="AB60" i="3" s="1"/>
  <c r="AC60" i="3" s="1"/>
  <c r="Z61" i="3"/>
  <c r="AB61" i="3" s="1"/>
  <c r="AC61" i="3" s="1"/>
  <c r="Z62" i="3"/>
  <c r="AB62" i="3" s="1"/>
  <c r="AC62" i="3" s="1"/>
  <c r="Z63" i="3"/>
  <c r="AB63" i="3" s="1"/>
  <c r="AC63" i="3" s="1"/>
  <c r="Z64" i="3"/>
  <c r="AA64" i="3" s="1"/>
  <c r="Z65" i="3"/>
  <c r="AD65" i="3" s="1"/>
  <c r="Z66" i="3"/>
  <c r="AB66" i="3" s="1"/>
  <c r="AC66" i="3" s="1"/>
  <c r="Z5" i="3"/>
  <c r="AB5" i="3" s="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AA9" i="3" s="1"/>
  <c r="D23" i="5"/>
  <c r="AA8" i="3" s="1"/>
  <c r="D22" i="5"/>
  <c r="D21" i="5"/>
  <c r="D20" i="5"/>
  <c r="D19" i="5"/>
  <c r="D18" i="5"/>
  <c r="D17" i="5"/>
  <c r="D16" i="5"/>
  <c r="D15" i="5"/>
  <c r="D14" i="5"/>
  <c r="D13" i="5"/>
  <c r="D12" i="5"/>
  <c r="D11" i="5"/>
  <c r="D10" i="5"/>
  <c r="D9" i="5"/>
  <c r="D8" i="5"/>
  <c r="D7" i="5"/>
  <c r="D6" i="5"/>
  <c r="D5" i="5"/>
  <c r="D4" i="5"/>
  <c r="D3" i="5"/>
  <c r="D2" i="5"/>
  <c r="J6" i="3"/>
  <c r="AD3" i="3"/>
  <c r="AD64" i="3" l="1"/>
  <c r="AD52" i="3"/>
  <c r="AD40" i="3"/>
  <c r="AD28" i="3"/>
  <c r="AD16" i="3"/>
  <c r="AD63" i="3"/>
  <c r="AD57" i="3"/>
  <c r="AD51" i="3"/>
  <c r="AD45" i="3"/>
  <c r="AD39" i="3"/>
  <c r="AD33" i="3"/>
  <c r="AD27" i="3"/>
  <c r="AD21" i="3"/>
  <c r="AD15" i="3"/>
  <c r="AD9" i="3"/>
  <c r="AD58" i="3"/>
  <c r="AD46" i="3"/>
  <c r="AD34" i="3"/>
  <c r="AD22" i="3"/>
  <c r="AD10" i="3"/>
  <c r="AD62" i="3"/>
  <c r="AD56" i="3"/>
  <c r="AD50" i="3"/>
  <c r="AD44" i="3"/>
  <c r="AD38" i="3"/>
  <c r="AD32" i="3"/>
  <c r="AD26" i="3"/>
  <c r="AD20" i="3"/>
  <c r="AD14" i="3"/>
  <c r="AD8" i="3"/>
  <c r="AD5" i="3"/>
  <c r="AD61" i="3"/>
  <c r="AD55" i="3"/>
  <c r="AD49" i="3"/>
  <c r="AD43" i="3"/>
  <c r="AD37" i="3"/>
  <c r="AD31" i="3"/>
  <c r="AD25" i="3"/>
  <c r="AD19" i="3"/>
  <c r="AD13" i="3"/>
  <c r="AD7" i="3"/>
  <c r="AD66" i="3"/>
  <c r="AD60" i="3"/>
  <c r="AD54" i="3"/>
  <c r="AD48" i="3"/>
  <c r="AD42" i="3"/>
  <c r="AD36" i="3"/>
  <c r="AD30" i="3"/>
  <c r="AD24" i="3"/>
  <c r="AD18" i="3"/>
  <c r="AD12" i="3"/>
  <c r="AD6" i="3"/>
  <c r="AA12" i="3"/>
  <c r="AA6" i="3"/>
  <c r="AA33" i="3"/>
  <c r="AA39" i="3"/>
  <c r="AB41" i="3"/>
  <c r="AC41" i="3" s="1"/>
  <c r="AB35" i="3"/>
  <c r="AC35" i="3" s="1"/>
  <c r="AA63" i="3"/>
  <c r="AA27" i="3"/>
  <c r="AB65" i="3"/>
  <c r="AC65" i="3" s="1"/>
  <c r="AB29" i="3"/>
  <c r="AC29" i="3" s="1"/>
  <c r="AA57" i="3"/>
  <c r="AA21" i="3"/>
  <c r="AB59" i="3"/>
  <c r="AC59" i="3" s="1"/>
  <c r="AB23" i="3"/>
  <c r="AC23" i="3" s="1"/>
  <c r="AA51" i="3"/>
  <c r="AB53" i="3"/>
  <c r="AC53" i="3" s="1"/>
  <c r="AB17" i="3"/>
  <c r="AC17" i="3" s="1"/>
  <c r="AA45" i="3"/>
  <c r="AB47" i="3"/>
  <c r="AC47" i="3" s="1"/>
  <c r="AB11" i="3"/>
  <c r="AC11" i="3" s="1"/>
  <c r="AA7" i="3"/>
  <c r="AA11" i="3"/>
  <c r="AA62" i="3"/>
  <c r="AA56" i="3"/>
  <c r="AA50" i="3"/>
  <c r="AA44" i="3"/>
  <c r="AA38" i="3"/>
  <c r="AA32" i="3"/>
  <c r="AA26" i="3"/>
  <c r="AA20" i="3"/>
  <c r="AB64" i="3"/>
  <c r="AC64" i="3" s="1"/>
  <c r="AB58" i="3"/>
  <c r="AC58" i="3" s="1"/>
  <c r="AB52" i="3"/>
  <c r="AC52" i="3" s="1"/>
  <c r="AB46" i="3"/>
  <c r="AC46" i="3" s="1"/>
  <c r="AB40" i="3"/>
  <c r="AC40" i="3" s="1"/>
  <c r="AB34" i="3"/>
  <c r="AC34" i="3" s="1"/>
  <c r="AB28" i="3"/>
  <c r="AC28" i="3" s="1"/>
  <c r="AB22" i="3"/>
  <c r="AC22" i="3" s="1"/>
  <c r="AB16" i="3"/>
  <c r="AC16" i="3" s="1"/>
  <c r="AB10" i="3"/>
  <c r="AC10" i="3" s="1"/>
  <c r="AA5" i="3"/>
  <c r="AA61" i="3"/>
  <c r="AA55" i="3"/>
  <c r="AA49" i="3"/>
  <c r="AA43" i="3"/>
  <c r="AA37" i="3"/>
  <c r="AA31" i="3"/>
  <c r="AA25" i="3"/>
  <c r="AA19" i="3"/>
  <c r="AB15" i="3"/>
  <c r="AC15" i="3" s="1"/>
  <c r="AA66" i="3"/>
  <c r="AA60" i="3"/>
  <c r="AA54" i="3"/>
  <c r="AA48" i="3"/>
  <c r="AA42" i="3"/>
  <c r="AA36" i="3"/>
  <c r="AA30" i="3"/>
  <c r="AA24" i="3"/>
  <c r="AA18" i="3"/>
  <c r="AB14" i="3"/>
  <c r="AC14" i="3" s="1"/>
  <c r="AA65" i="3"/>
  <c r="AA59" i="3"/>
  <c r="AA53" i="3"/>
  <c r="AA47" i="3"/>
  <c r="AA41" i="3"/>
  <c r="AA35" i="3"/>
  <c r="AA29" i="3"/>
  <c r="AA23" i="3"/>
  <c r="AA17" i="3"/>
  <c r="AB13" i="3"/>
  <c r="AC13" i="3" s="1"/>
  <c r="AC5" i="3"/>
  <c r="M22" i="3"/>
  <c r="M38" i="3"/>
  <c r="M39" i="3"/>
  <c r="M40" i="3"/>
  <c r="M41" i="3"/>
  <c r="M8" i="3"/>
  <c r="J102" i="3"/>
  <c r="M37" i="3"/>
  <c r="J24" i="3"/>
  <c r="J10" i="3"/>
  <c r="M42" i="3"/>
  <c r="M43" i="3"/>
  <c r="M44" i="3"/>
  <c r="R52" i="3"/>
  <c r="R56" i="3"/>
  <c r="R55" i="3" s="1"/>
  <c r="R54" i="3" s="1"/>
  <c r="R57" i="3"/>
  <c r="R58" i="3"/>
  <c r="R59" i="3"/>
  <c r="R60" i="3"/>
  <c r="R61" i="3"/>
  <c r="R62" i="3"/>
  <c r="R63" i="3"/>
  <c r="R64" i="3"/>
  <c r="R66" i="3"/>
  <c r="R65" i="3" s="1"/>
  <c r="M7" i="3"/>
  <c r="M9" i="3"/>
  <c r="M10" i="3"/>
  <c r="M11" i="3"/>
  <c r="M12" i="3"/>
  <c r="M13" i="3"/>
  <c r="M14" i="3"/>
  <c r="M15" i="3"/>
  <c r="M16" i="3"/>
  <c r="M17" i="3"/>
  <c r="M18" i="3"/>
  <c r="M19" i="3"/>
  <c r="M20" i="3"/>
  <c r="M21" i="3"/>
  <c r="M23" i="3"/>
  <c r="M24" i="3"/>
  <c r="M25" i="3"/>
  <c r="M26" i="3"/>
  <c r="M27" i="3"/>
  <c r="M28" i="3"/>
  <c r="M29" i="3"/>
  <c r="M30" i="3"/>
  <c r="M31" i="3"/>
  <c r="M32" i="3"/>
  <c r="M33" i="3"/>
  <c r="M34" i="3"/>
  <c r="M35" i="3"/>
  <c r="M36" i="3"/>
  <c r="M45" i="3"/>
  <c r="M6" i="3"/>
  <c r="J19" i="3"/>
  <c r="J20" i="3"/>
  <c r="J21" i="3"/>
  <c r="J22" i="3"/>
  <c r="J23" i="3"/>
  <c r="J25" i="3"/>
  <c r="J26" i="3"/>
  <c r="J27" i="3"/>
  <c r="J28" i="3"/>
  <c r="J29" i="3"/>
  <c r="J30" i="3"/>
  <c r="J31" i="3"/>
  <c r="J32" i="3"/>
  <c r="J33" i="3"/>
  <c r="J34" i="3"/>
  <c r="J35" i="3"/>
  <c r="J36" i="3"/>
  <c r="J37" i="3"/>
  <c r="J38" i="3"/>
  <c r="J39" i="3"/>
  <c r="J40" i="3"/>
  <c r="J41" i="3"/>
  <c r="J42" i="3"/>
  <c r="J43" i="3"/>
  <c r="J44" i="3"/>
  <c r="J45" i="3"/>
  <c r="J18" i="3"/>
  <c r="J7" i="3"/>
  <c r="J8" i="3"/>
  <c r="J9" i="3"/>
  <c r="J11" i="3"/>
  <c r="J12" i="3"/>
  <c r="J13" i="3"/>
  <c r="J14" i="3"/>
  <c r="J15" i="3"/>
  <c r="J16" i="3"/>
  <c r="J17" i="3"/>
  <c r="V45" i="3"/>
  <c r="V46" i="3"/>
  <c r="V47" i="3"/>
  <c r="V48" i="3"/>
  <c r="V49" i="3"/>
  <c r="V50" i="3"/>
  <c r="V51" i="3"/>
  <c r="V52" i="3"/>
  <c r="V53" i="3"/>
  <c r="V54" i="3"/>
  <c r="V55" i="3"/>
  <c r="V56" i="3"/>
  <c r="V57" i="3"/>
  <c r="V58" i="3"/>
  <c r="V59" i="3"/>
  <c r="V60" i="3"/>
  <c r="V61" i="3"/>
  <c r="V62" i="3"/>
  <c r="V63" i="3"/>
  <c r="V64" i="3"/>
  <c r="V65" i="3"/>
  <c r="V66" i="3"/>
  <c r="E97" i="3"/>
  <c r="M97" i="3" s="1"/>
  <c r="E116" i="3"/>
  <c r="M116" i="3" s="1"/>
  <c r="E121" i="3"/>
  <c r="M121" i="3" s="1"/>
  <c r="E110" i="3"/>
  <c r="M110" i="3" s="1"/>
  <c r="E111" i="3"/>
  <c r="M111" i="3" s="1"/>
  <c r="R53" i="3" l="1"/>
  <c r="R51" i="3" s="1"/>
  <c r="R48" i="3" s="1"/>
  <c r="E119" i="3"/>
  <c r="M119" i="3" s="1"/>
  <c r="R50" i="3" l="1"/>
  <c r="R49" i="3"/>
  <c r="R47" i="3"/>
  <c r="R46" i="3" s="1"/>
  <c r="F82" i="3"/>
  <c r="L82" i="3" s="1"/>
  <c r="N86" i="3"/>
  <c r="M86" i="3"/>
  <c r="L86" i="3"/>
  <c r="R45" i="3" l="1"/>
  <c r="R44" i="3" s="1"/>
  <c r="R43" i="3" s="1"/>
  <c r="E86" i="3"/>
  <c r="R42" i="3" l="1"/>
  <c r="R39" i="3" s="1"/>
  <c r="R13" i="3" l="1"/>
  <c r="R41" i="3"/>
  <c r="R40" i="3" s="1"/>
  <c r="V44" i="3"/>
  <c r="V43" i="3" s="1"/>
  <c r="R38" i="3" l="1"/>
  <c r="R37" i="3" s="1"/>
  <c r="R35" i="3" s="1"/>
  <c r="V42" i="3"/>
  <c r="R33" i="3" l="1"/>
  <c r="R32" i="3"/>
  <c r="R36" i="3"/>
  <c r="R34" i="3"/>
  <c r="V41" i="3"/>
  <c r="V40" i="3" s="1"/>
  <c r="V39" i="3" s="1"/>
  <c r="V38" i="3" s="1"/>
  <c r="V37" i="3" s="1"/>
  <c r="V36" i="3" s="1"/>
  <c r="R31" i="3" l="1"/>
  <c r="V35" i="3"/>
  <c r="V34" i="3" s="1"/>
  <c r="R30" i="3" l="1"/>
  <c r="R29" i="3"/>
  <c r="R27" i="3" s="1"/>
  <c r="V33" i="3"/>
  <c r="R28" i="3" l="1"/>
  <c r="R26" i="3"/>
  <c r="V32" i="3"/>
  <c r="V31" i="3" s="1"/>
  <c r="V30" i="3" s="1"/>
  <c r="V29" i="3" s="1"/>
  <c r="V28" i="3" s="1"/>
  <c r="V27" i="3" s="1"/>
  <c r="R25" i="3" l="1"/>
  <c r="F83" i="3" s="1"/>
  <c r="L83" i="3" s="1"/>
  <c r="R23" i="3"/>
  <c r="R22" i="3" s="1"/>
  <c r="R21" i="3" s="1"/>
  <c r="R20" i="3" s="1"/>
  <c r="R24" i="3"/>
  <c r="R15" i="3" s="1"/>
  <c r="F79" i="3" s="1"/>
  <c r="L79" i="3" s="1"/>
  <c r="V26" i="3"/>
  <c r="V25" i="3" s="1"/>
  <c r="V24" i="3" s="1"/>
  <c r="V23" i="3" s="1"/>
  <c r="V22" i="3" s="1"/>
  <c r="V21" i="3" s="1"/>
  <c r="E112" i="3"/>
  <c r="M112" i="3" s="1"/>
  <c r="R19" i="3" l="1"/>
  <c r="V20" i="3"/>
  <c r="V19" i="3" s="1"/>
  <c r="V18" i="3" s="1"/>
  <c r="E123" i="3"/>
  <c r="M123" i="3" s="1"/>
  <c r="R18" i="3"/>
  <c r="E122" i="3"/>
  <c r="M122" i="3" s="1"/>
  <c r="V17" i="3" l="1"/>
  <c r="V16" i="3" s="1"/>
  <c r="E109" i="3" s="1"/>
  <c r="M109" i="3" s="1"/>
  <c r="R17" i="3"/>
  <c r="R11" i="3" s="1"/>
  <c r="R7" i="3" l="1"/>
  <c r="F71" i="3" s="1"/>
  <c r="L71" i="3" s="1"/>
  <c r="F75" i="3"/>
  <c r="L75" i="3" s="1"/>
  <c r="V15" i="3"/>
  <c r="V14" i="3" s="1"/>
  <c r="E113" i="3" s="1"/>
  <c r="M113" i="3" s="1"/>
  <c r="R16" i="3"/>
  <c r="V11" i="3"/>
  <c r="R6" i="3" l="1"/>
  <c r="F77" i="3" s="1"/>
  <c r="L77" i="3" s="1"/>
  <c r="R14" i="3"/>
  <c r="R12" i="3" s="1"/>
  <c r="R10" i="3" s="1"/>
  <c r="F80" i="3"/>
  <c r="L80" i="3" s="1"/>
  <c r="R9" i="3"/>
  <c r="F73" i="3" s="1"/>
  <c r="L73" i="3" s="1"/>
  <c r="V13" i="3"/>
  <c r="V12" i="3" s="1"/>
  <c r="R5" i="3"/>
  <c r="E108" i="3"/>
  <c r="M108" i="3" s="1"/>
  <c r="F76" i="3" l="1"/>
  <c r="L76" i="3" s="1"/>
  <c r="R8" i="3"/>
  <c r="F70" i="3" s="1"/>
  <c r="L70" i="3" s="1"/>
  <c r="F81" i="3"/>
  <c r="L81" i="3" s="1"/>
  <c r="F69" i="3"/>
  <c r="L69" i="3" s="1"/>
  <c r="F78" i="3"/>
  <c r="L78" i="3" s="1"/>
  <c r="V10" i="3"/>
  <c r="V9" i="3" s="1"/>
  <c r="V8" i="3" s="1"/>
  <c r="F74" i="3" l="1"/>
  <c r="L74" i="3" s="1"/>
  <c r="F72" i="3"/>
  <c r="L72" i="3" s="1"/>
  <c r="V7" i="3"/>
  <c r="E115" i="3" s="1"/>
  <c r="M115" i="3" s="1"/>
  <c r="E118" i="3"/>
  <c r="M118" i="3" s="1"/>
  <c r="L84" i="3" l="1"/>
  <c r="V6" i="3"/>
  <c r="V5" i="3" s="1"/>
  <c r="E120" i="3" s="1"/>
  <c r="M120" i="3" s="1"/>
  <c r="E117" i="3"/>
  <c r="M117" i="3" s="1"/>
  <c r="M114" i="3" l="1"/>
  <c r="E107" i="3"/>
  <c r="M107" i="3" s="1"/>
  <c r="M106" i="3" s="1"/>
  <c r="M1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35" authorId="0" shapeId="0" xr:uid="{00000000-0006-0000-0000-000001000000}">
      <text>
        <r>
          <rPr>
            <b/>
            <sz val="9"/>
            <color indexed="81"/>
            <rFont val="Tahoma"/>
            <family val="2"/>
            <charset val="204"/>
          </rPr>
          <t>Автор:</t>
        </r>
        <r>
          <rPr>
            <sz val="9"/>
            <color indexed="81"/>
            <rFont val="Tahoma"/>
            <family val="2"/>
            <charset val="204"/>
          </rPr>
          <t xml:space="preserve">
Есть выдвижные</t>
        </r>
      </text>
    </comment>
    <comment ref="F36" authorId="0" shapeId="0" xr:uid="{00000000-0006-0000-0000-000002000000}">
      <text>
        <r>
          <rPr>
            <b/>
            <sz val="9"/>
            <color indexed="81"/>
            <rFont val="Tahoma"/>
            <family val="2"/>
            <charset val="204"/>
          </rPr>
          <t>Автор:</t>
        </r>
        <r>
          <rPr>
            <sz val="9"/>
            <color indexed="81"/>
            <rFont val="Tahoma"/>
            <family val="2"/>
            <charset val="204"/>
          </rPr>
          <t xml:space="preserve">
Есть выдвижные
</t>
        </r>
      </text>
    </comment>
  </commentList>
</comments>
</file>

<file path=xl/sharedStrings.xml><?xml version="1.0" encoding="utf-8"?>
<sst xmlns="http://schemas.openxmlformats.org/spreadsheetml/2006/main" count="479" uniqueCount="235">
  <si>
    <t>Фамилия</t>
  </si>
  <si>
    <t>ТАБ</t>
  </si>
  <si>
    <t>Табельный</t>
  </si>
  <si>
    <t>Время выезда</t>
  </si>
  <si>
    <t xml:space="preserve">Таб. № </t>
  </si>
  <si>
    <t>Прочие автомобили</t>
  </si>
  <si>
    <t>Работа с бортовым п/п</t>
  </si>
  <si>
    <t>Работа с панелевозом</t>
  </si>
  <si>
    <t>Гар.№</t>
  </si>
  <si>
    <t>Примечание</t>
  </si>
  <si>
    <t>3ф</t>
  </si>
  <si>
    <t>ФИО</t>
  </si>
  <si>
    <t>ГАР</t>
  </si>
  <si>
    <t>Линия</t>
  </si>
  <si>
    <t>ТО-2</t>
  </si>
  <si>
    <t>Заяв. Ремонт</t>
  </si>
  <si>
    <t>Кап. Ремонт</t>
  </si>
  <si>
    <t>Резина</t>
  </si>
  <si>
    <t>Без водителя</t>
  </si>
  <si>
    <t>Всего</t>
  </si>
  <si>
    <t>Итог</t>
  </si>
  <si>
    <t>Все ТС на линии</t>
  </si>
  <si>
    <t>об использовании рабочего времени водителей</t>
  </si>
  <si>
    <t>СВЕДЕНИЯ</t>
  </si>
  <si>
    <t>Табельный номер</t>
  </si>
  <si>
    <t>Кол-во человек</t>
  </si>
  <si>
    <t>Всего по списку</t>
  </si>
  <si>
    <t>Вышло на работу:</t>
  </si>
  <si>
    <t>На линии</t>
  </si>
  <si>
    <t>Стажеры</t>
  </si>
  <si>
    <t>Хозяйственные</t>
  </si>
  <si>
    <t>в рем на ЦБ.</t>
  </si>
  <si>
    <t>в рем на филиале</t>
  </si>
  <si>
    <t>в командировке</t>
  </si>
  <si>
    <t>в ожидании работы</t>
  </si>
  <si>
    <t>Пр. по вине адм(Рп)</t>
  </si>
  <si>
    <t>выходной по граф</t>
  </si>
  <si>
    <t>в ежегод. отпуске</t>
  </si>
  <si>
    <t>в от. б. сох.содер</t>
  </si>
  <si>
    <t>в учебном отпуске</t>
  </si>
  <si>
    <t>по болезни</t>
  </si>
  <si>
    <t>отп. по ОЖ</t>
  </si>
  <si>
    <t>по неизвест.причине</t>
  </si>
  <si>
    <t>прогул</t>
  </si>
  <si>
    <t>Не вышло на раб.</t>
  </si>
  <si>
    <t>На линии из наряда</t>
  </si>
  <si>
    <t>Заказчик</t>
  </si>
  <si>
    <t>Признак</t>
  </si>
  <si>
    <t>План выпуска автомобилей на</t>
  </si>
  <si>
    <t>Разнорядка</t>
  </si>
  <si>
    <t>12 филиала, автоколонна №122 за</t>
  </si>
  <si>
    <t>у148</t>
  </si>
  <si>
    <t>41 а/к</t>
  </si>
  <si>
    <t>без пропуска</t>
  </si>
  <si>
    <t>до 26.06.</t>
  </si>
  <si>
    <t>Гар.№ п/п</t>
  </si>
  <si>
    <t>Ф.И.О. водителя/номер телефона</t>
  </si>
  <si>
    <t>Задание</t>
  </si>
  <si>
    <t>Columan S</t>
  </si>
  <si>
    <t xml:space="preserve">SCHMITZ </t>
  </si>
  <si>
    <t>МАН</t>
  </si>
  <si>
    <t>МАЗ-5432</t>
  </si>
  <si>
    <t>КАМАЗ-65116</t>
  </si>
  <si>
    <t>SCANIA P94</t>
  </si>
  <si>
    <t>МАЗ-5433</t>
  </si>
  <si>
    <t>МАЗ-4370</t>
  </si>
  <si>
    <t>HYUNDAI HD-78</t>
  </si>
  <si>
    <t>HYUNDAI HD-65</t>
  </si>
  <si>
    <t>КАМАЗ-65115</t>
  </si>
  <si>
    <t>992203</t>
  </si>
  <si>
    <t>949122</t>
  </si>
  <si>
    <t>9922-0000010</t>
  </si>
  <si>
    <t>ОДАЗ-9357</t>
  </si>
  <si>
    <t>У-59</t>
  </si>
  <si>
    <t>У-72А</t>
  </si>
  <si>
    <t>ЦП:ПП-232700</t>
  </si>
  <si>
    <t>МАЗ-93866</t>
  </si>
  <si>
    <t xml:space="preserve">МАЗ-9397 </t>
  </si>
  <si>
    <t>КАМАЗ-6460</t>
  </si>
  <si>
    <t>SCANIA P380</t>
  </si>
  <si>
    <t>VOLVO FM</t>
  </si>
  <si>
    <t>SCANIA P340</t>
  </si>
  <si>
    <t>марка / гос №</t>
  </si>
  <si>
    <t xml:space="preserve">гар № </t>
  </si>
  <si>
    <t>Фамилия Имя отчество</t>
  </si>
  <si>
    <t>Таб. №</t>
  </si>
  <si>
    <t>Номер телефона</t>
  </si>
  <si>
    <t>Петров</t>
  </si>
  <si>
    <t>Иванов</t>
  </si>
  <si>
    <t>Сидоров</t>
  </si>
  <si>
    <t>Иванов1</t>
  </si>
  <si>
    <t>Петров1</t>
  </si>
  <si>
    <t>Сидоров1</t>
  </si>
  <si>
    <t>Иванов2</t>
  </si>
  <si>
    <t>Петров2</t>
  </si>
  <si>
    <t>Сидоров2</t>
  </si>
  <si>
    <t>Иванов3</t>
  </si>
  <si>
    <t>Петров3</t>
  </si>
  <si>
    <t>Сидоров3</t>
  </si>
  <si>
    <t>Иванов4</t>
  </si>
  <si>
    <t>Петров4</t>
  </si>
  <si>
    <t>Сидоров4</t>
  </si>
  <si>
    <t>Иванов5</t>
  </si>
  <si>
    <t>Петров5</t>
  </si>
  <si>
    <t>Сидоров5</t>
  </si>
  <si>
    <t>Иванов6</t>
  </si>
  <si>
    <t>Петров6</t>
  </si>
  <si>
    <t>Сидоров6</t>
  </si>
  <si>
    <t>Иванов7</t>
  </si>
  <si>
    <t>Петров7</t>
  </si>
  <si>
    <t>Сидоров7</t>
  </si>
  <si>
    <t>Иванов8</t>
  </si>
  <si>
    <t>Петров8</t>
  </si>
  <si>
    <t>Сидоров8</t>
  </si>
  <si>
    <t>Иванов9</t>
  </si>
  <si>
    <t>Петров9</t>
  </si>
  <si>
    <t>Сидоров9</t>
  </si>
  <si>
    <t>Иванов10</t>
  </si>
  <si>
    <t>Петров10</t>
  </si>
  <si>
    <t>Ежик1</t>
  </si>
  <si>
    <t>Ежик2</t>
  </si>
  <si>
    <t>Ежик3</t>
  </si>
  <si>
    <t>Ежик4</t>
  </si>
  <si>
    <t>Ежик5</t>
  </si>
  <si>
    <t>Ежик6</t>
  </si>
  <si>
    <t>Ежик7</t>
  </si>
  <si>
    <t>Ежик8</t>
  </si>
  <si>
    <t>Ежик9</t>
  </si>
  <si>
    <t>Ежик10</t>
  </si>
  <si>
    <t>Ежик11</t>
  </si>
  <si>
    <t>Ежик12</t>
  </si>
  <si>
    <t>Ежик13</t>
  </si>
  <si>
    <t>ежик1</t>
  </si>
  <si>
    <t>А777АА11</t>
  </si>
  <si>
    <t>А777АА12</t>
  </si>
  <si>
    <t>А777АА13</t>
  </si>
  <si>
    <t>А777АА14</t>
  </si>
  <si>
    <t>А777АА15</t>
  </si>
  <si>
    <t>А777АА16</t>
  </si>
  <si>
    <t>А777АА17</t>
  </si>
  <si>
    <t>А777АА18</t>
  </si>
  <si>
    <t>А777АА19</t>
  </si>
  <si>
    <t>А777АА20</t>
  </si>
  <si>
    <t>А777АА21</t>
  </si>
  <si>
    <t>А777АА22</t>
  </si>
  <si>
    <t>А777АА23</t>
  </si>
  <si>
    <t>А777АА24</t>
  </si>
  <si>
    <t>А777АА25</t>
  </si>
  <si>
    <t>А777АА26</t>
  </si>
  <si>
    <t>А777АА27</t>
  </si>
  <si>
    <t>А777АА28</t>
  </si>
  <si>
    <t>А777АА29</t>
  </si>
  <si>
    <t>А777АА30</t>
  </si>
  <si>
    <t>А777АА31</t>
  </si>
  <si>
    <t>А777АА32</t>
  </si>
  <si>
    <t>А777АА33</t>
  </si>
  <si>
    <t>А777АА34</t>
  </si>
  <si>
    <t>А777АА35</t>
  </si>
  <si>
    <t>А777АА36</t>
  </si>
  <si>
    <t>А777АА37</t>
  </si>
  <si>
    <t>А777АА38</t>
  </si>
  <si>
    <t>А777АА39</t>
  </si>
  <si>
    <t>А777АА40</t>
  </si>
  <si>
    <t>А777АА41</t>
  </si>
  <si>
    <t>А777АА42</t>
  </si>
  <si>
    <t>А777АА43</t>
  </si>
  <si>
    <t>А777АА44</t>
  </si>
  <si>
    <t>А777АА45</t>
  </si>
  <si>
    <t>А777АА46</t>
  </si>
  <si>
    <t>А777АА47</t>
  </si>
  <si>
    <t>А777АА48</t>
  </si>
  <si>
    <t>А777АА49</t>
  </si>
  <si>
    <t>А777АА50</t>
  </si>
  <si>
    <t>А777АА51</t>
  </si>
  <si>
    <t>А777АА52</t>
  </si>
  <si>
    <t>А777АА53</t>
  </si>
  <si>
    <t>А777АА54</t>
  </si>
  <si>
    <t>А777АА55</t>
  </si>
  <si>
    <t>А777АА56</t>
  </si>
  <si>
    <t>А777АА57</t>
  </si>
  <si>
    <t>А777АА58</t>
  </si>
  <si>
    <t>А777АА59</t>
  </si>
  <si>
    <t>А777АА60</t>
  </si>
  <si>
    <t>А777АА61</t>
  </si>
  <si>
    <t>А777АА62</t>
  </si>
  <si>
    <t>А777АА63</t>
  </si>
  <si>
    <t>А777АА64</t>
  </si>
  <si>
    <t>А777АА65</t>
  </si>
  <si>
    <t>А777АА66</t>
  </si>
  <si>
    <t>А777АА67</t>
  </si>
  <si>
    <t>А777АА68</t>
  </si>
  <si>
    <t>А777АА69</t>
  </si>
  <si>
    <t>А777АА70</t>
  </si>
  <si>
    <t>А777АА71</t>
  </si>
  <si>
    <t>А777АА72</t>
  </si>
  <si>
    <t>А777АА73</t>
  </si>
  <si>
    <t>А777АА74</t>
  </si>
  <si>
    <t>А777АА75</t>
  </si>
  <si>
    <t>А777АА76</t>
  </si>
  <si>
    <t>А777АА77</t>
  </si>
  <si>
    <t>А777АА78</t>
  </si>
  <si>
    <t>А777АА79</t>
  </si>
  <si>
    <t>А777АА80</t>
  </si>
  <si>
    <t>А777АА81</t>
  </si>
  <si>
    <t>А777АА82</t>
  </si>
  <si>
    <t>А777АА83</t>
  </si>
  <si>
    <t>А777АА84</t>
  </si>
  <si>
    <t>А777АА85</t>
  </si>
  <si>
    <t>А777АА86</t>
  </si>
  <si>
    <t>А777АА87</t>
  </si>
  <si>
    <t>А777АА88</t>
  </si>
  <si>
    <t>А777АА89</t>
  </si>
  <si>
    <t>А777АА90</t>
  </si>
  <si>
    <t>А777АА91</t>
  </si>
  <si>
    <t>А777АА92</t>
  </si>
  <si>
    <t>А777АА93</t>
  </si>
  <si>
    <t>А777АА94</t>
  </si>
  <si>
    <t>А777АА95</t>
  </si>
  <si>
    <t>А777АА96</t>
  </si>
  <si>
    <t>А777АА97</t>
  </si>
  <si>
    <t>А777АА98</t>
  </si>
  <si>
    <t>А777АА99</t>
  </si>
  <si>
    <t>А777АА100</t>
  </si>
  <si>
    <t>А777АА101</t>
  </si>
  <si>
    <t>Гар №</t>
  </si>
  <si>
    <t>Гос номер</t>
  </si>
  <si>
    <t>Марка</t>
  </si>
  <si>
    <t>Марка + Гос номер</t>
  </si>
  <si>
    <t>МММ</t>
  </si>
  <si>
    <t>ммм</t>
  </si>
  <si>
    <t>ммм на</t>
  </si>
  <si>
    <t>гар № п/п</t>
  </si>
  <si>
    <t>стойки</t>
  </si>
  <si>
    <t>марка / гос № п/п</t>
  </si>
  <si>
    <t>ФИО+тел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</si>
</sst>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
    <numFmt numFmtId="165" formatCode="General;;"/>
  </numFmts>
  <fonts count="34">
    <font>
      <sz val="11"/>
      <color theme="1"/>
      <name val="Calibri"/>
      <family val="2"/>
      <scheme val="minor"/>
    </font>
    <font>
      <b/>
      <sz val="12"/>
      <name val="Arial Cyr"/>
      <charset val="204"/>
    </font>
    <font>
      <b/>
      <sz val="14"/>
      <name val="Arial Cyr"/>
      <charset val="204"/>
    </font>
    <font>
      <sz val="11"/>
      <color theme="1"/>
      <name val="Arial Cyr"/>
      <charset val="204"/>
    </font>
    <font>
      <sz val="20"/>
      <color theme="1"/>
      <name val="Arial Cyr"/>
      <charset val="204"/>
    </font>
    <font>
      <sz val="18"/>
      <name val="Arial Cyr"/>
      <charset val="204"/>
    </font>
    <font>
      <sz val="10"/>
      <color theme="1"/>
      <name val="Arial Cyr"/>
      <charset val="204"/>
    </font>
    <font>
      <sz val="14"/>
      <name val="Times New Roman"/>
      <family val="1"/>
      <charset val="204"/>
    </font>
    <font>
      <b/>
      <sz val="16"/>
      <name val="Arial Cyr"/>
      <charset val="204"/>
    </font>
    <font>
      <sz val="14"/>
      <color theme="1"/>
      <name val="Times New Roman"/>
      <family val="1"/>
      <charset val="204"/>
    </font>
    <font>
      <sz val="11"/>
      <color theme="1"/>
      <name val="Times New Roman"/>
      <family val="1"/>
      <charset val="204"/>
    </font>
    <font>
      <b/>
      <sz val="24"/>
      <name val="Arial Cyr"/>
      <charset val="204"/>
    </font>
    <font>
      <b/>
      <sz val="14"/>
      <name val="Times New Roman"/>
      <family val="1"/>
      <charset val="204"/>
    </font>
    <font>
      <sz val="16"/>
      <name val="Times New Roman"/>
      <family val="1"/>
      <charset val="204"/>
    </font>
    <font>
      <sz val="16"/>
      <name val="Arial Cyr"/>
      <charset val="204"/>
    </font>
    <font>
      <sz val="16"/>
      <color theme="1"/>
      <name val="Calibri"/>
      <family val="2"/>
      <scheme val="minor"/>
    </font>
    <font>
      <sz val="14"/>
      <color theme="1"/>
      <name val="Calibri"/>
      <family val="2"/>
      <scheme val="minor"/>
    </font>
    <font>
      <b/>
      <sz val="16"/>
      <color theme="1"/>
      <name val="Calibri"/>
      <family val="2"/>
      <charset val="204"/>
      <scheme val="minor"/>
    </font>
    <font>
      <b/>
      <sz val="14"/>
      <color theme="1"/>
      <name val="Calibri"/>
      <family val="2"/>
      <charset val="204"/>
      <scheme val="minor"/>
    </font>
    <font>
      <sz val="11"/>
      <color theme="0"/>
      <name val="Calibri"/>
      <family val="2"/>
      <scheme val="minor"/>
    </font>
    <font>
      <sz val="10"/>
      <color rgb="FF000000"/>
      <name val="Arial Unicode MS"/>
      <family val="2"/>
      <charset val="204"/>
    </font>
    <font>
      <b/>
      <sz val="11"/>
      <color theme="1"/>
      <name val="Calibri"/>
      <family val="2"/>
      <charset val="204"/>
      <scheme val="minor"/>
    </font>
    <font>
      <sz val="14"/>
      <name val="Calibri"/>
      <family val="2"/>
      <scheme val="minor"/>
    </font>
    <font>
      <sz val="16"/>
      <color theme="1"/>
      <name val="Calibri"/>
      <family val="2"/>
      <charset val="204"/>
      <scheme val="minor"/>
    </font>
    <font>
      <sz val="11"/>
      <color rgb="FFFF0000"/>
      <name val="Calibri"/>
      <family val="2"/>
      <scheme val="minor"/>
    </font>
    <font>
      <b/>
      <sz val="9"/>
      <color theme="1"/>
      <name val="Calibri"/>
      <family val="2"/>
      <charset val="204"/>
      <scheme val="minor"/>
    </font>
    <font>
      <b/>
      <sz val="10"/>
      <name val="Arial Cyr"/>
      <charset val="204"/>
    </font>
    <font>
      <b/>
      <sz val="12"/>
      <color theme="1"/>
      <name val="Calibri"/>
      <family val="2"/>
      <charset val="204"/>
      <scheme val="minor"/>
    </font>
    <font>
      <b/>
      <sz val="8"/>
      <name val="Arial Cyr"/>
      <charset val="204"/>
    </font>
    <font>
      <sz val="14"/>
      <name val="Arial Cyr"/>
      <charset val="204"/>
    </font>
    <font>
      <b/>
      <sz val="9"/>
      <name val="Arial Cyr"/>
      <charset val="204"/>
    </font>
    <font>
      <sz val="9"/>
      <color indexed="81"/>
      <name val="Tahoma"/>
      <family val="2"/>
      <charset val="204"/>
    </font>
    <font>
      <b/>
      <sz val="9"/>
      <color indexed="81"/>
      <name val="Tahoma"/>
      <family val="2"/>
      <charset val="204"/>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5"/>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medium">
        <color indexed="64"/>
      </top>
      <bottom style="medium">
        <color indexed="64"/>
      </bottom>
      <diagonal/>
    </border>
    <border>
      <left/>
      <right style="thin">
        <color auto="1"/>
      </right>
      <top style="thin">
        <color auto="1"/>
      </top>
      <bottom style="medium">
        <color auto="1"/>
      </bottom>
      <diagonal/>
    </border>
  </borders>
  <cellStyleXfs count="2">
    <xf numFmtId="0" fontId="0" fillId="0" borderId="0"/>
    <xf numFmtId="0" fontId="33" fillId="0" borderId="0"/>
  </cellStyleXfs>
  <cellXfs count="196">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0" xfId="0" applyNumberFormat="1" applyFill="1" applyAlignment="1">
      <alignment horizontal="center" vertical="center"/>
    </xf>
    <xf numFmtId="0" fontId="8" fillId="2" borderId="2" xfId="0" applyFont="1" applyFill="1" applyBorder="1"/>
    <xf numFmtId="0" fontId="7" fillId="2" borderId="2" xfId="0" applyNumberFormat="1" applyFont="1" applyFill="1" applyBorder="1" applyAlignment="1">
      <alignment vertical="center"/>
    </xf>
    <xf numFmtId="0" fontId="0" fillId="0" borderId="2" xfId="0" applyBorder="1"/>
    <xf numFmtId="0" fontId="0" fillId="2" borderId="2" xfId="0" applyFill="1" applyBorder="1"/>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20" fontId="7" fillId="2" borderId="3" xfId="0" applyNumberFormat="1" applyFont="1" applyFill="1" applyBorder="1" applyAlignment="1">
      <alignment vertical="center"/>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 xfId="0" applyFont="1" applyBorder="1" applyAlignment="1">
      <alignment horizontal="center" vertical="center" wrapText="1"/>
    </xf>
    <xf numFmtId="20" fontId="12" fillId="2" borderId="2" xfId="0" applyNumberFormat="1" applyFont="1" applyFill="1" applyBorder="1" applyAlignment="1">
      <alignment horizontal="center" vertical="center"/>
    </xf>
    <xf numFmtId="0" fontId="15" fillId="0" borderId="2" xfId="0" applyFont="1" applyBorder="1"/>
    <xf numFmtId="0" fontId="0" fillId="0" borderId="2" xfId="0" applyNumberFormat="1" applyBorder="1" applyAlignment="1">
      <alignment horizontal="right" vertical="center"/>
    </xf>
    <xf numFmtId="0" fontId="15" fillId="0" borderId="0" xfId="0" applyFont="1"/>
    <xf numFmtId="0" fontId="15" fillId="0" borderId="2" xfId="0" applyNumberFormat="1" applyFont="1" applyBorder="1" applyAlignment="1">
      <alignment horizontal="right" vertical="center"/>
    </xf>
    <xf numFmtId="0" fontId="16" fillId="0" borderId="0" xfId="0" applyFont="1"/>
    <xf numFmtId="49" fontId="17" fillId="0" borderId="10" xfId="0" applyNumberFormat="1" applyFont="1" applyBorder="1" applyAlignment="1">
      <alignment horizontal="right"/>
    </xf>
    <xf numFmtId="0" fontId="0" fillId="0" borderId="11" xfId="0" applyFill="1" applyBorder="1"/>
    <xf numFmtId="0" fontId="20" fillId="0" borderId="0" xfId="0" applyFont="1"/>
    <xf numFmtId="0" fontId="19" fillId="2" borderId="16" xfId="0" applyFont="1" applyFill="1" applyBorder="1" applyAlignment="1"/>
    <xf numFmtId="0" fontId="19" fillId="2" borderId="17" xfId="0" applyFont="1" applyFill="1" applyBorder="1" applyAlignment="1"/>
    <xf numFmtId="0" fontId="19" fillId="2" borderId="18" xfId="0" applyFont="1" applyFill="1" applyBorder="1" applyAlignment="1"/>
    <xf numFmtId="0" fontId="16" fillId="0" borderId="21" xfId="0" applyFont="1" applyBorder="1"/>
    <xf numFmtId="0" fontId="15" fillId="0" borderId="0" xfId="0" applyFont="1" applyBorder="1"/>
    <xf numFmtId="0" fontId="15" fillId="0" borderId="0" xfId="0" applyNumberFormat="1" applyFont="1"/>
    <xf numFmtId="0" fontId="21" fillId="0" borderId="0" xfId="0" applyFont="1" applyAlignment="1"/>
    <xf numFmtId="0" fontId="16" fillId="0" borderId="0" xfId="0" applyFont="1" applyAlignment="1"/>
    <xf numFmtId="0" fontId="14" fillId="2" borderId="2" xfId="0" applyFont="1" applyFill="1" applyBorder="1"/>
    <xf numFmtId="0" fontId="8" fillId="2" borderId="3" xfId="0" applyFont="1" applyFill="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14" fontId="11" fillId="0" borderId="0" xfId="0" applyNumberFormat="1" applyFont="1" applyBorder="1" applyAlignment="1">
      <alignment horizontal="center"/>
    </xf>
    <xf numFmtId="0" fontId="6" fillId="0" borderId="0" xfId="0" applyFont="1" applyBorder="1" applyAlignment="1">
      <alignment horizontal="center" vertical="center" wrapText="1"/>
    </xf>
    <xf numFmtId="20" fontId="12" fillId="2"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17" fillId="0" borderId="0" xfId="0" applyFont="1" applyBorder="1" applyAlignment="1">
      <alignment horizontal="center"/>
    </xf>
    <xf numFmtId="0" fontId="18" fillId="0" borderId="0" xfId="0" applyFont="1" applyBorder="1" applyAlignment="1">
      <alignment horizontal="center" vertical="center" wrapText="1"/>
    </xf>
    <xf numFmtId="0" fontId="19" fillId="2" borderId="0" xfId="0" applyFont="1" applyFill="1" applyBorder="1" applyAlignment="1"/>
    <xf numFmtId="0" fontId="0" fillId="0" borderId="0" xfId="0" applyBorder="1" applyAlignment="1">
      <alignment horizontal="center"/>
    </xf>
    <xf numFmtId="0" fontId="24" fillId="0" borderId="0" xfId="0" applyFont="1" applyAlignment="1"/>
    <xf numFmtId="0" fontId="24" fillId="0" borderId="0" xfId="0" applyFont="1"/>
    <xf numFmtId="0" fontId="16" fillId="0" borderId="2" xfId="0" applyFont="1" applyBorder="1" applyAlignment="1"/>
    <xf numFmtId="0" fontId="17" fillId="0" borderId="27" xfId="0" applyFont="1" applyBorder="1" applyAlignment="1">
      <alignment horizontal="center"/>
    </xf>
    <xf numFmtId="0" fontId="16" fillId="0" borderId="22" xfId="0" applyFont="1" applyBorder="1" applyAlignment="1">
      <alignment horizontal="center"/>
    </xf>
    <xf numFmtId="0" fontId="16" fillId="0" borderId="28" xfId="0" applyFont="1" applyBorder="1" applyAlignment="1">
      <alignment horizontal="center"/>
    </xf>
    <xf numFmtId="0" fontId="16" fillId="0" borderId="27" xfId="0" applyFont="1" applyBorder="1" applyAlignment="1">
      <alignment horizontal="center"/>
    </xf>
    <xf numFmtId="0" fontId="16" fillId="0" borderId="29" xfId="0" applyFont="1" applyBorder="1" applyAlignment="1">
      <alignment horizontal="center"/>
    </xf>
    <xf numFmtId="0" fontId="17" fillId="0" borderId="32" xfId="0" applyFont="1" applyBorder="1" applyAlignment="1">
      <alignment horizontal="center"/>
    </xf>
    <xf numFmtId="0" fontId="16" fillId="0" borderId="0" xfId="0" applyFont="1" applyBorder="1"/>
    <xf numFmtId="0" fontId="0" fillId="0" borderId="0" xfId="0" applyBorder="1"/>
    <xf numFmtId="0" fontId="17" fillId="0" borderId="0" xfId="0" applyFont="1" applyBorder="1" applyAlignment="1"/>
    <xf numFmtId="0" fontId="16" fillId="0" borderId="0" xfId="0" applyFont="1" applyBorder="1" applyAlignment="1"/>
    <xf numFmtId="0" fontId="16" fillId="3" borderId="2" xfId="0" applyFont="1" applyFill="1" applyBorder="1" applyAlignment="1">
      <alignment horizontal="center" vertical="center"/>
    </xf>
    <xf numFmtId="0" fontId="2" fillId="2" borderId="6" xfId="0" applyFont="1" applyFill="1" applyBorder="1"/>
    <xf numFmtId="0" fontId="8" fillId="2" borderId="22" xfId="0" applyFont="1" applyFill="1" applyBorder="1" applyAlignment="1">
      <alignment horizontal="right" vertical="center"/>
    </xf>
    <xf numFmtId="0" fontId="8" fillId="2" borderId="29" xfId="0" applyFont="1" applyFill="1" applyBorder="1" applyAlignment="1">
      <alignment horizontal="right" vertical="center"/>
    </xf>
    <xf numFmtId="0" fontId="16" fillId="0" borderId="22" xfId="0" applyFont="1" applyBorder="1" applyAlignment="1">
      <alignment horizontal="center" vertical="center"/>
    </xf>
    <xf numFmtId="164" fontId="12" fillId="2" borderId="2" xfId="0" applyNumberFormat="1" applyFont="1" applyFill="1" applyBorder="1" applyAlignment="1">
      <alignment horizontal="center" vertical="center"/>
    </xf>
    <xf numFmtId="164" fontId="12" fillId="2" borderId="2" xfId="0" applyNumberFormat="1" applyFont="1" applyFill="1" applyBorder="1" applyAlignment="1">
      <alignment vertical="center"/>
    </xf>
    <xf numFmtId="0" fontId="2" fillId="2" borderId="2" xfId="0" applyFont="1" applyFill="1" applyBorder="1"/>
    <xf numFmtId="0" fontId="8" fillId="2" borderId="3" xfId="0" applyFont="1" applyFill="1" applyBorder="1" applyAlignment="1">
      <alignment horizontal="center" vertical="center"/>
    </xf>
    <xf numFmtId="0" fontId="2" fillId="2" borderId="6" xfId="0" applyNumberFormat="1" applyFont="1" applyFill="1" applyBorder="1"/>
    <xf numFmtId="0" fontId="1" fillId="2" borderId="2" xfId="0" applyFont="1" applyFill="1" applyBorder="1"/>
    <xf numFmtId="0" fontId="13" fillId="2" borderId="2" xfId="0" applyNumberFormat="1" applyFont="1" applyFill="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7" fillId="0" borderId="2" xfId="0" applyFont="1" applyBorder="1" applyAlignment="1">
      <alignment vertical="center"/>
    </xf>
    <xf numFmtId="0" fontId="18" fillId="0" borderId="2" xfId="0" applyFont="1" applyBorder="1" applyAlignment="1">
      <alignment vertical="center"/>
    </xf>
    <xf numFmtId="49" fontId="17" fillId="0" borderId="36" xfId="0" applyNumberFormat="1" applyFont="1" applyBorder="1" applyAlignment="1">
      <alignment horizontal="right"/>
    </xf>
    <xf numFmtId="0" fontId="15" fillId="0" borderId="3" xfId="0" applyFont="1" applyBorder="1"/>
    <xf numFmtId="0" fontId="0" fillId="0" borderId="3" xfId="0" applyBorder="1"/>
    <xf numFmtId="0" fontId="16" fillId="0" borderId="2" xfId="0" applyFont="1" applyBorder="1"/>
    <xf numFmtId="0" fontId="16" fillId="0" borderId="26" xfId="0" applyFont="1" applyBorder="1"/>
    <xf numFmtId="0" fontId="26" fillId="2" borderId="3" xfId="0" applyFont="1" applyFill="1" applyBorder="1" applyAlignment="1">
      <alignment horizontal="right" vertical="center"/>
    </xf>
    <xf numFmtId="49" fontId="17" fillId="2" borderId="10" xfId="0" applyNumberFormat="1" applyFont="1" applyFill="1" applyBorder="1" applyAlignment="1">
      <alignment horizontal="right"/>
    </xf>
    <xf numFmtId="0" fontId="16" fillId="0" borderId="4" xfId="0" applyFont="1" applyBorder="1"/>
    <xf numFmtId="0" fontId="15" fillId="0" borderId="8" xfId="0" applyFont="1" applyBorder="1"/>
    <xf numFmtId="0" fontId="15" fillId="0" borderId="9" xfId="0" applyFont="1" applyBorder="1"/>
    <xf numFmtId="0" fontId="15" fillId="2" borderId="8" xfId="0" applyFont="1" applyFill="1" applyBorder="1"/>
    <xf numFmtId="49" fontId="15" fillId="0" borderId="8" xfId="0" applyNumberFormat="1" applyFont="1" applyFill="1" applyBorder="1" applyAlignment="1">
      <alignment horizontal="left" vertical="center"/>
    </xf>
    <xf numFmtId="49" fontId="25" fillId="2" borderId="10" xfId="0" applyNumberFormat="1" applyFont="1" applyFill="1" applyBorder="1" applyAlignment="1">
      <alignment horizontal="left"/>
    </xf>
    <xf numFmtId="49" fontId="25" fillId="0" borderId="10" xfId="0" applyNumberFormat="1" applyFont="1" applyBorder="1" applyAlignment="1">
      <alignment horizontal="left"/>
    </xf>
    <xf numFmtId="0" fontId="18" fillId="0" borderId="0" xfId="0" applyFont="1"/>
    <xf numFmtId="0" fontId="27" fillId="0" borderId="0" xfId="0" applyFont="1"/>
    <xf numFmtId="164" fontId="12" fillId="2" borderId="2" xfId="0" applyNumberFormat="1" applyFont="1" applyFill="1" applyBorder="1" applyAlignment="1">
      <alignment horizontal="center" vertical="center" wrapText="1"/>
    </xf>
    <xf numFmtId="0" fontId="1" fillId="2" borderId="9" xfId="0" applyFont="1" applyFill="1" applyBorder="1"/>
    <xf numFmtId="0" fontId="23" fillId="0" borderId="0" xfId="0" applyFont="1" applyAlignment="1"/>
    <xf numFmtId="14" fontId="23" fillId="0" borderId="0" xfId="0" applyNumberFormat="1" applyFont="1" applyAlignment="1">
      <alignment horizontal="center"/>
    </xf>
    <xf numFmtId="0" fontId="26" fillId="2" borderId="3" xfId="0" applyFont="1" applyFill="1" applyBorder="1" applyAlignment="1">
      <alignment horizontal="left" vertical="center"/>
    </xf>
    <xf numFmtId="0" fontId="29" fillId="2" borderId="3" xfId="0" applyFont="1" applyFill="1" applyBorder="1" applyAlignment="1">
      <alignment horizontal="center" vertical="center"/>
    </xf>
    <xf numFmtId="0" fontId="30" fillId="2" borderId="3" xfId="0" applyFont="1" applyFill="1" applyBorder="1" applyAlignment="1">
      <alignment horizontal="center" vertical="center" wrapText="1"/>
    </xf>
    <xf numFmtId="20" fontId="12" fillId="2" borderId="5" xfId="0" applyNumberFormat="1" applyFont="1" applyFill="1" applyBorder="1" applyAlignment="1">
      <alignment horizontal="center" vertical="center"/>
    </xf>
    <xf numFmtId="0" fontId="26" fillId="2" borderId="3" xfId="0" applyFont="1" applyFill="1" applyBorder="1" applyAlignment="1">
      <alignment horizontal="center" vertical="center"/>
    </xf>
    <xf numFmtId="14" fontId="0" fillId="0" borderId="0" xfId="0" applyNumberFormat="1"/>
    <xf numFmtId="0" fontId="14" fillId="2" borderId="3" xfId="0" applyFont="1" applyFill="1" applyBorder="1" applyAlignment="1">
      <alignment horizontal="center" vertical="center"/>
    </xf>
    <xf numFmtId="0" fontId="26" fillId="4" borderId="0" xfId="0" applyFont="1" applyFill="1" applyBorder="1" applyAlignment="1">
      <alignment horizontal="right" vertical="center"/>
    </xf>
    <xf numFmtId="0" fontId="28" fillId="4" borderId="3" xfId="0" applyFont="1" applyFill="1" applyBorder="1" applyAlignment="1">
      <alignment horizontal="center" vertical="center" wrapText="1"/>
    </xf>
    <xf numFmtId="0" fontId="1" fillId="2" borderId="15" xfId="0" applyFont="1" applyFill="1" applyBorder="1"/>
    <xf numFmtId="0" fontId="2" fillId="2" borderId="2" xfId="0" applyFont="1" applyFill="1" applyBorder="1" applyAlignment="1">
      <alignment horizontal="center"/>
    </xf>
    <xf numFmtId="0" fontId="1" fillId="2" borderId="2" xfId="0" applyFont="1" applyFill="1" applyBorder="1" applyAlignment="1">
      <alignment horizontal="center"/>
    </xf>
    <xf numFmtId="0" fontId="7" fillId="2" borderId="2" xfId="0" applyNumberFormat="1" applyFont="1" applyFill="1" applyBorder="1" applyAlignment="1">
      <alignment horizontal="center" vertical="center"/>
    </xf>
    <xf numFmtId="0" fontId="2" fillId="2" borderId="6" xfId="0" applyFont="1" applyFill="1" applyBorder="1" applyAlignment="1">
      <alignment horizontal="center"/>
    </xf>
    <xf numFmtId="0" fontId="2" fillId="2" borderId="6" xfId="0" applyNumberFormat="1" applyFont="1" applyFill="1" applyBorder="1" applyAlignment="1">
      <alignment horizontal="center"/>
    </xf>
    <xf numFmtId="0" fontId="0" fillId="0" borderId="1" xfId="0" applyBorder="1" applyAlignment="1"/>
    <xf numFmtId="14" fontId="17" fillId="0" borderId="0" xfId="0" applyNumberFormat="1" applyFont="1" applyAlignment="1">
      <alignment horizontal="center"/>
    </xf>
    <xf numFmtId="14" fontId="17" fillId="0" borderId="0" xfId="0" applyNumberFormat="1" applyFont="1" applyAlignment="1">
      <alignment horizontal="left"/>
    </xf>
    <xf numFmtId="0" fontId="0" fillId="0" borderId="10" xfId="0" applyNumberFormat="1" applyBorder="1"/>
    <xf numFmtId="49" fontId="0" fillId="0" borderId="10" xfId="0" applyNumberFormat="1" applyBorder="1" applyAlignment="1">
      <alignment horizontal="left"/>
    </xf>
    <xf numFmtId="0" fontId="0" fillId="0" borderId="10" xfId="0" applyBorder="1"/>
    <xf numFmtId="0" fontId="0" fillId="2" borderId="10" xfId="0" applyNumberFormat="1" applyFill="1" applyBorder="1"/>
    <xf numFmtId="0" fontId="0" fillId="0" borderId="10" xfId="0" applyBorder="1" applyAlignment="1">
      <alignment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49" fontId="25" fillId="5" borderId="10" xfId="0" applyNumberFormat="1" applyFont="1" applyFill="1" applyBorder="1" applyAlignment="1">
      <alignment horizontal="left"/>
    </xf>
    <xf numFmtId="0" fontId="2" fillId="5" borderId="6" xfId="0" applyFont="1" applyFill="1" applyBorder="1"/>
    <xf numFmtId="0" fontId="21" fillId="5" borderId="2" xfId="1" applyFont="1" applyFill="1" applyBorder="1" applyAlignment="1">
      <alignment horizontal="center" vertical="center" wrapText="1"/>
    </xf>
    <xf numFmtId="0" fontId="21" fillId="5" borderId="2" xfId="1" applyFont="1" applyFill="1" applyBorder="1" applyAlignment="1">
      <alignment horizontal="center" vertical="center"/>
    </xf>
    <xf numFmtId="0" fontId="21" fillId="5" borderId="2" xfId="1" applyFont="1" applyFill="1" applyBorder="1" applyAlignment="1">
      <alignment horizontal="left" vertical="top"/>
    </xf>
    <xf numFmtId="0" fontId="18" fillId="0" borderId="4"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0" xfId="0" applyFont="1" applyBorder="1" applyAlignment="1">
      <alignment horizontal="center" vertical="center"/>
    </xf>
    <xf numFmtId="0" fontId="16" fillId="0" borderId="31" xfId="0" applyFont="1" applyBorder="1" applyAlignment="1">
      <alignment horizontal="center"/>
    </xf>
    <xf numFmtId="0" fontId="22" fillId="0" borderId="2" xfId="0" applyFont="1" applyBorder="1" applyAlignment="1">
      <alignment horizontal="left"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2" xfId="0" applyFont="1" applyBorder="1" applyAlignment="1">
      <alignment horizontal="center"/>
    </xf>
    <xf numFmtId="0" fontId="16" fillId="0" borderId="25" xfId="0" applyFont="1" applyBorder="1" applyAlignment="1">
      <alignment horizontal="center"/>
    </xf>
    <xf numFmtId="0" fontId="16" fillId="0" borderId="14" xfId="0" applyFont="1" applyBorder="1" applyAlignment="1">
      <alignment horizontal="center"/>
    </xf>
    <xf numFmtId="0" fontId="16" fillId="0" borderId="26" xfId="0" applyFont="1" applyBorder="1" applyAlignment="1">
      <alignment horizontal="center"/>
    </xf>
    <xf numFmtId="0" fontId="17" fillId="0" borderId="30" xfId="0" applyFont="1" applyBorder="1" applyAlignment="1">
      <alignment horizontal="center"/>
    </xf>
    <xf numFmtId="0" fontId="17" fillId="0" borderId="37" xfId="0" applyFont="1" applyBorder="1" applyAlignment="1">
      <alignment horizontal="center"/>
    </xf>
    <xf numFmtId="0" fontId="17" fillId="0" borderId="31" xfId="0" applyFont="1" applyBorder="1" applyAlignment="1">
      <alignment horizont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0" fontId="22" fillId="0" borderId="35" xfId="0" applyFont="1" applyBorder="1" applyAlignment="1">
      <alignment horizontal="left" vertical="center" wrapText="1"/>
    </xf>
    <xf numFmtId="0" fontId="16" fillId="0" borderId="19" xfId="0" applyFont="1" applyBorder="1" applyAlignment="1">
      <alignment horizontal="center"/>
    </xf>
    <xf numFmtId="0" fontId="16" fillId="0" borderId="35" xfId="0" applyFont="1" applyBorder="1" applyAlignment="1">
      <alignment horizontal="center"/>
    </xf>
    <xf numFmtId="0" fontId="16" fillId="0" borderId="20" xfId="0" applyFont="1" applyBorder="1" applyAlignment="1">
      <alignment horizontal="center"/>
    </xf>
    <xf numFmtId="0" fontId="17" fillId="0" borderId="25" xfId="0" applyFont="1" applyBorder="1" applyAlignment="1">
      <alignment horizontal="center"/>
    </xf>
    <xf numFmtId="0" fontId="17" fillId="0" borderId="14" xfId="0" applyFont="1" applyBorder="1" applyAlignment="1">
      <alignment horizontal="center"/>
    </xf>
    <xf numFmtId="0" fontId="17" fillId="0" borderId="26" xfId="0" applyFont="1" applyBorder="1" applyAlignment="1">
      <alignment horizontal="center"/>
    </xf>
    <xf numFmtId="0" fontId="17" fillId="0" borderId="0" xfId="0" applyFont="1" applyAlignment="1">
      <alignment horizontal="center"/>
    </xf>
    <xf numFmtId="0" fontId="23" fillId="0" borderId="0" xfId="0" applyFont="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23" fillId="0" borderId="0" xfId="0" applyFont="1" applyAlignment="1">
      <alignment horizontal="right"/>
    </xf>
    <xf numFmtId="0" fontId="16" fillId="0" borderId="23" xfId="0" applyFont="1" applyBorder="1" applyAlignment="1">
      <alignment horizontal="center"/>
    </xf>
    <xf numFmtId="0" fontId="16" fillId="0" borderId="38" xfId="0" applyFont="1" applyBorder="1" applyAlignment="1">
      <alignment horizontal="center"/>
    </xf>
    <xf numFmtId="0" fontId="16" fillId="0" borderId="24" xfId="0" applyFont="1" applyBorder="1" applyAlignment="1">
      <alignment horizontal="center"/>
    </xf>
    <xf numFmtId="0" fontId="22" fillId="0" borderId="26" xfId="0" applyFont="1" applyBorder="1" applyAlignment="1">
      <alignment horizontal="left" wrapText="1"/>
    </xf>
    <xf numFmtId="0" fontId="22" fillId="0" borderId="31" xfId="0" applyFont="1" applyBorder="1" applyAlignment="1">
      <alignment horizontal="left" wrapText="1"/>
    </xf>
    <xf numFmtId="0" fontId="22" fillId="0" borderId="3" xfId="0" applyFont="1" applyBorder="1" applyAlignment="1">
      <alignment horizontal="left" wrapText="1"/>
    </xf>
    <xf numFmtId="0" fontId="22" fillId="0" borderId="24" xfId="0" applyFont="1" applyBorder="1" applyAlignment="1">
      <alignment horizontal="left" wrapText="1"/>
    </xf>
    <xf numFmtId="0" fontId="16" fillId="0" borderId="9" xfId="0" applyFont="1" applyBorder="1" applyAlignment="1">
      <alignment horizontal="center"/>
    </xf>
    <xf numFmtId="0" fontId="16" fillId="0" borderId="15" xfId="0" applyFont="1" applyBorder="1" applyAlignment="1">
      <alignment horizontal="center"/>
    </xf>
    <xf numFmtId="0" fontId="16" fillId="0" borderId="3" xfId="0" applyFont="1" applyBorder="1" applyAlignment="1">
      <alignment horizont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2" xfId="0" applyFont="1" applyBorder="1" applyAlignment="1">
      <alignment horizontal="center" vertical="center" wrapText="1"/>
    </xf>
    <xf numFmtId="3" fontId="18" fillId="0" borderId="12" xfId="0" applyNumberFormat="1" applyFont="1" applyBorder="1" applyAlignment="1">
      <alignment horizontal="center" vertical="center" wrapText="1"/>
    </xf>
    <xf numFmtId="3" fontId="18" fillId="0" borderId="13"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 xfId="0" applyFont="1" applyBorder="1" applyAlignment="1">
      <alignment horizontal="center" vertical="center"/>
    </xf>
    <xf numFmtId="0" fontId="18" fillId="0" borderId="12" xfId="0" applyFont="1" applyBorder="1" applyAlignment="1">
      <alignment horizontal="right" vertical="center" wrapText="1"/>
    </xf>
    <xf numFmtId="0" fontId="18" fillId="0" borderId="13" xfId="0" applyFont="1" applyBorder="1" applyAlignment="1">
      <alignment horizontal="right" vertical="center" wrapText="1"/>
    </xf>
    <xf numFmtId="0" fontId="18" fillId="0" borderId="14" xfId="0" applyFont="1" applyBorder="1" applyAlignment="1">
      <alignment horizontal="right" vertical="center" wrapText="1"/>
    </xf>
    <xf numFmtId="0" fontId="18" fillId="0" borderId="7" xfId="0" applyFont="1" applyBorder="1" applyAlignment="1">
      <alignment horizontal="right" vertical="center" wrapText="1"/>
    </xf>
    <xf numFmtId="0" fontId="18" fillId="0" borderId="1" xfId="0" applyFont="1" applyBorder="1" applyAlignment="1">
      <alignment horizontal="right" vertical="center" wrapText="1"/>
    </xf>
    <xf numFmtId="0" fontId="18" fillId="0" borderId="15" xfId="0" applyFont="1" applyBorder="1" applyAlignment="1">
      <alignment horizontal="right" vertical="center" wrapText="1"/>
    </xf>
    <xf numFmtId="0" fontId="17" fillId="0" borderId="2" xfId="0" applyFont="1" applyBorder="1" applyAlignment="1">
      <alignment horizont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4" fontId="11" fillId="0" borderId="1" xfId="0" applyNumberFormat="1" applyFont="1" applyBorder="1" applyAlignment="1">
      <alignment horizontal="center"/>
    </xf>
    <xf numFmtId="20" fontId="12" fillId="2" borderId="4" xfId="0" applyNumberFormat="1" applyFont="1" applyFill="1" applyBorder="1" applyAlignment="1">
      <alignment horizontal="center" vertical="center"/>
    </xf>
    <xf numFmtId="20" fontId="12" fillId="2" borderId="5" xfId="0" applyNumberFormat="1" applyFont="1" applyFill="1" applyBorder="1" applyAlignment="1">
      <alignment horizontal="center" vertical="center"/>
    </xf>
    <xf numFmtId="20" fontId="12" fillId="2" borderId="6" xfId="0" applyNumberFormat="1" applyFont="1" applyFill="1" applyBorder="1" applyAlignment="1">
      <alignment horizontal="center" vertical="center"/>
    </xf>
    <xf numFmtId="0" fontId="22" fillId="3" borderId="2" xfId="0" applyFont="1" applyFill="1" applyBorder="1" applyAlignment="1">
      <alignment horizontal="left"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0" fillId="0" borderId="2" xfId="0" applyBorder="1" applyAlignment="1">
      <alignment wrapText="1"/>
    </xf>
    <xf numFmtId="165" fontId="0" fillId="0" borderId="2" xfId="0" applyNumberFormat="1" applyBorder="1"/>
  </cellXfs>
  <cellStyles count="2">
    <cellStyle name="Обычный" xfId="0" builtinId="0"/>
    <cellStyle name="Обычный 2" xfId="1" xr:uid="{00000000-0005-0000-0000-000001000000}"/>
  </cellStyles>
  <dxfs count="18">
    <dxf>
      <font>
        <color rgb="FF9C0006"/>
      </font>
      <fill>
        <patternFill>
          <bgColor rgb="FFFFC7CE"/>
        </patternFill>
      </fill>
    </dxf>
    <dxf>
      <fill>
        <patternFill>
          <bgColor theme="6" tint="0.59996337778862885"/>
        </patternFill>
      </fill>
    </dxf>
    <dxf>
      <fill>
        <patternFill>
          <bgColor theme="9" tint="0.59996337778862885"/>
        </patternFill>
      </fill>
    </dxf>
    <dxf>
      <fill>
        <patternFill>
          <bgColor theme="6" tint="0.39994506668294322"/>
        </patternFill>
      </fill>
    </dxf>
    <dxf>
      <fill>
        <patternFill>
          <bgColor theme="6" tint="0.59996337778862885"/>
        </patternFill>
      </fill>
    </dxf>
    <dxf>
      <fill>
        <patternFill>
          <bgColor theme="9" tint="0.59996337778862885"/>
        </patternFill>
      </fill>
    </dxf>
    <dxf>
      <fill>
        <patternFill>
          <bgColor theme="6" tint="0.39994506668294322"/>
        </patternFill>
      </fill>
    </dxf>
    <dxf>
      <fill>
        <patternFill>
          <bgColor theme="6" tint="0.59996337778862885"/>
        </patternFill>
      </fill>
    </dxf>
    <dxf>
      <fill>
        <patternFill>
          <bgColor theme="9" tint="0.59996337778862885"/>
        </patternFill>
      </fill>
    </dxf>
    <dxf>
      <fill>
        <patternFill>
          <bgColor theme="6" tint="0.39994506668294322"/>
        </patternFill>
      </fill>
    </dxf>
    <dxf>
      <font>
        <color rgb="FF9C0006"/>
      </font>
      <fill>
        <patternFill>
          <bgColor rgb="FFFFC7CE"/>
        </patternFill>
      </fill>
    </dxf>
    <dxf>
      <fill>
        <patternFill>
          <bgColor theme="6" tint="0.59996337778862885"/>
        </patternFill>
      </fill>
    </dxf>
    <dxf>
      <fill>
        <patternFill>
          <bgColor theme="9" tint="0.59996337778862885"/>
        </patternFill>
      </fill>
    </dxf>
    <dxf>
      <fill>
        <patternFill>
          <bgColor theme="6" tint="0.39994506668294322"/>
        </patternFill>
      </fill>
    </dxf>
    <dxf>
      <fill>
        <patternFill>
          <bgColor theme="6" tint="0.59996337778862885"/>
        </patternFill>
      </fill>
    </dxf>
    <dxf>
      <fill>
        <patternFill>
          <bgColor theme="9" tint="0.59996337778862885"/>
        </patternFill>
      </fill>
    </dxf>
    <dxf>
      <fill>
        <patternFill>
          <bgColor theme="6" tint="0.39994506668294322"/>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X123"/>
  <sheetViews>
    <sheetView tabSelected="1" topLeftCell="H1" zoomScale="80" zoomScaleNormal="80" workbookViewId="0">
      <selection activeCell="AD5" sqref="AD5"/>
    </sheetView>
  </sheetViews>
  <sheetFormatPr defaultRowHeight="21"/>
  <cols>
    <col min="1" max="1" width="9.42578125" customWidth="1"/>
    <col min="2" max="2" width="10" customWidth="1"/>
    <col min="3" max="3" width="9.28515625" customWidth="1"/>
    <col min="4" max="4" width="8.140625" customWidth="1"/>
    <col min="5" max="5" width="23" customWidth="1"/>
    <col min="6" max="6" width="9.140625" bestFit="1" customWidth="1"/>
    <col min="7" max="7" width="10.85546875" customWidth="1"/>
    <col min="8" max="8" width="9" customWidth="1"/>
    <col min="9" max="9" width="9.5703125" customWidth="1"/>
    <col min="10" max="10" width="23.85546875" customWidth="1"/>
    <col min="11" max="12" width="9.28515625" customWidth="1"/>
    <col min="13" max="13" width="23.42578125" customWidth="1"/>
    <col min="16" max="16" width="11.140625" style="20" customWidth="1"/>
    <col min="17" max="17" width="21.140625" style="20" customWidth="1"/>
    <col min="18" max="18" width="11.140625" style="20" hidden="1" customWidth="1"/>
    <col min="19" max="19" width="20" style="18" customWidth="1"/>
    <col min="20" max="20" width="15" style="18" customWidth="1"/>
    <col min="21" max="21" width="21.28515625" customWidth="1"/>
    <col min="22" max="22" width="12.5703125" hidden="1" customWidth="1"/>
    <col min="23" max="23" width="10.85546875" bestFit="1" customWidth="1"/>
    <col min="26" max="26" width="9.85546875" customWidth="1"/>
    <col min="27" max="27" width="26.7109375" customWidth="1"/>
    <col min="28" max="28" width="14.140625" customWidth="1"/>
    <col min="29" max="29" width="23.85546875" customWidth="1"/>
    <col min="30" max="30" width="27.7109375" customWidth="1"/>
    <col min="31" max="31" width="43.7109375" customWidth="1"/>
    <col min="45" max="45" width="39.28515625" customWidth="1"/>
  </cols>
  <sheetData>
    <row r="1" spans="1:45" ht="25.5">
      <c r="A1" s="182"/>
      <c r="B1" s="182"/>
      <c r="C1" s="182"/>
      <c r="D1" s="182"/>
      <c r="E1" s="182"/>
      <c r="F1" s="182"/>
      <c r="G1" s="182"/>
      <c r="H1" s="182"/>
      <c r="I1" s="182"/>
      <c r="J1" s="182"/>
      <c r="K1" s="182"/>
      <c r="L1" s="182"/>
      <c r="M1" s="182"/>
      <c r="N1" s="182"/>
      <c r="O1" s="34"/>
    </row>
    <row r="2" spans="1:45" ht="33.75" customHeight="1">
      <c r="A2" s="183" t="s">
        <v>48</v>
      </c>
      <c r="B2" s="183"/>
      <c r="C2" s="183"/>
      <c r="D2" s="183"/>
      <c r="E2" s="183"/>
      <c r="F2" s="183"/>
      <c r="G2" s="183"/>
      <c r="H2" s="183"/>
      <c r="I2" s="183"/>
      <c r="J2" s="183"/>
      <c r="K2" s="183"/>
      <c r="L2" s="183"/>
      <c r="M2" s="183"/>
      <c r="N2" s="183"/>
      <c r="O2" s="35"/>
    </row>
    <row r="3" spans="1:45" ht="33.75" customHeight="1">
      <c r="A3" s="184">
        <v>43966</v>
      </c>
      <c r="B3" s="184"/>
      <c r="C3" s="184"/>
      <c r="D3" s="184"/>
      <c r="E3" s="184"/>
      <c r="F3" s="184"/>
      <c r="G3" s="184"/>
      <c r="H3" s="184"/>
      <c r="I3" s="184"/>
      <c r="J3" s="184"/>
      <c r="K3" s="184"/>
      <c r="L3" s="184"/>
      <c r="M3" s="184"/>
      <c r="N3" s="184"/>
      <c r="O3" s="36"/>
      <c r="Z3" s="108"/>
      <c r="AA3" s="108"/>
      <c r="AB3" s="109" t="s">
        <v>230</v>
      </c>
      <c r="AC3" s="109"/>
      <c r="AD3" s="110">
        <f>A3</f>
        <v>43966</v>
      </c>
      <c r="AE3" s="108"/>
    </row>
    <row r="4" spans="1:45" ht="56.25" customHeight="1">
      <c r="A4" s="12" t="s">
        <v>8</v>
      </c>
      <c r="B4" s="12" t="s">
        <v>55</v>
      </c>
      <c r="C4" s="13" t="s">
        <v>3</v>
      </c>
      <c r="D4" s="9" t="s">
        <v>4</v>
      </c>
      <c r="E4" s="14" t="s">
        <v>0</v>
      </c>
      <c r="F4" s="12" t="s">
        <v>8</v>
      </c>
      <c r="G4" s="12" t="s">
        <v>55</v>
      </c>
      <c r="H4" s="13" t="s">
        <v>3</v>
      </c>
      <c r="I4" s="9" t="s">
        <v>4</v>
      </c>
      <c r="J4" s="10" t="s">
        <v>0</v>
      </c>
      <c r="K4" s="10" t="s">
        <v>9</v>
      </c>
      <c r="L4" s="9" t="s">
        <v>4</v>
      </c>
      <c r="M4" s="10" t="s">
        <v>0</v>
      </c>
      <c r="N4" s="10" t="s">
        <v>9</v>
      </c>
      <c r="O4" s="37"/>
      <c r="P4" s="76" t="s">
        <v>12</v>
      </c>
      <c r="Q4" s="77" t="s">
        <v>46</v>
      </c>
      <c r="R4" s="80"/>
      <c r="S4" s="81" t="s">
        <v>11</v>
      </c>
      <c r="T4" s="16" t="s">
        <v>1</v>
      </c>
      <c r="U4" s="16" t="s">
        <v>47</v>
      </c>
      <c r="Z4" s="120" t="s">
        <v>83</v>
      </c>
      <c r="AA4" s="121" t="s">
        <v>82</v>
      </c>
      <c r="AB4" s="120" t="s">
        <v>231</v>
      </c>
      <c r="AC4" s="120" t="s">
        <v>233</v>
      </c>
      <c r="AD4" s="120" t="s">
        <v>56</v>
      </c>
      <c r="AE4" s="122" t="s">
        <v>57</v>
      </c>
      <c r="AF4" s="120" t="s">
        <v>9</v>
      </c>
    </row>
    <row r="5" spans="1:45" ht="20.25" customHeight="1">
      <c r="A5" s="185" t="s">
        <v>5</v>
      </c>
      <c r="B5" s="186"/>
      <c r="C5" s="186"/>
      <c r="D5" s="186"/>
      <c r="E5" s="186"/>
      <c r="F5" s="90"/>
      <c r="G5" s="102"/>
      <c r="H5" s="11"/>
      <c r="I5" s="185" t="s">
        <v>6</v>
      </c>
      <c r="J5" s="187"/>
      <c r="K5" s="96"/>
      <c r="L5" s="185" t="s">
        <v>7</v>
      </c>
      <c r="M5" s="187"/>
      <c r="N5" s="15"/>
      <c r="O5" s="38"/>
      <c r="P5" s="73">
        <v>22002</v>
      </c>
      <c r="Q5" s="85" t="s">
        <v>132</v>
      </c>
      <c r="R5" s="44" t="str">
        <f t="shared" ref="R5:R36" si="0">P5&amp;IFERROR(", "&amp;VLOOKUP(Q5,Q6:R17989,2,),"")</f>
        <v>22002</v>
      </c>
      <c r="S5" s="82"/>
      <c r="T5" s="74">
        <v>3056</v>
      </c>
      <c r="U5" s="75" t="s">
        <v>28</v>
      </c>
      <c r="V5" s="44" t="str">
        <f t="shared" ref="V5:V36" si="1">T5&amp;IFERROR(", "&amp;VLOOKUP(U5,U6:V17989,2,),"")</f>
        <v>3056, 1242, 612, 3460, 1204, 1143, 2655, 3817, 2307, 1611, 3613, 3882, 2948, 2293, 2003, 1082, 2043, 3786, 1460, 2921, 1843, 1228, 2569, 2886, 3886, 2237, 3223, 2054, 1240, 3570, 2683, 3439, 2274</v>
      </c>
      <c r="Z5" s="7">
        <f>IFERROR(INDEX($P$5:$P$66,_xlfn.AGGREGATE(15,6,(ROW($P$5:$P$66)-4)/($Q$5:$Q$66="ммм"),ROW(A1))),"")</f>
        <v>22003</v>
      </c>
      <c r="AA5" s="194" t="str">
        <f>IFERROR(VLOOKUP(Z5,Техника!$A$2:$D$92,4,0),"")</f>
        <v>МАН, А777АА12</v>
      </c>
      <c r="AB5" s="195">
        <f>IFERROR(IFERROR(VLOOKUP(Z5,$A$6:$B$45,2,0),VLOOKUP(Z5,$F$6:$G$45,2,0)),"")</f>
        <v>22803</v>
      </c>
      <c r="AC5" s="194" t="str">
        <f>IFERROR(VLOOKUP(AB5,Техника!$A$2:$D$92,4,0),"")</f>
        <v>SCHMITZ , А777АА84</v>
      </c>
      <c r="AD5" s="7" t="str">
        <f>IFERROR(VLOOKUP(IFERROR(VLOOKUP(Z5,$A$6:$D$45,4,0),IF(VLOOKUP(Z5,$F$6:$L$45,4,0)&lt;&gt;"",VLOOKUP(Z5,$F$6:$L$45,4,0),VLOOKUP(Z5,$F$6:$L$45,7,0))),'Фамилии+тел'!$A$1:$D$41,4,0),"")</f>
        <v>Иванов3, 1234576</v>
      </c>
      <c r="AE5" s="7"/>
      <c r="AF5" s="7" t="str">
        <f>IFERROR(IF(VLOOKUP(Z5,$F$6:$N$45,4,0)&lt;&gt;"",VLOOKUP(Z5,$F$6:$N$45,6,0),VLOOKUP(Z5,$F$6:$N$45,9,0))&amp;"","")</f>
        <v>стойки</v>
      </c>
      <c r="AS5" s="46" t="s">
        <v>28</v>
      </c>
    </row>
    <row r="6" spans="1:45">
      <c r="A6" s="64">
        <v>22064</v>
      </c>
      <c r="B6" s="103"/>
      <c r="C6" s="62"/>
      <c r="D6" s="32"/>
      <c r="E6" s="59" t="str">
        <f>IF(ISERROR(VLOOKUP(D6,'Не лазить'!$A:$B,2,0))," ",VLOOKUP(D6,'Не лазить'!$A:$B,2,0))</f>
        <v xml:space="preserve"> </v>
      </c>
      <c r="F6" s="119">
        <v>22003</v>
      </c>
      <c r="G6" s="106">
        <v>22803</v>
      </c>
      <c r="H6" s="62">
        <v>630</v>
      </c>
      <c r="I6" s="32">
        <v>1611</v>
      </c>
      <c r="J6" s="33" t="str">
        <f>IF(ISERROR(VLOOKUP(I6,'Не лазить'!$A:$B,2,0))," ",VLOOKUP(I6,'Не лазить'!$A:$B,2,0))</f>
        <v>Иванов3</v>
      </c>
      <c r="K6" s="94" t="s">
        <v>232</v>
      </c>
      <c r="L6" s="32"/>
      <c r="M6" s="33" t="str">
        <f>IF(ISERROR(VLOOKUP(L6,'Не лазить'!$A:$B,2,0))," ",VLOOKUP(L6,'Не лазить'!$A:$B,2,0))</f>
        <v xml:space="preserve"> </v>
      </c>
      <c r="N6" s="33"/>
      <c r="O6" s="39"/>
      <c r="P6" s="21">
        <v>22003</v>
      </c>
      <c r="Q6" s="118" t="s">
        <v>229</v>
      </c>
      <c r="R6" s="44" t="str">
        <f t="shared" si="0"/>
        <v>22003, 22004, 22091, 22109, 22110</v>
      </c>
      <c r="S6" s="83"/>
      <c r="T6" s="16">
        <v>1242</v>
      </c>
      <c r="U6" s="75" t="s">
        <v>28</v>
      </c>
      <c r="V6" s="45" t="str">
        <f t="shared" si="1"/>
        <v>1242, 612, 3460, 1204, 1143, 2655, 3817, 2307, 1611, 3613, 3882, 2948, 2293, 2003, 1082, 2043, 3786, 1460, 2921, 1843, 1228, 2569, 2886, 3886, 2237, 3223, 2054, 1240, 3570, 2683, 3439, 2274</v>
      </c>
      <c r="Z6" s="7">
        <f t="shared" ref="Z6:Z66" si="2">IFERROR(INDEX($P$5:$P$66,_xlfn.AGGREGATE(15,6,(ROW($P$5:$P$66)-4)/($Q$5:$Q$66="ммм"),ROW(A2))),"")</f>
        <v>22004</v>
      </c>
      <c r="AA6" s="194" t="str">
        <f>IFERROR(VLOOKUP(Z6,Техника!$A$2:$D$92,4,0),"")</f>
        <v>МАН, А777АА13</v>
      </c>
      <c r="AB6" s="195">
        <f t="shared" ref="AB6:AB66" si="3">IFERROR(IFERROR(VLOOKUP(Z6,$A$6:$B$45,2,0),VLOOKUP(Z6,$F$6:$G$45,2,0)),"")</f>
        <v>22801</v>
      </c>
      <c r="AC6" s="194" t="str">
        <f>IFERROR(VLOOKUP(AB6,Техника!$A$2:$D$92,4,0),"")</f>
        <v>SCHMITZ , А777АА83</v>
      </c>
      <c r="AD6" s="7" t="str">
        <f>IFERROR(VLOOKUP(IFERROR(VLOOKUP(Z6,$A$6:$D$45,4,0),IF(VLOOKUP(Z6,$F$6:$L$45,4,0)&lt;&gt;"",VLOOKUP(Z6,$F$6:$L$45,4,0),VLOOKUP(Z6,$F$6:$L$45,7,0))),'Фамилии+тел'!$A$1:$D$41,4,0),"")</f>
        <v>Сидоров5, 1234584</v>
      </c>
      <c r="AE6" s="7"/>
      <c r="AF6" s="7" t="str">
        <f t="shared" ref="AF6:AF66" si="4">IFERROR(IF(VLOOKUP(Z6,$F$6:$N$45,4,0)&lt;&gt;"",VLOOKUP(Z6,$F$6:$N$45,6,0),VLOOKUP(Z6,$F$6:$N$45,9,0))&amp;"","")</f>
        <v>стойки</v>
      </c>
      <c r="AS6" s="46" t="s">
        <v>29</v>
      </c>
    </row>
    <row r="7" spans="1:45">
      <c r="A7" s="64">
        <v>22119</v>
      </c>
      <c r="B7" s="103"/>
      <c r="C7" s="62">
        <v>730</v>
      </c>
      <c r="D7" s="32">
        <v>2003</v>
      </c>
      <c r="E7" s="59" t="str">
        <f>IF(ISERROR(VLOOKUP(D7,'Не лазить'!$A:$B,2,0))," ",VLOOKUP(D7,'Не лазить'!$A:$B,2,0))</f>
        <v>Сидоров4</v>
      </c>
      <c r="F7" s="119">
        <v>22004</v>
      </c>
      <c r="G7" s="106">
        <v>22801</v>
      </c>
      <c r="H7" s="62">
        <v>300</v>
      </c>
      <c r="I7" s="32"/>
      <c r="J7" s="33" t="str">
        <f>IF(ISERROR(VLOOKUP(I7,'Не лазить'!$A:$B,2,0))," ",VLOOKUP(I7,'Не лазить'!$A:$B,2,0))</f>
        <v xml:space="preserve"> </v>
      </c>
      <c r="K7" s="65"/>
      <c r="L7" s="32">
        <v>3786</v>
      </c>
      <c r="M7" s="33" t="str">
        <f>IF(ISERROR(VLOOKUP(L7,'Не лазить'!$A:$B,2,0))," ",VLOOKUP(L7,'Не лазить'!$A:$B,2,0))</f>
        <v>Сидоров5</v>
      </c>
      <c r="N7" s="94" t="s">
        <v>232</v>
      </c>
      <c r="O7" s="39"/>
      <c r="P7" s="79">
        <v>22004</v>
      </c>
      <c r="Q7" s="118" t="s">
        <v>229</v>
      </c>
      <c r="R7" s="44" t="str">
        <f t="shared" si="0"/>
        <v>22004, 22091, 22109, 22110</v>
      </c>
      <c r="S7" s="84"/>
      <c r="T7" s="19">
        <v>612</v>
      </c>
      <c r="U7" s="75" t="s">
        <v>28</v>
      </c>
      <c r="V7" s="45" t="str">
        <f t="shared" si="1"/>
        <v>612, 3460, 1204, 1143, 2655, 3817, 2307, 1611, 3613, 3882, 2948, 2293, 2003, 1082, 2043, 3786, 1460, 2921, 1843, 1228, 2569, 2886, 3886, 2237, 3223, 2054, 1240, 3570, 2683, 3439, 2274</v>
      </c>
      <c r="Z7" s="7">
        <f t="shared" si="2"/>
        <v>22091</v>
      </c>
      <c r="AA7" s="194" t="str">
        <f>IFERROR(VLOOKUP(Z7,Техника!$A$2:$D$92,4,0),"")</f>
        <v>VOLVO FM, А777АА29</v>
      </c>
      <c r="AB7" s="195">
        <f t="shared" si="3"/>
        <v>22800</v>
      </c>
      <c r="AC7" s="194" t="str">
        <f>IFERROR(VLOOKUP(AB7,Техника!$A$2:$D$92,4,0),"")</f>
        <v>Columan S, А777АА82</v>
      </c>
      <c r="AD7" s="7" t="str">
        <f>IFERROR(VLOOKUP(IFERROR(VLOOKUP(Z7,$A$6:$D$45,4,0),IF(VLOOKUP(Z7,$F$6:$L$45,4,0)&lt;&gt;"",VLOOKUP(Z7,$F$6:$L$45,4,0),VLOOKUP(Z7,$F$6:$L$45,7,0))),'Фамилии+тел'!$A$1:$D$41,4,0),"")</f>
        <v>Сидоров7, 1234590</v>
      </c>
      <c r="AE7" s="7"/>
      <c r="AF7" s="7" t="str">
        <f t="shared" si="4"/>
        <v/>
      </c>
      <c r="AS7" s="46" t="s">
        <v>30</v>
      </c>
    </row>
    <row r="8" spans="1:45">
      <c r="A8" s="64">
        <v>22120</v>
      </c>
      <c r="B8" s="103"/>
      <c r="C8" s="62">
        <v>730</v>
      </c>
      <c r="D8" s="32">
        <v>1228</v>
      </c>
      <c r="E8" s="59" t="str">
        <f>IF(ISERROR(VLOOKUP(D8,'Не лазить'!$A:$B,2,0))," ",VLOOKUP(D8,'Не лазить'!$A:$B,2,0))</f>
        <v>Иванов7</v>
      </c>
      <c r="F8" s="58">
        <v>22029</v>
      </c>
      <c r="G8" s="106">
        <v>22939</v>
      </c>
      <c r="H8" s="62"/>
      <c r="I8" s="32"/>
      <c r="J8" s="33" t="str">
        <f>IF(ISERROR(VLOOKUP(I8,'Не лазить'!$A:$B,2,0))," ",VLOOKUP(I8,'Не лазить'!$A:$B,2,0))</f>
        <v xml:space="preserve"> </v>
      </c>
      <c r="K8" s="65"/>
      <c r="L8" s="32"/>
      <c r="M8" s="33" t="str">
        <f>IF(ISERROR(VLOOKUP(L8,'Не лазить'!$A:$B,2,0))," ",VLOOKUP(L8,'Не лазить'!$A:$B,2,0))</f>
        <v xml:space="preserve"> </v>
      </c>
      <c r="N8" s="78"/>
      <c r="O8" s="39"/>
      <c r="P8" s="21">
        <v>22012</v>
      </c>
      <c r="Q8" s="85" t="s">
        <v>122</v>
      </c>
      <c r="R8" s="44" t="str">
        <f t="shared" si="0"/>
        <v>22012, 22064, 22085, 22119, 22167, 22172, 22203</v>
      </c>
      <c r="S8" s="83"/>
      <c r="T8" s="16">
        <v>3460</v>
      </c>
      <c r="U8" s="75" t="s">
        <v>28</v>
      </c>
      <c r="V8" s="45" t="str">
        <f t="shared" si="1"/>
        <v>3460, 1204, 1143, 2655, 3817, 2307, 1611, 3613, 3882, 2948, 2293, 2003, 1082, 2043, 3786, 1460, 2921, 1843, 1228, 2569, 2886, 3886, 2237, 3223, 2054, 1240, 3570, 2683, 3439, 2274</v>
      </c>
      <c r="Z8" s="7">
        <f t="shared" si="2"/>
        <v>22109</v>
      </c>
      <c r="AA8" s="194" t="str">
        <f>IFERROR(VLOOKUP(Z8,Техника!$A$2:$D$92,4,0),"")</f>
        <v>SCANIA P340, А777АА32</v>
      </c>
      <c r="AB8" s="195">
        <f t="shared" si="3"/>
        <v>22830</v>
      </c>
      <c r="AC8" s="194" t="str">
        <f>IFERROR(VLOOKUP(AB8,Техника!$A$2:$D$92,4,0),"")</f>
        <v>SCHMITZ , А777АА93</v>
      </c>
      <c r="AD8" s="7" t="str">
        <f>IFERROR(VLOOKUP(IFERROR(VLOOKUP(Z8,$A$6:$D$45,4,0),IF(VLOOKUP(Z8,$F$6:$L$45,4,0)&lt;&gt;"",VLOOKUP(Z8,$F$6:$L$45,4,0),VLOOKUP(Z8,$F$6:$L$45,7,0))),'Фамилии+тел'!$A$1:$D$41,4,0),"")</f>
        <v>Иванов, 1234567</v>
      </c>
      <c r="AE8" s="7"/>
      <c r="AF8" s="7" t="str">
        <f t="shared" si="4"/>
        <v/>
      </c>
      <c r="AS8" s="46" t="s">
        <v>31</v>
      </c>
    </row>
    <row r="9" spans="1:45">
      <c r="A9" s="64">
        <v>22178</v>
      </c>
      <c r="B9" s="103"/>
      <c r="C9" s="62">
        <v>730</v>
      </c>
      <c r="D9" s="32">
        <v>1204</v>
      </c>
      <c r="E9" s="59" t="str">
        <f>IF(ISERROR(VLOOKUP(D9,'Не лазить'!$A:$B,2,0))," ",VLOOKUP(D9,'Не лазить'!$A:$B,2,0))</f>
        <v>Петров6</v>
      </c>
      <c r="F9" s="58">
        <v>22049</v>
      </c>
      <c r="G9" s="106">
        <v>22828</v>
      </c>
      <c r="H9" s="62">
        <v>300</v>
      </c>
      <c r="I9" s="32">
        <v>1843</v>
      </c>
      <c r="J9" s="33" t="str">
        <f>IF(ISERROR(VLOOKUP(I9,'Не лазить'!$A:$B,2,0))," ",VLOOKUP(I9,'Не лазить'!$A:$B,2,0))</f>
        <v>Сидоров6</v>
      </c>
      <c r="K9" s="95"/>
      <c r="L9" s="32"/>
      <c r="M9" s="33" t="str">
        <f>IF(ISERROR(VLOOKUP(L9,'Не лазить'!$A:$B,2,0))," ",VLOOKUP(L9,'Не лазить'!$A:$B,2,0))</f>
        <v xml:space="preserve"> </v>
      </c>
      <c r="N9" s="33"/>
      <c r="O9" s="39"/>
      <c r="P9" s="21">
        <v>22018</v>
      </c>
      <c r="Q9" s="85" t="s">
        <v>123</v>
      </c>
      <c r="R9" s="44" t="str">
        <f t="shared" si="0"/>
        <v>22018, 22072, 22111, 22120, 22168, 22176, 22211</v>
      </c>
      <c r="S9" s="84"/>
      <c r="T9" s="19">
        <v>1204</v>
      </c>
      <c r="U9" s="75" t="s">
        <v>28</v>
      </c>
      <c r="V9" s="45" t="str">
        <f t="shared" si="1"/>
        <v>1204, 1143, 2655, 3817, 2307, 1611, 3613, 3882, 2948, 2293, 2003, 1082, 2043, 3786, 1460, 2921, 1843, 1228, 2569, 2886, 3886, 2237, 3223, 2054, 1240, 3570, 2683, 3439, 2274</v>
      </c>
      <c r="Z9" s="7">
        <f t="shared" si="2"/>
        <v>22110</v>
      </c>
      <c r="AA9" s="194" t="str">
        <f>IFERROR(VLOOKUP(Z9,Техника!$A$2:$D$92,4,0),"")</f>
        <v>SCANIA P340, А777АА33</v>
      </c>
      <c r="AB9" s="195">
        <f t="shared" si="3"/>
        <v>22937</v>
      </c>
      <c r="AC9" s="194" t="str">
        <f>IFERROR(VLOOKUP(AB9,Техника!$A$2:$D$92,4,0),"")</f>
        <v>МАЗ-9397 , А777АА100</v>
      </c>
      <c r="AD9" s="7" t="str">
        <f>IFERROR(VLOOKUP(IFERROR(VLOOKUP(Z9,$A$6:$D$45,4,0),IF(VLOOKUP(Z9,$F$6:$L$45,4,0)&lt;&gt;"",VLOOKUP(Z9,$F$6:$L$45,4,0),VLOOKUP(Z9,$F$6:$L$45,7,0))),'Фамилии+тел'!$A$1:$D$41,4,0),"")</f>
        <v>Иванов9, 1234594</v>
      </c>
      <c r="AE9" s="7"/>
      <c r="AF9" s="7" t="str">
        <f t="shared" si="4"/>
        <v>стойки</v>
      </c>
      <c r="AS9" s="46" t="s">
        <v>32</v>
      </c>
    </row>
    <row r="10" spans="1:45">
      <c r="A10" s="64"/>
      <c r="B10" s="103"/>
      <c r="C10" s="62"/>
      <c r="D10" s="32"/>
      <c r="E10" s="59" t="str">
        <f>IF(ISERROR(VLOOKUP(D10,'Не лазить'!$A:$B,2,0))," ",VLOOKUP(D10,'Не лазить'!$A:$B,2,0))</f>
        <v xml:space="preserve"> </v>
      </c>
      <c r="F10" s="58">
        <v>22073</v>
      </c>
      <c r="G10" s="106">
        <v>22845</v>
      </c>
      <c r="H10" s="89">
        <v>730</v>
      </c>
      <c r="I10" s="32">
        <v>2569</v>
      </c>
      <c r="J10" s="33" t="str">
        <f>IF(ISERROR(VLOOKUP(I10,'Не лазить'!$A:$B,2,0))," ",VLOOKUP(I10,'Не лазить'!$A:$B,2,0))</f>
        <v>Петров7</v>
      </c>
      <c r="K10" s="65"/>
      <c r="L10" s="32"/>
      <c r="M10" s="33" t="str">
        <f>IF(ISERROR(VLOOKUP(L10,'Не лазить'!$A:$B,2,0))," ",VLOOKUP(L10,'Не лазить'!$A:$B,2,0))</f>
        <v xml:space="preserve"> </v>
      </c>
      <c r="N10" s="33"/>
      <c r="O10" s="39"/>
      <c r="P10" s="21">
        <v>22026</v>
      </c>
      <c r="Q10" s="85" t="s">
        <v>124</v>
      </c>
      <c r="R10" s="44" t="str">
        <f t="shared" si="0"/>
        <v>22026, 22073, 22095, 22112, 22139, 22169, 22177, 22212</v>
      </c>
      <c r="S10" s="83"/>
      <c r="T10" s="16">
        <v>1143</v>
      </c>
      <c r="U10" s="75" t="s">
        <v>28</v>
      </c>
      <c r="V10" s="45" t="str">
        <f t="shared" si="1"/>
        <v>1143, 2655, 3817, 2307, 1611, 3613, 3882, 2948, 2293, 2003, 1082, 2043, 3786, 1460, 2921, 1843, 1228, 2569, 2886, 3886, 2237, 3223, 2054, 1240, 3570, 2683, 3439, 2274</v>
      </c>
      <c r="Z10" s="7" t="str">
        <f t="shared" si="2"/>
        <v/>
      </c>
      <c r="AA10" s="194" t="str">
        <f>IFERROR(VLOOKUP(Z10,Техника!$A$2:$D$92,4,0),"")</f>
        <v/>
      </c>
      <c r="AB10" s="195" t="str">
        <f t="shared" si="3"/>
        <v/>
      </c>
      <c r="AC10" s="194" t="str">
        <f>IFERROR(VLOOKUP(AB10,Техника!$A$2:$D$92,4,0),"")</f>
        <v/>
      </c>
      <c r="AD10" s="7" t="str">
        <f>IFERROR(VLOOKUP(IFERROR(VLOOKUP(Z10,$A$6:$D$45,4,0),IF(VLOOKUP(Z10,$F$6:$L$45,4,0)&lt;&gt;"",VLOOKUP(Z10,$F$6:$L$45,4,0),VLOOKUP(Z10,$F$6:$L$45,7,0))),'Фамилии+тел'!$A$1:$D$41,4,0),"")</f>
        <v/>
      </c>
      <c r="AE10" s="7"/>
      <c r="AF10" s="7" t="str">
        <f t="shared" si="4"/>
        <v/>
      </c>
      <c r="AS10" s="46" t="s">
        <v>33</v>
      </c>
    </row>
    <row r="11" spans="1:45">
      <c r="A11" s="64">
        <v>22079</v>
      </c>
      <c r="B11" s="103"/>
      <c r="C11" s="62">
        <v>730</v>
      </c>
      <c r="D11" s="32">
        <v>3570</v>
      </c>
      <c r="E11" s="59" t="str">
        <f>IF(ISERROR(VLOOKUP(D11,'Не лазить'!$A:$B,2,0))," ",VLOOKUP(D11,'Не лазить'!$A:$B,2,0))</f>
        <v>Петров10</v>
      </c>
      <c r="F11" s="119">
        <v>22091</v>
      </c>
      <c r="G11" s="106">
        <v>22800</v>
      </c>
      <c r="H11" s="62">
        <v>300</v>
      </c>
      <c r="I11" s="32"/>
      <c r="J11" s="33" t="str">
        <f>IF(ISERROR(VLOOKUP(I11,'Не лазить'!$A:$B,2,0))," ",VLOOKUP(I11,'Не лазить'!$A:$B,2,0))</f>
        <v xml:space="preserve"> </v>
      </c>
      <c r="K11" s="94" t="s">
        <v>232</v>
      </c>
      <c r="L11" s="32">
        <v>2886</v>
      </c>
      <c r="M11" s="33" t="str">
        <f>IF(ISERROR(VLOOKUP(L11,'Не лазить'!$A:$B,2,0))," ",VLOOKUP(L11,'Не лазить'!$A:$B,2,0))</f>
        <v>Сидоров7</v>
      </c>
      <c r="N11" s="33"/>
      <c r="O11" s="39"/>
      <c r="P11" s="21">
        <v>22029</v>
      </c>
      <c r="Q11" s="85" t="s">
        <v>125</v>
      </c>
      <c r="R11" s="44" t="str">
        <f t="shared" si="0"/>
        <v>22029</v>
      </c>
      <c r="S11" s="83"/>
      <c r="T11" s="16"/>
      <c r="U11" s="75"/>
      <c r="V11" s="45" t="str">
        <f t="shared" si="1"/>
        <v/>
      </c>
      <c r="Z11" s="7" t="str">
        <f t="shared" si="2"/>
        <v/>
      </c>
      <c r="AA11" s="194" t="str">
        <f>IFERROR(VLOOKUP(Z11,Техника!$A$2:$D$92,4,0),"")</f>
        <v/>
      </c>
      <c r="AB11" s="195" t="str">
        <f t="shared" si="3"/>
        <v/>
      </c>
      <c r="AC11" s="194" t="str">
        <f>IFERROR(VLOOKUP(AB11,Техника!$A$2:$D$92,4,0),"")</f>
        <v/>
      </c>
      <c r="AD11" s="7" t="str">
        <f>IFERROR(VLOOKUP(IFERROR(VLOOKUP(Z11,$A$6:$D$45,4,0),IF(VLOOKUP(Z11,$F$6:$L$45,4,0)&lt;&gt;"",VLOOKUP(Z11,$F$6:$L$45,4,0),VLOOKUP(Z11,$F$6:$L$45,7,0))),'Фамилии+тел'!$A$1:$D$41,4,0),"")</f>
        <v/>
      </c>
      <c r="AE11" s="7"/>
      <c r="AF11" s="7" t="str">
        <f t="shared" si="4"/>
        <v/>
      </c>
      <c r="AS11" s="46" t="s">
        <v>34</v>
      </c>
    </row>
    <row r="12" spans="1:45">
      <c r="A12" s="64">
        <v>22147</v>
      </c>
      <c r="B12" s="103"/>
      <c r="C12" s="62">
        <v>730</v>
      </c>
      <c r="D12" s="32">
        <v>1242</v>
      </c>
      <c r="E12" s="59" t="str">
        <f>IF(ISERROR(VLOOKUP(D12,'Не лазить'!$A:$B,2,0))," ",VLOOKUP(D12,'Не лазить'!$A:$B,2,0))</f>
        <v>Петров</v>
      </c>
      <c r="F12" s="58">
        <v>22095</v>
      </c>
      <c r="G12" s="106">
        <v>22822</v>
      </c>
      <c r="H12" s="62">
        <v>630</v>
      </c>
      <c r="I12" s="32">
        <v>3882</v>
      </c>
      <c r="J12" s="33" t="str">
        <f>IF(ISERROR(VLOOKUP(I12,'Не лазить'!$A:$B,2,0))," ",VLOOKUP(I12,'Не лазить'!$A:$B,2,0))</f>
        <v>Сидоров3</v>
      </c>
      <c r="K12" s="65"/>
      <c r="L12" s="32"/>
      <c r="M12" s="33" t="str">
        <f>IF(ISERROR(VLOOKUP(L12,'Не лазить'!$A:$B,2,0))," ",VLOOKUP(L12,'Не лазить'!$A:$B,2,0))</f>
        <v xml:space="preserve"> </v>
      </c>
      <c r="N12" s="33"/>
      <c r="O12" s="39"/>
      <c r="P12" s="21">
        <v>22036</v>
      </c>
      <c r="Q12" s="85" t="s">
        <v>126</v>
      </c>
      <c r="R12" s="44" t="str">
        <f t="shared" si="0"/>
        <v>22036</v>
      </c>
      <c r="S12" s="83"/>
      <c r="T12" s="16">
        <v>2655</v>
      </c>
      <c r="U12" s="75" t="s">
        <v>28</v>
      </c>
      <c r="V12" s="45" t="str">
        <f t="shared" si="1"/>
        <v>2655, 3817, 2307, 1611, 3613, 3882, 2948, 2293, 2003, 1082, 2043, 3786, 1460, 2921, 1843, 1228, 2569, 2886, 3886, 2237, 3223, 2054, 1240, 3570, 2683, 3439, 2274</v>
      </c>
      <c r="Z12" s="7" t="str">
        <f t="shared" si="2"/>
        <v/>
      </c>
      <c r="AA12" s="194" t="str">
        <f>IFERROR(VLOOKUP(Z12,Техника!$A$2:$D$92,4,0),"")</f>
        <v/>
      </c>
      <c r="AB12" s="195" t="str">
        <f t="shared" si="3"/>
        <v/>
      </c>
      <c r="AC12" s="194" t="str">
        <f>IFERROR(VLOOKUP(AB12,Техника!$A$2:$D$92,4,0),"")</f>
        <v/>
      </c>
      <c r="AD12" s="7" t="str">
        <f>IFERROR(VLOOKUP(IFERROR(VLOOKUP(Z12,$A$6:$D$45,4,0),IF(VLOOKUP(Z12,$F$6:$L$45,4,0)&lt;&gt;"",VLOOKUP(Z12,$F$6:$L$45,4,0),VLOOKUP(Z12,$F$6:$L$45,7,0))),'Фамилии+тел'!$A$1:$D$41,4,0),"")</f>
        <v/>
      </c>
      <c r="AE12" s="7"/>
      <c r="AF12" s="7" t="str">
        <f t="shared" si="4"/>
        <v/>
      </c>
      <c r="AS12" s="46" t="s">
        <v>36</v>
      </c>
    </row>
    <row r="13" spans="1:45">
      <c r="A13" s="64">
        <v>22148</v>
      </c>
      <c r="B13" s="103"/>
      <c r="C13" s="62">
        <v>730</v>
      </c>
      <c r="D13" s="32">
        <v>3886</v>
      </c>
      <c r="E13" s="59" t="str">
        <f>IF(ISERROR(VLOOKUP(D13,'Не лазить'!$A:$B,2,0))," ",VLOOKUP(D13,'Не лазить'!$A:$B,2,0))</f>
        <v>Иванов8</v>
      </c>
      <c r="F13" s="119">
        <v>22109</v>
      </c>
      <c r="G13" s="106">
        <v>22830</v>
      </c>
      <c r="H13" s="62">
        <v>630</v>
      </c>
      <c r="I13" s="32">
        <v>3056</v>
      </c>
      <c r="J13" s="33" t="str">
        <f>IF(ISERROR(VLOOKUP(I13,'Не лазить'!$A:$B,2,0))," ",VLOOKUP(I13,'Не лазить'!$A:$B,2,0))</f>
        <v>Иванов</v>
      </c>
      <c r="K13" s="99"/>
      <c r="L13" s="32"/>
      <c r="M13" s="33" t="str">
        <f>IF(ISERROR(VLOOKUP(L13,'Не лазить'!$A:$B,2,0))," ",VLOOKUP(L13,'Не лазить'!$A:$B,2,0))</f>
        <v xml:space="preserve"> </v>
      </c>
      <c r="N13" s="94" t="s">
        <v>232</v>
      </c>
      <c r="O13" s="39"/>
      <c r="P13" s="21">
        <v>22040</v>
      </c>
      <c r="Q13" s="85" t="s">
        <v>127</v>
      </c>
      <c r="R13" s="44" t="str">
        <f t="shared" si="0"/>
        <v>22040</v>
      </c>
      <c r="S13" s="83"/>
      <c r="T13" s="16">
        <v>3817</v>
      </c>
      <c r="U13" s="7" t="s">
        <v>28</v>
      </c>
      <c r="V13" s="45" t="str">
        <f t="shared" si="1"/>
        <v>3817, 2307, 1611, 3613, 3882, 2948, 2293, 2003, 1082, 2043, 3786, 1460, 2921, 1843, 1228, 2569, 2886, 3886, 2237, 3223, 2054, 1240, 3570, 2683, 3439, 2274</v>
      </c>
      <c r="W13" s="87"/>
      <c r="Z13" s="7" t="str">
        <f t="shared" si="2"/>
        <v/>
      </c>
      <c r="AA13" s="194" t="str">
        <f>IFERROR(VLOOKUP(Z13,Техника!$A$2:$D$92,4,0),"")</f>
        <v/>
      </c>
      <c r="AB13" s="195" t="str">
        <f t="shared" si="3"/>
        <v/>
      </c>
      <c r="AC13" s="194" t="str">
        <f>IFERROR(VLOOKUP(AB13,Техника!$A$2:$D$92,4,0),"")</f>
        <v/>
      </c>
      <c r="AD13" s="7" t="str">
        <f>IFERROR(VLOOKUP(IFERROR(VLOOKUP(Z13,$A$6:$D$45,4,0),IF(VLOOKUP(Z13,$F$6:$L$45,4,0)&lt;&gt;"",VLOOKUP(Z13,$F$6:$L$45,4,0),VLOOKUP(Z13,$F$6:$L$45,7,0))),'Фамилии+тел'!$A$1:$D$41,4,0),"")</f>
        <v/>
      </c>
      <c r="AE13" s="7"/>
      <c r="AF13" s="7" t="str">
        <f t="shared" si="4"/>
        <v/>
      </c>
      <c r="AS13" s="46" t="s">
        <v>35</v>
      </c>
    </row>
    <row r="14" spans="1:45">
      <c r="A14" s="64"/>
      <c r="B14" s="103"/>
      <c r="C14" s="62"/>
      <c r="D14" s="32"/>
      <c r="E14" s="59" t="str">
        <f>IF(ISERROR(VLOOKUP(D14,'Не лазить'!$A:$B,2,0))," ",VLOOKUP(D14,'Не лазить'!$A:$B,2,0))</f>
        <v xml:space="preserve"> </v>
      </c>
      <c r="F14" s="119">
        <v>22110</v>
      </c>
      <c r="G14" s="106">
        <v>22937</v>
      </c>
      <c r="H14" s="89">
        <v>730</v>
      </c>
      <c r="I14" s="32">
        <v>3223</v>
      </c>
      <c r="J14" s="33" t="str">
        <f>IF(ISERROR(VLOOKUP(I14,'Не лазить'!$A:$B,2,0))," ",VLOOKUP(I14,'Не лазить'!$A:$B,2,0))</f>
        <v>Иванов9</v>
      </c>
      <c r="K14" s="94" t="s">
        <v>232</v>
      </c>
      <c r="L14" s="32"/>
      <c r="M14" s="33" t="str">
        <f>IF(ISERROR(VLOOKUP(L14,'Не лазить'!$A:$B,2,0))," ",VLOOKUP(L14,'Не лазить'!$A:$B,2,0))</f>
        <v xml:space="preserve"> </v>
      </c>
      <c r="N14" s="33"/>
      <c r="O14" s="39"/>
      <c r="P14" s="21">
        <v>22041</v>
      </c>
      <c r="Q14" s="85" t="s">
        <v>128</v>
      </c>
      <c r="R14" s="44" t="str">
        <f t="shared" si="0"/>
        <v>22041</v>
      </c>
      <c r="S14" s="83"/>
      <c r="T14" s="16">
        <v>2758</v>
      </c>
      <c r="U14" s="75" t="s">
        <v>36</v>
      </c>
      <c r="V14" s="45" t="str">
        <f t="shared" si="1"/>
        <v>2758</v>
      </c>
      <c r="Z14" s="7" t="str">
        <f t="shared" si="2"/>
        <v/>
      </c>
      <c r="AA14" s="194" t="str">
        <f>IFERROR(VLOOKUP(Z14,Техника!$A$2:$D$92,4,0),"")</f>
        <v/>
      </c>
      <c r="AB14" s="195" t="str">
        <f t="shared" si="3"/>
        <v/>
      </c>
      <c r="AC14" s="194" t="str">
        <f>IFERROR(VLOOKUP(AB14,Техника!$A$2:$D$92,4,0),"")</f>
        <v/>
      </c>
      <c r="AD14" s="7" t="str">
        <f>IFERROR(VLOOKUP(IFERROR(VLOOKUP(Z14,$A$6:$D$45,4,0),IF(VLOOKUP(Z14,$F$6:$L$45,4,0)&lt;&gt;"",VLOOKUP(Z14,$F$6:$L$45,4,0),VLOOKUP(Z14,$F$6:$L$45,7,0))),'Фамилии+тел'!$A$1:$D$41,4,0),"")</f>
        <v/>
      </c>
      <c r="AE14" s="7"/>
      <c r="AF14" s="7" t="str">
        <f t="shared" si="4"/>
        <v/>
      </c>
      <c r="AS14" s="46" t="s">
        <v>37</v>
      </c>
    </row>
    <row r="15" spans="1:45">
      <c r="A15" s="64">
        <v>22002</v>
      </c>
      <c r="B15" s="103">
        <v>22843</v>
      </c>
      <c r="C15" s="62"/>
      <c r="D15" s="32"/>
      <c r="E15" s="59" t="str">
        <f>IF(ISERROR(VLOOKUP(D15,'Не лазить'!$A:$B,2,0))," ",VLOOKUP(D15,'Не лазить'!$A:$B,2,0))</f>
        <v xml:space="preserve"> </v>
      </c>
      <c r="F15" s="58">
        <v>22111</v>
      </c>
      <c r="G15" s="106">
        <v>22831</v>
      </c>
      <c r="H15" s="62">
        <v>700</v>
      </c>
      <c r="I15" s="32">
        <v>3817</v>
      </c>
      <c r="J15" s="33" t="str">
        <f>IF(ISERROR(VLOOKUP(I15,'Не лазить'!$A:$B,2,0))," ",VLOOKUP(I15,'Не лазить'!$A:$B,2,0))</f>
        <v>Сидоров1</v>
      </c>
      <c r="K15" s="93"/>
      <c r="L15" s="32"/>
      <c r="M15" s="33" t="str">
        <f>IF(ISERROR(VLOOKUP(L15,'Не лазить'!$A:$B,2,0))," ",VLOOKUP(L15,'Не лазить'!$A:$B,2,0))</f>
        <v xml:space="preserve"> </v>
      </c>
      <c r="N15" s="33"/>
      <c r="O15" s="39"/>
      <c r="P15" s="21">
        <v>22045</v>
      </c>
      <c r="Q15" s="85" t="s">
        <v>129</v>
      </c>
      <c r="R15" s="44" t="str">
        <f t="shared" si="0"/>
        <v>22045</v>
      </c>
      <c r="S15" s="83"/>
      <c r="T15" s="16">
        <v>2307</v>
      </c>
      <c r="U15" s="75" t="s">
        <v>28</v>
      </c>
      <c r="V15" s="45" t="str">
        <f t="shared" si="1"/>
        <v>2307, 1611, 3613, 3882, 2948, 2293, 2003, 1082, 2043, 3786, 1460, 2921, 1843, 1228, 2569, 2886, 3886, 2237, 3223, 2054, 1240, 3570, 2683, 3439, 2274</v>
      </c>
      <c r="Z15" s="7" t="str">
        <f t="shared" si="2"/>
        <v/>
      </c>
      <c r="AA15" s="194" t="str">
        <f>IFERROR(VLOOKUP(Z15,Техника!$A$2:$D$92,4,0),"")</f>
        <v/>
      </c>
      <c r="AB15" s="195" t="str">
        <f t="shared" si="3"/>
        <v/>
      </c>
      <c r="AC15" s="194" t="str">
        <f>IFERROR(VLOOKUP(AB15,Техника!$A$2:$D$92,4,0),"")</f>
        <v/>
      </c>
      <c r="AD15" s="7" t="str">
        <f>IFERROR(VLOOKUP(IFERROR(VLOOKUP(Z15,$A$6:$D$45,4,0),IF(VLOOKUP(Z15,$F$6:$L$45,4,0)&lt;&gt;"",VLOOKUP(Z15,$F$6:$L$45,4,0),VLOOKUP(Z15,$F$6:$L$45,7,0))),'Фамилии+тел'!$A$1:$D$41,4,0),"")</f>
        <v/>
      </c>
      <c r="AE15" s="7"/>
      <c r="AF15" s="7" t="str">
        <f t="shared" si="4"/>
        <v/>
      </c>
      <c r="AS15" s="46" t="s">
        <v>38</v>
      </c>
    </row>
    <row r="16" spans="1:45">
      <c r="A16" s="64">
        <v>22058</v>
      </c>
      <c r="B16" s="103">
        <v>22850</v>
      </c>
      <c r="C16" s="62">
        <v>630</v>
      </c>
      <c r="D16" s="32">
        <v>1082</v>
      </c>
      <c r="E16" s="59" t="str">
        <f>IF(ISERROR(VLOOKUP(D16,'Не лазить'!$A:$B,2,0))," ",VLOOKUP(D16,'Не лазить'!$A:$B,2,0))</f>
        <v>Иванов5</v>
      </c>
      <c r="F16" s="58">
        <v>22112</v>
      </c>
      <c r="G16" s="106">
        <v>22852</v>
      </c>
      <c r="H16" s="62">
        <v>630</v>
      </c>
      <c r="I16" s="32">
        <v>2274</v>
      </c>
      <c r="J16" s="33" t="str">
        <f>IF(ISERROR(VLOOKUP(I16,'Не лазить'!$A:$B,2,0))," ",VLOOKUP(I16,'Не лазить'!$A:$B,2,0))</f>
        <v>Иванов6</v>
      </c>
      <c r="K16" s="95"/>
      <c r="L16" s="32"/>
      <c r="M16" s="33" t="str">
        <f>IF(ISERROR(VLOOKUP(L16,'Не лазить'!$A:$B,2,0))," ",VLOOKUP(L16,'Не лазить'!$A:$B,2,0))</f>
        <v xml:space="preserve"> </v>
      </c>
      <c r="N16" s="33"/>
      <c r="O16" s="39"/>
      <c r="P16" s="21">
        <v>22048</v>
      </c>
      <c r="Q16" s="85" t="s">
        <v>130</v>
      </c>
      <c r="R16" s="44" t="str">
        <f t="shared" si="0"/>
        <v>22048</v>
      </c>
      <c r="S16" s="83"/>
      <c r="T16" s="16">
        <v>3528</v>
      </c>
      <c r="U16" s="75" t="s">
        <v>30</v>
      </c>
      <c r="V16" s="45" t="str">
        <f t="shared" si="1"/>
        <v>3528</v>
      </c>
      <c r="Z16" s="7" t="str">
        <f t="shared" si="2"/>
        <v/>
      </c>
      <c r="AA16" s="194" t="str">
        <f>IFERROR(VLOOKUP(Z16,Техника!$A$2:$D$92,4,0),"")</f>
        <v/>
      </c>
      <c r="AB16" s="195" t="str">
        <f t="shared" si="3"/>
        <v/>
      </c>
      <c r="AC16" s="194" t="str">
        <f>IFERROR(VLOOKUP(AB16,Техника!$A$2:$D$92,4,0),"")</f>
        <v/>
      </c>
      <c r="AD16" s="7" t="str">
        <f>IFERROR(VLOOKUP(IFERROR(VLOOKUP(Z16,$A$6:$D$45,4,0),IF(VLOOKUP(Z16,$F$6:$L$45,4,0)&lt;&gt;"",VLOOKUP(Z16,$F$6:$L$45,4,0),VLOOKUP(Z16,$F$6:$L$45,7,0))),'Фамилии+тел'!$A$1:$D$41,4,0),"")</f>
        <v/>
      </c>
      <c r="AE16" s="7"/>
      <c r="AF16" s="7" t="str">
        <f t="shared" si="4"/>
        <v/>
      </c>
      <c r="AS16" s="46" t="s">
        <v>39</v>
      </c>
    </row>
    <row r="17" spans="1:45">
      <c r="A17" s="64">
        <v>22171</v>
      </c>
      <c r="B17" s="103">
        <v>22855</v>
      </c>
      <c r="C17" s="62"/>
      <c r="D17" s="32"/>
      <c r="E17" s="59" t="str">
        <f>IF(ISERROR(VLOOKUP(D17,'Не лазить'!$A:$B,2,0))," ",VLOOKUP(D17,'Не лазить'!$A:$B,2,0))</f>
        <v xml:space="preserve"> </v>
      </c>
      <c r="F17" s="58">
        <v>22114</v>
      </c>
      <c r="G17" s="106">
        <v>22816</v>
      </c>
      <c r="H17" s="62">
        <v>630</v>
      </c>
      <c r="I17" s="32">
        <v>612</v>
      </c>
      <c r="J17" s="33" t="str">
        <f>IF(ISERROR(VLOOKUP(I17,'Не лазить'!$A:$B,2,0))," ",VLOOKUP(I17,'Не лазить'!$A:$B,2,0))</f>
        <v>Сидоров6</v>
      </c>
      <c r="K17" s="93"/>
      <c r="L17" s="32"/>
      <c r="M17" s="33" t="str">
        <f>IF(ISERROR(VLOOKUP(L17,'Не лазить'!$A:$B,2,0))," ",VLOOKUP(L17,'Не лазить'!$A:$B,2,0))</f>
        <v xml:space="preserve"> </v>
      </c>
      <c r="N17" s="33"/>
      <c r="O17" s="39"/>
      <c r="P17" s="21">
        <v>22049</v>
      </c>
      <c r="Q17" s="85" t="s">
        <v>120</v>
      </c>
      <c r="R17" s="44" t="str">
        <f t="shared" si="0"/>
        <v>22049, 22075, 22099, 22114, 22147, 22170, 22178</v>
      </c>
      <c r="S17" s="83"/>
      <c r="T17" s="16">
        <v>1611</v>
      </c>
      <c r="U17" s="75" t="s">
        <v>28</v>
      </c>
      <c r="V17" s="45" t="str">
        <f t="shared" si="1"/>
        <v>1611, 3613, 3882, 2948, 2293, 2003, 1082, 2043, 3786, 1460, 2921, 1843, 1228, 2569, 2886, 3886, 2237, 3223, 2054, 1240, 3570, 2683, 3439, 2274</v>
      </c>
      <c r="W17" s="98"/>
      <c r="Z17" s="7" t="str">
        <f t="shared" si="2"/>
        <v/>
      </c>
      <c r="AA17" s="194" t="str">
        <f>IFERROR(VLOOKUP(Z17,Техника!$A$2:$D$92,4,0),"")</f>
        <v/>
      </c>
      <c r="AB17" s="195" t="str">
        <f t="shared" si="3"/>
        <v/>
      </c>
      <c r="AC17" s="194" t="str">
        <f>IFERROR(VLOOKUP(AB17,Техника!$A$2:$D$92,4,0),"")</f>
        <v/>
      </c>
      <c r="AD17" s="7" t="str">
        <f>IFERROR(VLOOKUP(IFERROR(VLOOKUP(Z17,$A$6:$D$45,4,0),IF(VLOOKUP(Z17,$F$6:$L$45,4,0)&lt;&gt;"",VLOOKUP(Z17,$F$6:$L$45,4,0),VLOOKUP(Z17,$F$6:$L$45,7,0))),'Фамилии+тел'!$A$1:$D$41,4,0),"")</f>
        <v/>
      </c>
      <c r="AE17" s="7"/>
      <c r="AF17" s="7" t="str">
        <f t="shared" si="4"/>
        <v/>
      </c>
      <c r="AS17" s="46" t="s">
        <v>40</v>
      </c>
    </row>
    <row r="18" spans="1:45" ht="22.5">
      <c r="A18" s="64">
        <v>22172</v>
      </c>
      <c r="B18" s="103">
        <v>22807</v>
      </c>
      <c r="C18" s="89">
        <v>700</v>
      </c>
      <c r="D18" s="32">
        <v>1143</v>
      </c>
      <c r="E18" s="59" t="str">
        <f>IF(ISERROR(VLOOKUP(D18,'Не лазить'!$A:$B,2,0))," ",VLOOKUP(D18,'Не лазить'!$A:$B,2,0))</f>
        <v>Иванов1</v>
      </c>
      <c r="F18" s="58">
        <v>22115</v>
      </c>
      <c r="G18" s="106"/>
      <c r="H18" s="62" t="s">
        <v>10</v>
      </c>
      <c r="I18" s="32"/>
      <c r="J18" s="33" t="str">
        <f>IF(ISERROR(VLOOKUP(I18,'Не лазить'!$A:$B,2,0))," ",VLOOKUP(I18,'Не лазить'!$A:$B,2,0))</f>
        <v xml:space="preserve"> </v>
      </c>
      <c r="K18" s="101" t="s">
        <v>53</v>
      </c>
      <c r="L18" s="32"/>
      <c r="M18" s="33" t="str">
        <f>IF(ISERROR(VLOOKUP(L18,'Не лазить'!$A:$B,2,0))," ",VLOOKUP(L18,'Не лазить'!$A:$B,2,0))</f>
        <v xml:space="preserve"> </v>
      </c>
      <c r="N18" s="33"/>
      <c r="O18" s="39"/>
      <c r="P18" s="21">
        <v>22058</v>
      </c>
      <c r="Q18" s="85" t="s">
        <v>121</v>
      </c>
      <c r="R18" s="44" t="str">
        <f t="shared" si="0"/>
        <v>22058, 22079, 22115, 22148, 22171, 22184</v>
      </c>
      <c r="S18" s="83"/>
      <c r="T18" s="16">
        <v>3613</v>
      </c>
      <c r="U18" s="75" t="s">
        <v>28</v>
      </c>
      <c r="V18" s="45" t="str">
        <f t="shared" si="1"/>
        <v>3613, 3882, 2948, 2293, 2003, 1082, 2043, 3786, 1460, 2921, 1843, 1228, 2569, 2886, 3886, 2237, 3223, 2054, 1240, 3570, 2683, 3439, 2274</v>
      </c>
      <c r="Z18" s="7" t="str">
        <f t="shared" si="2"/>
        <v/>
      </c>
      <c r="AA18" s="194" t="str">
        <f>IFERROR(VLOOKUP(Z18,Техника!$A$2:$D$92,4,0),"")</f>
        <v/>
      </c>
      <c r="AB18" s="195" t="str">
        <f t="shared" si="3"/>
        <v/>
      </c>
      <c r="AC18" s="194" t="str">
        <f>IFERROR(VLOOKUP(AB18,Техника!$A$2:$D$92,4,0),"")</f>
        <v/>
      </c>
      <c r="AD18" s="7" t="str">
        <f>IFERROR(VLOOKUP(IFERROR(VLOOKUP(Z18,$A$6:$D$45,4,0),IF(VLOOKUP(Z18,$F$6:$L$45,4,0)&lt;&gt;"",VLOOKUP(Z18,$F$6:$L$45,4,0),VLOOKUP(Z18,$F$6:$L$45,7,0))),'Фамилии+тел'!$A$1:$D$41,4,0),"")</f>
        <v/>
      </c>
      <c r="AE18" s="7"/>
      <c r="AF18" s="7" t="str">
        <f t="shared" si="4"/>
        <v/>
      </c>
      <c r="AS18" s="46" t="s">
        <v>41</v>
      </c>
    </row>
    <row r="19" spans="1:45">
      <c r="A19" s="64"/>
      <c r="B19" s="103"/>
      <c r="C19" s="63"/>
      <c r="D19" s="32"/>
      <c r="E19" s="59" t="str">
        <f>IF(ISERROR(VLOOKUP(D19,'Не лазить'!$A:$B,2,0))," ",VLOOKUP(D19,'Не лазить'!$A:$B,2,0))</f>
        <v xml:space="preserve"> </v>
      </c>
      <c r="F19" s="58">
        <v>22167</v>
      </c>
      <c r="G19" s="106"/>
      <c r="H19" s="62">
        <v>300</v>
      </c>
      <c r="I19" s="32">
        <v>2054</v>
      </c>
      <c r="J19" s="33" t="str">
        <f>IF(ISERROR(VLOOKUP(I19,'Не лазить'!$A:$B,2,0))," ",VLOOKUP(I19,'Не лазить'!$A:$B,2,0))</f>
        <v>Петров9</v>
      </c>
      <c r="K19" s="95"/>
      <c r="L19" s="32"/>
      <c r="M19" s="33" t="str">
        <f>IF(ISERROR(VLOOKUP(L19,'Не лазить'!$A:$B,2,0))," ",VLOOKUP(L19,'Не лазить'!$A:$B,2,0))</f>
        <v xml:space="preserve"> </v>
      </c>
      <c r="N19" s="33"/>
      <c r="O19" s="39"/>
      <c r="P19" s="21">
        <v>22064</v>
      </c>
      <c r="Q19" s="85" t="s">
        <v>122</v>
      </c>
      <c r="R19" s="44" t="str">
        <f t="shared" si="0"/>
        <v>22064, 22085, 22119, 22167, 22172, 22203</v>
      </c>
      <c r="S19" s="83"/>
      <c r="T19" s="16">
        <v>3882</v>
      </c>
      <c r="U19" s="75" t="s">
        <v>28</v>
      </c>
      <c r="V19" s="45" t="str">
        <f t="shared" si="1"/>
        <v>3882, 2948, 2293, 2003, 1082, 2043, 3786, 1460, 2921, 1843, 1228, 2569, 2886, 3886, 2237, 3223, 2054, 1240, 3570, 2683, 3439, 2274</v>
      </c>
      <c r="Z19" s="7" t="str">
        <f t="shared" si="2"/>
        <v/>
      </c>
      <c r="AA19" s="194" t="str">
        <f>IFERROR(VLOOKUP(Z19,Техника!$A$2:$D$92,4,0),"")</f>
        <v/>
      </c>
      <c r="AB19" s="195" t="str">
        <f t="shared" si="3"/>
        <v/>
      </c>
      <c r="AC19" s="194" t="str">
        <f>IFERROR(VLOOKUP(AB19,Техника!$A$2:$D$92,4,0),"")</f>
        <v/>
      </c>
      <c r="AD19" s="7" t="str">
        <f>IFERROR(VLOOKUP(IFERROR(VLOOKUP(Z19,$A$6:$D$45,4,0),IF(VLOOKUP(Z19,$F$6:$L$45,4,0)&lt;&gt;"",VLOOKUP(Z19,$F$6:$L$45,4,0),VLOOKUP(Z19,$F$6:$L$45,7,0))),'Фамилии+тел'!$A$1:$D$41,4,0),"")</f>
        <v/>
      </c>
      <c r="AE19" s="7"/>
      <c r="AF19" s="7" t="str">
        <f t="shared" si="4"/>
        <v/>
      </c>
      <c r="AS19" s="46" t="s">
        <v>42</v>
      </c>
    </row>
    <row r="20" spans="1:45">
      <c r="A20" s="64">
        <v>22072</v>
      </c>
      <c r="B20" s="103">
        <v>22942</v>
      </c>
      <c r="C20" s="89"/>
      <c r="D20" s="32"/>
      <c r="E20" s="59" t="str">
        <f>IF(ISERROR(VLOOKUP(D20,'Не лазить'!$A:$B,2,0))," ",VLOOKUP(D20,'Не лазить'!$A:$B,2,0))</f>
        <v xml:space="preserve"> </v>
      </c>
      <c r="F20" s="58">
        <v>22168</v>
      </c>
      <c r="G20" s="106">
        <v>22808</v>
      </c>
      <c r="H20" s="62">
        <v>630</v>
      </c>
      <c r="I20" s="32">
        <v>2683</v>
      </c>
      <c r="J20" s="33" t="str">
        <f>IF(ISERROR(VLOOKUP(I20,'Не лазить'!$A:$B,2,0))," ",VLOOKUP(I20,'Не лазить'!$A:$B,2,0))</f>
        <v>Иванов5</v>
      </c>
      <c r="K20" s="93"/>
      <c r="L20" s="32"/>
      <c r="M20" s="33" t="str">
        <f>IF(ISERROR(VLOOKUP(L20,'Не лазить'!$A:$B,2,0))," ",VLOOKUP(L20,'Не лазить'!$A:$B,2,0))</f>
        <v xml:space="preserve"> </v>
      </c>
      <c r="N20" s="33"/>
      <c r="O20" s="39"/>
      <c r="P20" s="21">
        <v>22072</v>
      </c>
      <c r="Q20" s="85" t="s">
        <v>123</v>
      </c>
      <c r="R20" s="44" t="str">
        <f t="shared" si="0"/>
        <v>22072, 22111, 22120, 22168, 22176, 22211</v>
      </c>
      <c r="S20" s="83"/>
      <c r="T20" s="16">
        <v>2948</v>
      </c>
      <c r="U20" s="75" t="s">
        <v>28</v>
      </c>
      <c r="V20" s="45" t="str">
        <f t="shared" si="1"/>
        <v>2948, 2293, 2003, 1082, 2043, 3786, 1460, 2921, 1843, 1228, 2569, 2886, 3886, 2237, 3223, 2054, 1240, 3570, 2683, 3439, 2274</v>
      </c>
      <c r="Z20" s="7" t="str">
        <f t="shared" si="2"/>
        <v/>
      </c>
      <c r="AA20" s="194" t="str">
        <f>IFERROR(VLOOKUP(Z20,Техника!$A$2:$D$92,4,0),"")</f>
        <v/>
      </c>
      <c r="AB20" s="195" t="str">
        <f t="shared" si="3"/>
        <v/>
      </c>
      <c r="AC20" s="194" t="str">
        <f>IFERROR(VLOOKUP(AB20,Техника!$A$2:$D$92,4,0),"")</f>
        <v/>
      </c>
      <c r="AD20" s="7" t="str">
        <f>IFERROR(VLOOKUP(IFERROR(VLOOKUP(Z20,$A$6:$D$45,4,0),IF(VLOOKUP(Z20,$F$6:$L$45,4,0)&lt;&gt;"",VLOOKUP(Z20,$F$6:$L$45,4,0),VLOOKUP(Z20,$F$6:$L$45,7,0))),'Фамилии+тел'!$A$1:$D$41,4,0),"")</f>
        <v/>
      </c>
      <c r="AE20" s="7"/>
      <c r="AF20" s="7" t="str">
        <f t="shared" si="4"/>
        <v/>
      </c>
      <c r="AS20" s="46" t="s">
        <v>43</v>
      </c>
    </row>
    <row r="21" spans="1:45">
      <c r="A21" s="64">
        <v>22075</v>
      </c>
      <c r="B21" s="103">
        <v>22944</v>
      </c>
      <c r="C21" s="89"/>
      <c r="D21" s="32"/>
      <c r="E21" s="59" t="str">
        <f>IF(ISERROR(VLOOKUP(D21,'Не лазить'!$A:$B,2,0))," ",VLOOKUP(D21,'Не лазить'!$A:$B,2,0))</f>
        <v xml:space="preserve"> </v>
      </c>
      <c r="F21" s="58">
        <v>22169</v>
      </c>
      <c r="G21" s="106">
        <v>22824</v>
      </c>
      <c r="H21" s="62"/>
      <c r="I21" s="32">
        <v>2921</v>
      </c>
      <c r="J21" s="33" t="str">
        <f>IF(ISERROR(VLOOKUP(I21,'Не лазить'!$A:$B,2,0))," ",VLOOKUP(I21,'Не лазить'!$A:$B,2,0))</f>
        <v>Петров6</v>
      </c>
      <c r="K21" s="95"/>
      <c r="L21" s="32"/>
      <c r="M21" s="33" t="str">
        <f>IF(ISERROR(VLOOKUP(L21,'Не лазить'!$A:$B,2,0))," ",VLOOKUP(L21,'Не лазить'!$A:$B,2,0))</f>
        <v xml:space="preserve"> </v>
      </c>
      <c r="N21" s="33"/>
      <c r="O21" s="39"/>
      <c r="P21" s="21">
        <v>22073</v>
      </c>
      <c r="Q21" s="85" t="s">
        <v>124</v>
      </c>
      <c r="R21" s="44" t="str">
        <f t="shared" si="0"/>
        <v>22073, 22095, 22112, 22139, 22169, 22177, 22212</v>
      </c>
      <c r="S21" s="83"/>
      <c r="T21" s="16">
        <v>2293</v>
      </c>
      <c r="U21" s="7" t="s">
        <v>28</v>
      </c>
      <c r="V21" s="45" t="str">
        <f t="shared" si="1"/>
        <v>2293, 2003, 1082, 2043, 3786, 1460, 2921, 1843, 1228, 2569, 2886, 3886, 2237, 3223, 2054, 1240, 3570, 2683, 3439, 2274</v>
      </c>
      <c r="Z21" s="7" t="str">
        <f t="shared" si="2"/>
        <v/>
      </c>
      <c r="AA21" s="194" t="str">
        <f>IFERROR(VLOOKUP(Z21,Техника!$A$2:$D$92,4,0),"")</f>
        <v/>
      </c>
      <c r="AB21" s="195" t="str">
        <f t="shared" si="3"/>
        <v/>
      </c>
      <c r="AC21" s="194" t="str">
        <f>IFERROR(VLOOKUP(AB21,Техника!$A$2:$D$92,4,0),"")</f>
        <v/>
      </c>
      <c r="AD21" s="7" t="str">
        <f>IFERROR(VLOOKUP(IFERROR(VLOOKUP(Z21,$A$6:$D$45,4,0),IF(VLOOKUP(Z21,$F$6:$L$45,4,0)&lt;&gt;"",VLOOKUP(Z21,$F$6:$L$45,4,0),VLOOKUP(Z21,$F$6:$L$45,7,0))),'Фамилии+тел'!$A$1:$D$41,4,0),"")</f>
        <v/>
      </c>
      <c r="AE21" s="7"/>
      <c r="AF21" s="7" t="str">
        <f t="shared" si="4"/>
        <v/>
      </c>
    </row>
    <row r="22" spans="1:45">
      <c r="A22" s="64"/>
      <c r="B22" s="103"/>
      <c r="C22" s="62"/>
      <c r="D22" s="32"/>
      <c r="E22" s="59" t="str">
        <f>IF(ISERROR(VLOOKUP(D22,'Не лазить'!$A:$B,2,0))," ",VLOOKUP(D22,'Не лазить'!$A:$B,2,0))</f>
        <v xml:space="preserve"> </v>
      </c>
      <c r="F22" s="58">
        <v>22170</v>
      </c>
      <c r="G22" s="106">
        <v>22905</v>
      </c>
      <c r="H22" s="62">
        <v>300</v>
      </c>
      <c r="I22" s="32">
        <v>3460</v>
      </c>
      <c r="J22" s="33" t="str">
        <f>IF(ISERROR(VLOOKUP(I22,'Не лазить'!$A:$B,2,0))," ",VLOOKUP(I22,'Не лазить'!$A:$B,2,0))</f>
        <v>Сидоров</v>
      </c>
      <c r="K22" s="97"/>
      <c r="L22" s="32"/>
      <c r="M22" s="33" t="str">
        <f>IF(ISERROR(VLOOKUP(L22,'Не лазить'!$A:$B,2,0))," ",VLOOKUP(L22,'Не лазить'!$A:$B,2,0))</f>
        <v xml:space="preserve"> </v>
      </c>
      <c r="N22" s="33"/>
      <c r="O22" s="39"/>
      <c r="P22" s="21">
        <v>22075</v>
      </c>
      <c r="Q22" s="85" t="s">
        <v>120</v>
      </c>
      <c r="R22" s="44" t="str">
        <f t="shared" si="0"/>
        <v>22075, 22099, 22114, 22147, 22170, 22178</v>
      </c>
      <c r="S22" s="83"/>
      <c r="T22" s="16">
        <v>2003</v>
      </c>
      <c r="U22" s="75" t="s">
        <v>28</v>
      </c>
      <c r="V22" s="45" t="str">
        <f t="shared" si="1"/>
        <v>2003, 1082, 2043, 3786, 1460, 2921, 1843, 1228, 2569, 2886, 3886, 2237, 3223, 2054, 1240, 3570, 2683, 3439, 2274</v>
      </c>
      <c r="Z22" s="7" t="str">
        <f t="shared" si="2"/>
        <v/>
      </c>
      <c r="AA22" s="194" t="str">
        <f>IFERROR(VLOOKUP(Z22,Техника!$A$2:$D$92,4,0),"")</f>
        <v/>
      </c>
      <c r="AB22" s="195" t="str">
        <f t="shared" si="3"/>
        <v/>
      </c>
      <c r="AC22" s="194" t="str">
        <f>IFERROR(VLOOKUP(AB22,Техника!$A$2:$D$92,4,0),"")</f>
        <v/>
      </c>
      <c r="AD22" s="7" t="str">
        <f>IFERROR(VLOOKUP(IFERROR(VLOOKUP(Z22,$A$6:$D$45,4,0),IF(VLOOKUP(Z22,$F$6:$L$45,4,0)&lt;&gt;"",VLOOKUP(Z22,$F$6:$L$45,4,0),VLOOKUP(Z22,$F$6:$L$45,7,0))),'Фамилии+тел'!$A$1:$D$41,4,0),"")</f>
        <v/>
      </c>
      <c r="AE22" s="7"/>
      <c r="AF22" s="7" t="str">
        <f t="shared" si="4"/>
        <v/>
      </c>
    </row>
    <row r="23" spans="1:45">
      <c r="A23" s="64">
        <v>22176</v>
      </c>
      <c r="B23" s="103"/>
      <c r="C23" s="62">
        <v>630</v>
      </c>
      <c r="D23" s="32">
        <v>1460</v>
      </c>
      <c r="E23" s="59" t="str">
        <f>IF(ISERROR(VLOOKUP(D23,'Не лазить'!$A:$B,2,0))," ",VLOOKUP(D23,'Не лазить'!$A:$B,2,0))</f>
        <v>Иванов6</v>
      </c>
      <c r="F23" s="58">
        <v>22203</v>
      </c>
      <c r="G23" s="106"/>
      <c r="H23" s="62" t="s">
        <v>10</v>
      </c>
      <c r="I23" s="32">
        <v>1240</v>
      </c>
      <c r="J23" s="33" t="str">
        <f>IF(ISERROR(VLOOKUP(I23,'Не лазить'!$A:$B,2,0))," ",VLOOKUP(I23,'Не лазить'!$A:$B,2,0))</f>
        <v>Иванов10</v>
      </c>
      <c r="K23" s="65"/>
      <c r="L23" s="32"/>
      <c r="M23" s="33" t="str">
        <f>IF(ISERROR(VLOOKUP(L23,'Не лазить'!$A:$B,2,0))," ",VLOOKUP(L23,'Не лазить'!$A:$B,2,0))</f>
        <v xml:space="preserve"> </v>
      </c>
      <c r="N23" s="33"/>
      <c r="O23" s="39"/>
      <c r="P23" s="21">
        <v>22079</v>
      </c>
      <c r="Q23" s="85" t="s">
        <v>121</v>
      </c>
      <c r="R23" s="44" t="str">
        <f t="shared" si="0"/>
        <v>22079, 22115, 22148, 22171, 22184</v>
      </c>
      <c r="S23" s="83"/>
      <c r="T23" s="16">
        <v>1082</v>
      </c>
      <c r="U23" s="75" t="s">
        <v>28</v>
      </c>
      <c r="V23" s="45" t="str">
        <f t="shared" si="1"/>
        <v>1082, 2043, 3786, 1460, 2921, 1843, 1228, 2569, 2886, 3886, 2237, 3223, 2054, 1240, 3570, 2683, 3439, 2274</v>
      </c>
      <c r="Z23" s="7" t="str">
        <f t="shared" si="2"/>
        <v/>
      </c>
      <c r="AA23" s="194" t="str">
        <f>IFERROR(VLOOKUP(Z23,Техника!$A$2:$D$92,4,0),"")</f>
        <v/>
      </c>
      <c r="AB23" s="195" t="str">
        <f t="shared" si="3"/>
        <v/>
      </c>
      <c r="AC23" s="194" t="str">
        <f>IFERROR(VLOOKUP(AB23,Техника!$A$2:$D$92,4,0),"")</f>
        <v/>
      </c>
      <c r="AD23" s="7" t="str">
        <f>IFERROR(VLOOKUP(IFERROR(VLOOKUP(Z23,$A$6:$D$45,4,0),IF(VLOOKUP(Z23,$F$6:$L$45,4,0)&lt;&gt;"",VLOOKUP(Z23,$F$6:$L$45,4,0),VLOOKUP(Z23,$F$6:$L$45,7,0))),'Фамилии+тел'!$A$1:$D$41,4,0),"")</f>
        <v/>
      </c>
      <c r="AE23" s="7"/>
      <c r="AF23" s="7" t="str">
        <f t="shared" si="4"/>
        <v/>
      </c>
    </row>
    <row r="24" spans="1:45">
      <c r="A24" s="64">
        <v>22177</v>
      </c>
      <c r="B24" s="103"/>
      <c r="C24" s="62"/>
      <c r="D24" s="32"/>
      <c r="E24" s="59" t="str">
        <f>IF(ISERROR(VLOOKUP(D24,'Не лазить'!$A:$B,2,0))," ",VLOOKUP(D24,'Не лазить'!$A:$B,2,0))</f>
        <v xml:space="preserve"> </v>
      </c>
      <c r="F24" s="58">
        <v>22212</v>
      </c>
      <c r="G24" s="106">
        <v>22981</v>
      </c>
      <c r="H24" s="62">
        <v>300</v>
      </c>
      <c r="I24" s="32">
        <v>2948</v>
      </c>
      <c r="J24" s="33" t="str">
        <f>IF(ISERROR(VLOOKUP(I24,'Не лазить'!$A:$B,2,0))," ",VLOOKUP(I24,'Не лазить'!$A:$B,2,0))</f>
        <v>Иванов4</v>
      </c>
      <c r="K24" s="93"/>
      <c r="L24" s="32"/>
      <c r="M24" s="33" t="str">
        <f>IF(ISERROR(VLOOKUP(L24,'Не лазить'!$A:$B,2,0))," ",VLOOKUP(L24,'Не лазить'!$A:$B,2,0))</f>
        <v xml:space="preserve"> </v>
      </c>
      <c r="N24" s="78"/>
      <c r="O24" s="39"/>
      <c r="P24" s="21">
        <v>22085</v>
      </c>
      <c r="Q24" s="85" t="s">
        <v>122</v>
      </c>
      <c r="R24" s="44" t="str">
        <f t="shared" si="0"/>
        <v>22085, 22119, 22167, 22172, 22203</v>
      </c>
      <c r="S24" s="83"/>
      <c r="T24" s="16">
        <v>2043</v>
      </c>
      <c r="U24" s="75" t="s">
        <v>28</v>
      </c>
      <c r="V24" s="45" t="str">
        <f t="shared" si="1"/>
        <v>2043, 3786, 1460, 2921, 1843, 1228, 2569, 2886, 3886, 2237, 3223, 2054, 1240, 3570, 2683, 3439, 2274</v>
      </c>
      <c r="Z24" s="7" t="str">
        <f t="shared" si="2"/>
        <v/>
      </c>
      <c r="AA24" s="194" t="str">
        <f>IFERROR(VLOOKUP(Z24,Техника!$A$2:$D$92,4,0),"")</f>
        <v/>
      </c>
      <c r="AB24" s="195" t="str">
        <f t="shared" si="3"/>
        <v/>
      </c>
      <c r="AC24" s="194" t="str">
        <f>IFERROR(VLOOKUP(AB24,Техника!$A$2:$D$92,4,0),"")</f>
        <v/>
      </c>
      <c r="AD24" s="7" t="str">
        <f>IFERROR(VLOOKUP(IFERROR(VLOOKUP(Z24,$A$6:$D$45,4,0),IF(VLOOKUP(Z24,$F$6:$L$45,4,0)&lt;&gt;"",VLOOKUP(Z24,$F$6:$L$45,4,0),VLOOKUP(Z24,$F$6:$L$45,7,0))),'Фамилии+тел'!$A$1:$D$41,4,0),"")</f>
        <v/>
      </c>
      <c r="AE24" s="7"/>
      <c r="AF24" s="7" t="str">
        <f t="shared" si="4"/>
        <v/>
      </c>
    </row>
    <row r="25" spans="1:45">
      <c r="A25" s="64">
        <v>22184</v>
      </c>
      <c r="B25" s="103"/>
      <c r="C25" s="62"/>
      <c r="D25" s="32"/>
      <c r="E25" s="60" t="str">
        <f>IF(ISERROR(VLOOKUP(D25,'Не лазить'!$A:$B,2,0))," ",VLOOKUP(D25,'Не лазить'!$A:$B,2,0))</f>
        <v xml:space="preserve"> </v>
      </c>
      <c r="F25" s="66"/>
      <c r="G25" s="107"/>
      <c r="H25" s="62"/>
      <c r="I25" s="5"/>
      <c r="J25" s="33" t="str">
        <f>IF(ISERROR(VLOOKUP(I25,'Не лазить'!$A:$B,2,0))," ",VLOOKUP(I25,'Не лазить'!$A:$B,2,0))</f>
        <v xml:space="preserve"> </v>
      </c>
      <c r="K25" s="33"/>
      <c r="L25" s="32"/>
      <c r="M25" s="33" t="str">
        <f>IF(ISERROR(VLOOKUP(L25,'Не лазить'!$A:$B,2,0))," ",VLOOKUP(L25,'Не лазить'!$A:$B,2,0))</f>
        <v xml:space="preserve"> </v>
      </c>
      <c r="N25" s="33"/>
      <c r="O25" s="39"/>
      <c r="P25" s="79">
        <v>22091</v>
      </c>
      <c r="Q25" s="118" t="s">
        <v>229</v>
      </c>
      <c r="R25" s="44" t="str">
        <f t="shared" si="0"/>
        <v>22091, 22109, 22110</v>
      </c>
      <c r="S25" s="83"/>
      <c r="T25" s="16">
        <v>3786</v>
      </c>
      <c r="U25" s="7" t="s">
        <v>28</v>
      </c>
      <c r="V25" s="45" t="str">
        <f t="shared" si="1"/>
        <v>3786, 1460, 2921, 1843, 1228, 2569, 2886, 3886, 2237, 3223, 2054, 1240, 3570, 2683, 3439, 2274</v>
      </c>
      <c r="W25" s="88"/>
      <c r="Z25" s="7" t="str">
        <f t="shared" si="2"/>
        <v/>
      </c>
      <c r="AA25" s="194" t="str">
        <f>IFERROR(VLOOKUP(Z25,Техника!$A$2:$D$92,4,0),"")</f>
        <v/>
      </c>
      <c r="AB25" s="195" t="str">
        <f t="shared" si="3"/>
        <v/>
      </c>
      <c r="AC25" s="194" t="str">
        <f>IFERROR(VLOOKUP(AB25,Техника!$A$2:$D$92,4,0),"")</f>
        <v/>
      </c>
      <c r="AD25" s="7" t="str">
        <f>IFERROR(VLOOKUP(IFERROR(VLOOKUP(Z25,$A$6:$D$45,4,0),IF(VLOOKUP(Z25,$F$6:$L$45,4,0)&lt;&gt;"",VLOOKUP(Z25,$F$6:$L$45,4,0),VLOOKUP(Z25,$F$6:$L$45,7,0))),'Фамилии+тел'!$A$1:$D$41,4,0),"")</f>
        <v/>
      </c>
      <c r="AE25" s="7"/>
      <c r="AF25" s="7" t="str">
        <f t="shared" si="4"/>
        <v/>
      </c>
    </row>
    <row r="26" spans="1:45">
      <c r="A26" s="64"/>
      <c r="B26" s="103"/>
      <c r="C26" s="63"/>
      <c r="D26" s="32"/>
      <c r="E26" s="60" t="str">
        <f>IF(ISERROR(VLOOKUP(D26,'Не лазить'!$A:$B,2,0))," ",VLOOKUP(D26,'Не лазить'!$A:$B,2,0))</f>
        <v xml:space="preserve"> </v>
      </c>
      <c r="F26" s="58"/>
      <c r="G26" s="106"/>
      <c r="H26" s="62"/>
      <c r="I26" s="5"/>
      <c r="J26" s="33" t="str">
        <f>IF(ISERROR(VLOOKUP(I26,'Не лазить'!$A:$B,2,0))," ",VLOOKUP(I26,'Не лазить'!$A:$B,2,0))</f>
        <v xml:space="preserve"> </v>
      </c>
      <c r="K26" s="33"/>
      <c r="L26" s="32"/>
      <c r="M26" s="33" t="str">
        <f>IF(ISERROR(VLOOKUP(L26,'Не лазить'!$A:$B,2,0))," ",VLOOKUP(L26,'Не лазить'!$A:$B,2,0))</f>
        <v xml:space="preserve"> </v>
      </c>
      <c r="N26" s="33"/>
      <c r="O26" s="39"/>
      <c r="P26" s="21">
        <v>22095</v>
      </c>
      <c r="Q26" s="85" t="s">
        <v>124</v>
      </c>
      <c r="R26" s="44" t="str">
        <f t="shared" si="0"/>
        <v>22095, 22112, 22139, 22169, 22177, 22212</v>
      </c>
      <c r="S26" s="83"/>
      <c r="T26" s="16">
        <v>1460</v>
      </c>
      <c r="U26" s="7" t="s">
        <v>28</v>
      </c>
      <c r="V26" s="45" t="str">
        <f t="shared" si="1"/>
        <v>1460, 2921, 1843, 1228, 2569, 2886, 3886, 2237, 3223, 2054, 1240, 3570, 2683, 3439, 2274</v>
      </c>
      <c r="Z26" s="7" t="str">
        <f t="shared" si="2"/>
        <v/>
      </c>
      <c r="AA26" s="194" t="str">
        <f>IFERROR(VLOOKUP(Z26,Техника!$A$2:$D$92,4,0),"")</f>
        <v/>
      </c>
      <c r="AB26" s="195" t="str">
        <f t="shared" si="3"/>
        <v/>
      </c>
      <c r="AC26" s="194" t="str">
        <f>IFERROR(VLOOKUP(AB26,Техника!$A$2:$D$92,4,0),"")</f>
        <v/>
      </c>
      <c r="AD26" s="7" t="str">
        <f>IFERROR(VLOOKUP(IFERROR(VLOOKUP(Z26,$A$6:$D$45,4,0),IF(VLOOKUP(Z26,$F$6:$L$45,4,0)&lt;&gt;"",VLOOKUP(Z26,$F$6:$L$45,4,0),VLOOKUP(Z26,$F$6:$L$45,7,0))),'Фамилии+тел'!$A$1:$D$41,4,0),"")</f>
        <v/>
      </c>
      <c r="AE26" s="7"/>
      <c r="AF26" s="7" t="str">
        <f t="shared" si="4"/>
        <v/>
      </c>
    </row>
    <row r="27" spans="1:45">
      <c r="A27" s="64"/>
      <c r="B27" s="103"/>
      <c r="C27" s="63"/>
      <c r="D27" s="32"/>
      <c r="E27" s="60" t="str">
        <f>IF(ISERROR(VLOOKUP(D27,'Не лазить'!$A:$B,2,0))," ",VLOOKUP(D27,'Не лазить'!$A:$B,2,0))</f>
        <v xml:space="preserve"> </v>
      </c>
      <c r="F27" s="58"/>
      <c r="G27" s="106"/>
      <c r="H27" s="89"/>
      <c r="I27" s="5"/>
      <c r="J27" s="33" t="str">
        <f>IF(ISERROR(VLOOKUP(I27,'Не лазить'!$A:$B,2,0))," ",VLOOKUP(I27,'Не лазить'!$A:$B,2,0))</f>
        <v xml:space="preserve"> </v>
      </c>
      <c r="K27" s="33"/>
      <c r="L27" s="32"/>
      <c r="M27" s="33" t="str">
        <f>IF(ISERROR(VLOOKUP(L27,'Не лазить'!$A:$B,2,0))," ",VLOOKUP(L27,'Не лазить'!$A:$B,2,0))</f>
        <v xml:space="preserve"> </v>
      </c>
      <c r="N27" s="33"/>
      <c r="O27" s="39"/>
      <c r="P27" s="21">
        <v>22099</v>
      </c>
      <c r="Q27" s="85" t="s">
        <v>120</v>
      </c>
      <c r="R27" s="44" t="str">
        <f t="shared" si="0"/>
        <v>22099, 22114, 22147, 22170, 22178</v>
      </c>
      <c r="S27" s="83"/>
      <c r="T27" s="16">
        <v>2921</v>
      </c>
      <c r="U27" s="7" t="s">
        <v>28</v>
      </c>
      <c r="V27" s="45" t="str">
        <f t="shared" si="1"/>
        <v>2921, 1843, 1228, 2569, 2886, 3886, 2237, 3223, 2054, 1240, 3570, 2683, 3439, 2274</v>
      </c>
      <c r="Z27" s="7" t="str">
        <f t="shared" si="2"/>
        <v/>
      </c>
      <c r="AA27" s="194" t="str">
        <f>IFERROR(VLOOKUP(Z27,Техника!$A$2:$D$92,4,0),"")</f>
        <v/>
      </c>
      <c r="AB27" s="195" t="str">
        <f t="shared" si="3"/>
        <v/>
      </c>
      <c r="AC27" s="194" t="str">
        <f>IFERROR(VLOOKUP(AB27,Техника!$A$2:$D$92,4,0),"")</f>
        <v/>
      </c>
      <c r="AD27" s="7" t="str">
        <f>IFERROR(VLOOKUP(IFERROR(VLOOKUP(Z27,$A$6:$D$45,4,0),IF(VLOOKUP(Z27,$F$6:$L$45,4,0)&lt;&gt;"",VLOOKUP(Z27,$F$6:$L$45,4,0),VLOOKUP(Z27,$F$6:$L$45,7,0))),'Фамилии+тел'!$A$1:$D$41,4,0),"")</f>
        <v/>
      </c>
      <c r="AE27" s="7"/>
      <c r="AF27" s="7" t="str">
        <f t="shared" si="4"/>
        <v/>
      </c>
    </row>
    <row r="28" spans="1:45">
      <c r="A28" s="64"/>
      <c r="B28" s="103"/>
      <c r="C28" s="63"/>
      <c r="D28" s="32"/>
      <c r="E28" s="60" t="str">
        <f>IF(ISERROR(VLOOKUP(D28,'Не лазить'!$A:$B,2,0))," ",VLOOKUP(D28,'Не лазить'!$A:$B,2,0))</f>
        <v xml:space="preserve"> </v>
      </c>
      <c r="F28" s="66"/>
      <c r="G28" s="107"/>
      <c r="H28" s="62"/>
      <c r="I28" s="5"/>
      <c r="J28" s="33" t="str">
        <f>IF(ISERROR(VLOOKUP(I28,'Не лазить'!$A:$B,2,0))," ",VLOOKUP(I28,'Не лазить'!$A:$B,2,0))</f>
        <v xml:space="preserve"> </v>
      </c>
      <c r="K28" s="33"/>
      <c r="L28" s="32"/>
      <c r="M28" s="33" t="str">
        <f>IF(ISERROR(VLOOKUP(L28,'Не лазить'!$A:$B,2,0))," ",VLOOKUP(L28,'Не лазить'!$A:$B,2,0))</f>
        <v xml:space="preserve"> </v>
      </c>
      <c r="N28" s="33"/>
      <c r="O28" s="39"/>
      <c r="P28" s="21">
        <v>22109</v>
      </c>
      <c r="Q28" s="118" t="s">
        <v>229</v>
      </c>
      <c r="R28" s="44" t="str">
        <f t="shared" si="0"/>
        <v>22109, 22110</v>
      </c>
      <c r="S28" s="83"/>
      <c r="T28" s="16">
        <v>1843</v>
      </c>
      <c r="U28" s="75" t="s">
        <v>28</v>
      </c>
      <c r="V28" s="45" t="str">
        <f t="shared" si="1"/>
        <v>1843, 1228, 2569, 2886, 3886, 2237, 3223, 2054, 1240, 3570, 2683, 3439, 2274</v>
      </c>
      <c r="Z28" s="7" t="str">
        <f t="shared" si="2"/>
        <v/>
      </c>
      <c r="AA28" s="194" t="str">
        <f>IFERROR(VLOOKUP(Z28,Техника!$A$2:$D$92,4,0),"")</f>
        <v/>
      </c>
      <c r="AB28" s="195" t="str">
        <f t="shared" si="3"/>
        <v/>
      </c>
      <c r="AC28" s="194" t="str">
        <f>IFERROR(VLOOKUP(AB28,Техника!$A$2:$D$92,4,0),"")</f>
        <v/>
      </c>
      <c r="AD28" s="7" t="str">
        <f>IFERROR(VLOOKUP(IFERROR(VLOOKUP(Z28,$A$6:$D$45,4,0),IF(VLOOKUP(Z28,$F$6:$L$45,4,0)&lt;&gt;"",VLOOKUP(Z28,$F$6:$L$45,4,0),VLOOKUP(Z28,$F$6:$L$45,7,0))),'Фамилии+тел'!$A$1:$D$41,4,0),"")</f>
        <v/>
      </c>
      <c r="AE28" s="7"/>
      <c r="AF28" s="7" t="str">
        <f t="shared" si="4"/>
        <v/>
      </c>
    </row>
    <row r="29" spans="1:45">
      <c r="A29" s="67"/>
      <c r="B29" s="104"/>
      <c r="C29" s="63"/>
      <c r="D29" s="32"/>
      <c r="E29" s="60" t="str">
        <f>IF(ISERROR(VLOOKUP(D29,'Не лазить'!$A:$B,2,0))," ",VLOOKUP(D29,'Не лазить'!$A:$B,2,0))</f>
        <v xml:space="preserve"> </v>
      </c>
      <c r="F29" s="66"/>
      <c r="G29" s="107"/>
      <c r="H29" s="62"/>
      <c r="I29" s="5"/>
      <c r="J29" s="33" t="str">
        <f>IF(ISERROR(VLOOKUP(I29,'Не лазить'!$A:$B,2,0))," ",VLOOKUP(I29,'Не лазить'!$A:$B,2,0))</f>
        <v xml:space="preserve"> </v>
      </c>
      <c r="K29" s="33"/>
      <c r="L29" s="32"/>
      <c r="M29" s="33" t="str">
        <f>IF(ISERROR(VLOOKUP(L29,'Не лазить'!$A:$B,2,0))," ",VLOOKUP(L29,'Не лазить'!$A:$B,2,0))</f>
        <v xml:space="preserve"> </v>
      </c>
      <c r="N29" s="33"/>
      <c r="O29" s="39"/>
      <c r="P29" s="21">
        <v>22110</v>
      </c>
      <c r="Q29" s="118" t="s">
        <v>229</v>
      </c>
      <c r="R29" s="44" t="str">
        <f t="shared" si="0"/>
        <v>22110</v>
      </c>
      <c r="S29" s="83"/>
      <c r="T29" s="16">
        <v>1228</v>
      </c>
      <c r="U29" s="75" t="s">
        <v>28</v>
      </c>
      <c r="V29" s="45" t="str">
        <f t="shared" si="1"/>
        <v>1228, 2569, 2886, 3886, 2237, 3223, 2054, 1240, 3570, 2683, 3439, 2274</v>
      </c>
      <c r="Z29" s="7" t="str">
        <f t="shared" si="2"/>
        <v/>
      </c>
      <c r="AA29" s="194" t="str">
        <f>IFERROR(VLOOKUP(Z29,Техника!$A$2:$D$92,4,0),"")</f>
        <v/>
      </c>
      <c r="AB29" s="195" t="str">
        <f t="shared" si="3"/>
        <v/>
      </c>
      <c r="AC29" s="194" t="str">
        <f>IFERROR(VLOOKUP(AB29,Техника!$A$2:$D$92,4,0),"")</f>
        <v/>
      </c>
      <c r="AD29" s="7" t="str">
        <f>IFERROR(VLOOKUP(IFERROR(VLOOKUP(Z29,$A$6:$D$45,4,0),IF(VLOOKUP(Z29,$F$6:$L$45,4,0)&lt;&gt;"",VLOOKUP(Z29,$F$6:$L$45,4,0),VLOOKUP(Z29,$F$6:$L$45,7,0))),'Фамилии+тел'!$A$1:$D$41,4,0),"")</f>
        <v/>
      </c>
      <c r="AE29" s="7"/>
      <c r="AF29" s="7" t="str">
        <f t="shared" si="4"/>
        <v/>
      </c>
    </row>
    <row r="30" spans="1:45">
      <c r="A30" s="64"/>
      <c r="B30" s="103"/>
      <c r="C30" s="63"/>
      <c r="D30" s="32"/>
      <c r="E30" s="60" t="str">
        <f>IF(ISERROR(VLOOKUP(D30,'Не лазить'!$A:$B,2,0))," ",VLOOKUP(D30,'Не лазить'!$A:$B,2,0))</f>
        <v xml:space="preserve"> </v>
      </c>
      <c r="F30" s="66"/>
      <c r="G30" s="107"/>
      <c r="H30" s="62"/>
      <c r="I30" s="5"/>
      <c r="J30" s="33" t="str">
        <f>IF(ISERROR(VLOOKUP(I30,'Не лазить'!$A:$B,2,0))," ",VLOOKUP(I30,'Не лазить'!$A:$B,2,0))</f>
        <v xml:space="preserve"> </v>
      </c>
      <c r="K30" s="33"/>
      <c r="L30" s="32"/>
      <c r="M30" s="33" t="str">
        <f>IF(ISERROR(VLOOKUP(L30,'Не лазить'!$A:$B,2,0))," ",VLOOKUP(L30,'Не лазить'!$A:$B,2,0))</f>
        <v xml:space="preserve"> </v>
      </c>
      <c r="N30" s="33"/>
      <c r="O30" s="39"/>
      <c r="P30" s="21">
        <v>22111</v>
      </c>
      <c r="Q30" s="85" t="s">
        <v>123</v>
      </c>
      <c r="R30" s="44" t="str">
        <f t="shared" si="0"/>
        <v>22111, 22120, 22168, 22176, 22211</v>
      </c>
      <c r="S30" s="83"/>
      <c r="T30" s="16">
        <v>2569</v>
      </c>
      <c r="U30" s="75" t="s">
        <v>28</v>
      </c>
      <c r="V30" s="45" t="str">
        <f t="shared" si="1"/>
        <v>2569, 2886, 3886, 2237, 3223, 2054, 1240, 3570, 2683, 3439, 2274</v>
      </c>
      <c r="Z30" s="7" t="str">
        <f t="shared" si="2"/>
        <v/>
      </c>
      <c r="AA30" s="194" t="str">
        <f>IFERROR(VLOOKUP(Z30,Техника!$A$2:$D$92,4,0),"")</f>
        <v/>
      </c>
      <c r="AB30" s="195" t="str">
        <f t="shared" si="3"/>
        <v/>
      </c>
      <c r="AC30" s="194" t="str">
        <f>IFERROR(VLOOKUP(AB30,Техника!$A$2:$D$92,4,0),"")</f>
        <v/>
      </c>
      <c r="AD30" s="7" t="str">
        <f>IFERROR(VLOOKUP(IFERROR(VLOOKUP(Z30,$A$6:$D$45,4,0),IF(VLOOKUP(Z30,$F$6:$L$45,4,0)&lt;&gt;"",VLOOKUP(Z30,$F$6:$L$45,4,0),VLOOKUP(Z30,$F$6:$L$45,7,0))),'Фамилии+тел'!$A$1:$D$41,4,0),"")</f>
        <v/>
      </c>
      <c r="AE30" s="7"/>
      <c r="AF30" s="7" t="str">
        <f t="shared" si="4"/>
        <v/>
      </c>
    </row>
    <row r="31" spans="1:45">
      <c r="A31" s="64"/>
      <c r="B31" s="103"/>
      <c r="C31" s="63"/>
      <c r="D31" s="32"/>
      <c r="E31" s="60" t="str">
        <f>IF(ISERROR(VLOOKUP(D31,'Не лазить'!$A:$B,2,0))," ",VLOOKUP(D31,'Не лазить'!$A:$B,2,0))</f>
        <v xml:space="preserve"> </v>
      </c>
      <c r="F31" s="66"/>
      <c r="G31" s="107"/>
      <c r="H31" s="62"/>
      <c r="I31" s="5"/>
      <c r="J31" s="33" t="str">
        <f>IF(ISERROR(VLOOKUP(I31,'Не лазить'!$A:$B,2,0))," ",VLOOKUP(I31,'Не лазить'!$A:$B,2,0))</f>
        <v xml:space="preserve"> </v>
      </c>
      <c r="K31" s="33"/>
      <c r="L31" s="32"/>
      <c r="M31" s="33" t="str">
        <f>IF(ISERROR(VLOOKUP(L31,'Не лазить'!$A:$B,2,0))," ",VLOOKUP(L31,'Не лазить'!$A:$B,2,0))</f>
        <v xml:space="preserve"> </v>
      </c>
      <c r="N31" s="33"/>
      <c r="O31" s="39"/>
      <c r="P31" s="21">
        <v>22112</v>
      </c>
      <c r="Q31" s="85" t="s">
        <v>124</v>
      </c>
      <c r="R31" s="44" t="str">
        <f t="shared" si="0"/>
        <v>22112, 22139, 22169, 22177, 22212</v>
      </c>
      <c r="S31" s="83"/>
      <c r="T31" s="16">
        <v>2886</v>
      </c>
      <c r="U31" s="75" t="s">
        <v>28</v>
      </c>
      <c r="V31" s="45" t="str">
        <f t="shared" si="1"/>
        <v>2886, 3886, 2237, 3223, 2054, 1240, 3570, 2683, 3439, 2274</v>
      </c>
      <c r="Z31" s="7" t="str">
        <f t="shared" si="2"/>
        <v/>
      </c>
      <c r="AA31" s="194" t="str">
        <f>IFERROR(VLOOKUP(Z31,Техника!$A$2:$D$92,4,0),"")</f>
        <v/>
      </c>
      <c r="AB31" s="195" t="str">
        <f t="shared" si="3"/>
        <v/>
      </c>
      <c r="AC31" s="194" t="str">
        <f>IFERROR(VLOOKUP(AB31,Техника!$A$2:$D$92,4,0),"")</f>
        <v/>
      </c>
      <c r="AD31" s="7" t="str">
        <f>IFERROR(VLOOKUP(IFERROR(VLOOKUP(Z31,$A$6:$D$45,4,0),IF(VLOOKUP(Z31,$F$6:$L$45,4,0)&lt;&gt;"",VLOOKUP(Z31,$F$6:$L$45,4,0),VLOOKUP(Z31,$F$6:$L$45,7,0))),'Фамилии+тел'!$A$1:$D$41,4,0),"")</f>
        <v/>
      </c>
      <c r="AE31" s="7"/>
      <c r="AF31" s="7" t="str">
        <f t="shared" si="4"/>
        <v/>
      </c>
    </row>
    <row r="32" spans="1:45">
      <c r="A32" s="64"/>
      <c r="B32" s="103"/>
      <c r="C32" s="63"/>
      <c r="D32" s="32"/>
      <c r="E32" s="60" t="str">
        <f>IF(ISERROR(VLOOKUP(D32,'Не лазить'!$A:$B,2,0))," ",VLOOKUP(D32,'Не лазить'!$A:$B,2,0))</f>
        <v xml:space="preserve"> </v>
      </c>
      <c r="F32" s="66"/>
      <c r="G32" s="107"/>
      <c r="H32" s="62"/>
      <c r="I32" s="5"/>
      <c r="J32" s="33" t="str">
        <f>IF(ISERROR(VLOOKUP(I32,'Не лазить'!$A:$B,2,0))," ",VLOOKUP(I32,'Не лазить'!$A:$B,2,0))</f>
        <v xml:space="preserve"> </v>
      </c>
      <c r="K32" s="33"/>
      <c r="L32" s="32"/>
      <c r="M32" s="33" t="str">
        <f>IF(ISERROR(VLOOKUP(L32,'Не лазить'!$A:$B,2,0))," ",VLOOKUP(L32,'Не лазить'!$A:$B,2,0))</f>
        <v xml:space="preserve"> </v>
      </c>
      <c r="N32" s="33"/>
      <c r="O32" s="39"/>
      <c r="P32" s="21">
        <v>22114</v>
      </c>
      <c r="Q32" s="85" t="s">
        <v>120</v>
      </c>
      <c r="R32" s="44" t="str">
        <f t="shared" si="0"/>
        <v>22114, 22147, 22170, 22178</v>
      </c>
      <c r="S32" s="83"/>
      <c r="T32" s="16">
        <v>3886</v>
      </c>
      <c r="U32" s="75" t="s">
        <v>28</v>
      </c>
      <c r="V32" s="45" t="str">
        <f t="shared" si="1"/>
        <v>3886, 2237, 3223, 2054, 1240, 3570, 2683, 3439, 2274</v>
      </c>
      <c r="Z32" s="7" t="str">
        <f t="shared" si="2"/>
        <v/>
      </c>
      <c r="AA32" s="194" t="str">
        <f>IFERROR(VLOOKUP(Z32,Техника!$A$2:$D$92,4,0),"")</f>
        <v/>
      </c>
      <c r="AB32" s="195" t="str">
        <f t="shared" si="3"/>
        <v/>
      </c>
      <c r="AC32" s="194" t="str">
        <f>IFERROR(VLOOKUP(AB32,Техника!$A$2:$D$92,4,0),"")</f>
        <v/>
      </c>
      <c r="AD32" s="7" t="str">
        <f>IFERROR(VLOOKUP(IFERROR(VLOOKUP(Z32,$A$6:$D$45,4,0),IF(VLOOKUP(Z32,$F$6:$L$45,4,0)&lt;&gt;"",VLOOKUP(Z32,$F$6:$L$45,4,0),VLOOKUP(Z32,$F$6:$L$45,7,0))),'Фамилии+тел'!$A$1:$D$41,4,0),"")</f>
        <v/>
      </c>
      <c r="AE32" s="7"/>
      <c r="AF32" s="7" t="str">
        <f t="shared" si="4"/>
        <v/>
      </c>
    </row>
    <row r="33" spans="1:32">
      <c r="A33" s="64"/>
      <c r="B33" s="103"/>
      <c r="C33" s="63"/>
      <c r="D33" s="32"/>
      <c r="E33" s="60" t="str">
        <f>IF(ISERROR(VLOOKUP(D33,'Не лазить'!$A:$B,2,0))," ",VLOOKUP(D33,'Не лазить'!$A:$B,2,0))</f>
        <v xml:space="preserve"> </v>
      </c>
      <c r="F33" s="66"/>
      <c r="G33" s="107"/>
      <c r="H33" s="62"/>
      <c r="I33" s="5"/>
      <c r="J33" s="33" t="str">
        <f>IF(ISERROR(VLOOKUP(I33,'Не лазить'!$A:$B,2,0))," ",VLOOKUP(I33,'Не лазить'!$A:$B,2,0))</f>
        <v xml:space="preserve"> </v>
      </c>
      <c r="K33" s="33"/>
      <c r="L33" s="32"/>
      <c r="M33" s="33" t="str">
        <f>IF(ISERROR(VLOOKUP(L33,'Не лазить'!$A:$B,2,0))," ",VLOOKUP(L33,'Не лазить'!$A:$B,2,0))</f>
        <v xml:space="preserve"> </v>
      </c>
      <c r="N33" s="33"/>
      <c r="O33" s="39"/>
      <c r="P33" s="21">
        <v>22115</v>
      </c>
      <c r="Q33" s="85" t="s">
        <v>121</v>
      </c>
      <c r="R33" s="44" t="str">
        <f t="shared" si="0"/>
        <v>22115, 22148, 22171, 22184</v>
      </c>
      <c r="S33" s="83"/>
      <c r="T33" s="16">
        <v>2237</v>
      </c>
      <c r="U33" s="75" t="s">
        <v>28</v>
      </c>
      <c r="V33" s="45" t="str">
        <f t="shared" si="1"/>
        <v>2237, 3223, 2054, 1240, 3570, 2683, 3439, 2274</v>
      </c>
      <c r="Z33" s="7" t="str">
        <f t="shared" si="2"/>
        <v/>
      </c>
      <c r="AA33" s="194" t="str">
        <f>IFERROR(VLOOKUP(Z33,Техника!$A$2:$D$92,4,0),"")</f>
        <v/>
      </c>
      <c r="AB33" s="195" t="str">
        <f t="shared" si="3"/>
        <v/>
      </c>
      <c r="AC33" s="194" t="str">
        <f>IFERROR(VLOOKUP(AB33,Техника!$A$2:$D$92,4,0),"")</f>
        <v/>
      </c>
      <c r="AD33" s="7" t="str">
        <f>IFERROR(VLOOKUP(IFERROR(VLOOKUP(Z33,$A$6:$D$45,4,0),IF(VLOOKUP(Z33,$F$6:$L$45,4,0)&lt;&gt;"",VLOOKUP(Z33,$F$6:$L$45,4,0),VLOOKUP(Z33,$F$6:$L$45,7,0))),'Фамилии+тел'!$A$1:$D$41,4,0),"")</f>
        <v/>
      </c>
      <c r="AE33" s="7"/>
      <c r="AF33" s="7" t="str">
        <f t="shared" si="4"/>
        <v/>
      </c>
    </row>
    <row r="34" spans="1:32">
      <c r="A34" s="64"/>
      <c r="B34" s="103"/>
      <c r="C34" s="63"/>
      <c r="D34" s="32"/>
      <c r="E34" s="60" t="str">
        <f>IF(ISERROR(VLOOKUP(D34,'Не лазить'!$A:$B,2,0))," ",VLOOKUP(D34,'Не лазить'!$A:$B,2,0))</f>
        <v xml:space="preserve"> </v>
      </c>
      <c r="F34" s="66" t="s">
        <v>10</v>
      </c>
      <c r="G34" s="107"/>
      <c r="H34" s="62"/>
      <c r="I34" s="5"/>
      <c r="J34" s="33" t="str">
        <f>IF(ISERROR(VLOOKUP(I34,'Не лазить'!$A:$B,2,0))," ",VLOOKUP(I34,'Не лазить'!$A:$B,2,0))</f>
        <v xml:space="preserve"> </v>
      </c>
      <c r="K34" s="33"/>
      <c r="L34" s="32"/>
      <c r="M34" s="33" t="str">
        <f>IF(ISERROR(VLOOKUP(L34,'Не лазить'!$A:$B,2,0))," ",VLOOKUP(L34,'Не лазить'!$A:$B,2,0))</f>
        <v xml:space="preserve"> </v>
      </c>
      <c r="N34" s="33"/>
      <c r="O34" s="39"/>
      <c r="P34" s="21">
        <v>22119</v>
      </c>
      <c r="Q34" s="85" t="s">
        <v>122</v>
      </c>
      <c r="R34" s="44" t="str">
        <f t="shared" si="0"/>
        <v>22119, 22167, 22172, 22203</v>
      </c>
      <c r="S34" s="83"/>
      <c r="T34" s="16">
        <v>3223</v>
      </c>
      <c r="U34" s="75" t="s">
        <v>28</v>
      </c>
      <c r="V34" s="45" t="str">
        <f t="shared" si="1"/>
        <v>3223, 2054, 1240, 3570, 2683, 3439, 2274</v>
      </c>
      <c r="Z34" s="7" t="str">
        <f t="shared" si="2"/>
        <v/>
      </c>
      <c r="AA34" s="194" t="str">
        <f>IFERROR(VLOOKUP(Z34,Техника!$A$2:$D$92,4,0),"")</f>
        <v/>
      </c>
      <c r="AB34" s="195" t="str">
        <f t="shared" si="3"/>
        <v/>
      </c>
      <c r="AC34" s="194" t="str">
        <f>IFERROR(VLOOKUP(AB34,Техника!$A$2:$D$92,4,0),"")</f>
        <v/>
      </c>
      <c r="AD34" s="7" t="str">
        <f>IFERROR(VLOOKUP(IFERROR(VLOOKUP(Z34,$A$6:$D$45,4,0),IF(VLOOKUP(Z34,$F$6:$L$45,4,0)&lt;&gt;"",VLOOKUP(Z34,$F$6:$L$45,4,0),VLOOKUP(Z34,$F$6:$L$45,7,0))),'Фамилии+тел'!$A$1:$D$41,4,0),"")</f>
        <v/>
      </c>
      <c r="AE34" s="7"/>
      <c r="AF34" s="7" t="str">
        <f t="shared" si="4"/>
        <v/>
      </c>
    </row>
    <row r="35" spans="1:32">
      <c r="A35" s="64"/>
      <c r="B35" s="103"/>
      <c r="C35" s="63"/>
      <c r="D35" s="32"/>
      <c r="E35" s="60" t="str">
        <f>IF(ISERROR(VLOOKUP(D35,'Не лазить'!$A:$B,2,0))," ",VLOOKUP(D35,'Не лазить'!$A:$B,2,0))</f>
        <v xml:space="preserve"> </v>
      </c>
      <c r="F35" s="58">
        <v>22018</v>
      </c>
      <c r="G35" s="106"/>
      <c r="H35" s="62"/>
      <c r="I35" s="5"/>
      <c r="J35" s="33" t="str">
        <f>IF(ISERROR(VLOOKUP(I35,'Не лазить'!$A:$B,2,0))," ",VLOOKUP(I35,'Не лазить'!$A:$B,2,0))</f>
        <v xml:space="preserve"> </v>
      </c>
      <c r="K35" s="33"/>
      <c r="L35" s="32">
        <v>2293</v>
      </c>
      <c r="M35" s="33" t="str">
        <f>IF(ISERROR(VLOOKUP(L35,'Не лазить'!$A:$B,2,0))," ",VLOOKUP(L35,'Не лазить'!$A:$B,2,0))</f>
        <v>Петров4</v>
      </c>
      <c r="N35" s="33"/>
      <c r="O35" s="39"/>
      <c r="P35" s="21">
        <v>22120</v>
      </c>
      <c r="Q35" s="85" t="s">
        <v>123</v>
      </c>
      <c r="R35" s="44" t="str">
        <f t="shared" si="0"/>
        <v>22120, 22168, 22176, 22211</v>
      </c>
      <c r="S35" s="83"/>
      <c r="T35" s="16">
        <v>2054</v>
      </c>
      <c r="U35" s="75" t="s">
        <v>28</v>
      </c>
      <c r="V35" s="45" t="str">
        <f t="shared" si="1"/>
        <v>2054, 1240, 3570, 2683, 3439, 2274</v>
      </c>
      <c r="Z35" s="7" t="str">
        <f t="shared" si="2"/>
        <v/>
      </c>
      <c r="AA35" s="194" t="str">
        <f>IFERROR(VLOOKUP(Z35,Техника!$A$2:$D$92,4,0),"")</f>
        <v/>
      </c>
      <c r="AB35" s="195" t="str">
        <f t="shared" si="3"/>
        <v/>
      </c>
      <c r="AC35" s="194" t="str">
        <f>IFERROR(VLOOKUP(AB35,Техника!$A$2:$D$92,4,0),"")</f>
        <v/>
      </c>
      <c r="AD35" s="7" t="str">
        <f>IFERROR(VLOOKUP(IFERROR(VLOOKUP(Z35,$A$6:$D$45,4,0),IF(VLOOKUP(Z35,$F$6:$L$45,4,0)&lt;&gt;"",VLOOKUP(Z35,$F$6:$L$45,4,0),VLOOKUP(Z35,$F$6:$L$45,7,0))),'Фамилии+тел'!$A$1:$D$41,4,0),"")</f>
        <v/>
      </c>
      <c r="AE35" s="7"/>
      <c r="AF35" s="7" t="str">
        <f t="shared" si="4"/>
        <v/>
      </c>
    </row>
    <row r="36" spans="1:32">
      <c r="A36" s="64"/>
      <c r="B36" s="103"/>
      <c r="C36" s="63"/>
      <c r="D36" s="32"/>
      <c r="E36" s="60" t="str">
        <f>IF(ISERROR(VLOOKUP(D36,'Не лазить'!$A:$B,2,0))," ",VLOOKUP(D36,'Не лазить'!$A:$B,2,0))</f>
        <v xml:space="preserve"> </v>
      </c>
      <c r="F36" s="58">
        <v>22026</v>
      </c>
      <c r="G36" s="106"/>
      <c r="H36" s="62"/>
      <c r="I36" s="5"/>
      <c r="J36" s="33" t="str">
        <f>IF(ISERROR(VLOOKUP(I36,'Не лазить'!$A:$B,2,0))," ",VLOOKUP(I36,'Не лазить'!$A:$B,2,0))</f>
        <v xml:space="preserve"> </v>
      </c>
      <c r="K36" s="33"/>
      <c r="L36" s="32">
        <v>3439</v>
      </c>
      <c r="M36" s="33" t="str">
        <f>IF(ISERROR(VLOOKUP(L36,'Не лазить'!$A:$B,2,0))," ",VLOOKUP(L36,'Не лазить'!$A:$B,2,0))</f>
        <v>Сидоров5</v>
      </c>
      <c r="N36" s="33"/>
      <c r="O36" s="100" t="s">
        <v>54</v>
      </c>
      <c r="P36" s="21">
        <v>22139</v>
      </c>
      <c r="Q36" s="85" t="s">
        <v>124</v>
      </c>
      <c r="R36" s="44" t="str">
        <f t="shared" si="0"/>
        <v>22139, 22169, 22177, 22212</v>
      </c>
      <c r="S36" s="83"/>
      <c r="T36" s="16"/>
      <c r="U36" s="75"/>
      <c r="V36" s="45" t="str">
        <f t="shared" si="1"/>
        <v/>
      </c>
      <c r="Z36" s="7" t="str">
        <f t="shared" si="2"/>
        <v/>
      </c>
      <c r="AA36" s="194" t="str">
        <f>IFERROR(VLOOKUP(Z36,Техника!$A$2:$D$92,4,0),"")</f>
        <v/>
      </c>
      <c r="AB36" s="195" t="str">
        <f t="shared" si="3"/>
        <v/>
      </c>
      <c r="AC36" s="194" t="str">
        <f>IFERROR(VLOOKUP(AB36,Техника!$A$2:$D$92,4,0),"")</f>
        <v/>
      </c>
      <c r="AD36" s="7" t="str">
        <f>IFERROR(VLOOKUP(IFERROR(VLOOKUP(Z36,$A$6:$D$45,4,0),IF(VLOOKUP(Z36,$F$6:$L$45,4,0)&lt;&gt;"",VLOOKUP(Z36,$F$6:$L$45,4,0),VLOOKUP(Z36,$F$6:$L$45,7,0))),'Фамилии+тел'!$A$1:$D$41,4,0),"")</f>
        <v/>
      </c>
      <c r="AE36" s="7"/>
      <c r="AF36" s="7" t="str">
        <f t="shared" si="4"/>
        <v/>
      </c>
    </row>
    <row r="37" spans="1:32">
      <c r="A37" s="64"/>
      <c r="B37" s="103"/>
      <c r="C37" s="63"/>
      <c r="D37" s="32"/>
      <c r="E37" s="60" t="str">
        <f>IF(ISERROR(VLOOKUP(D37,'Не лазить'!$A:$B,2,0))," ",VLOOKUP(D37,'Не лазить'!$A:$B,2,0))</f>
        <v xml:space="preserve"> </v>
      </c>
      <c r="F37" s="58">
        <v>22036</v>
      </c>
      <c r="G37" s="106"/>
      <c r="H37" s="62"/>
      <c r="I37" s="5"/>
      <c r="J37" s="33" t="str">
        <f>IF(ISERROR(VLOOKUP(I37,'Не лазить'!$A:$B,2,0))," ",VLOOKUP(I37,'Не лазить'!$A:$B,2,0))</f>
        <v xml:space="preserve"> </v>
      </c>
      <c r="K37" s="33"/>
      <c r="L37" s="32">
        <v>3613</v>
      </c>
      <c r="M37" s="33" t="str">
        <f>IF(ISERROR(VLOOKUP(L37,'Не лазить'!$A:$B,2,0))," ",VLOOKUP(L37,'Не лазить'!$A:$B,2,0))</f>
        <v>Петров3</v>
      </c>
      <c r="N37" s="33"/>
      <c r="O37" s="39"/>
      <c r="P37" s="21">
        <v>22147</v>
      </c>
      <c r="Q37" s="85" t="s">
        <v>120</v>
      </c>
      <c r="R37" s="44" t="str">
        <f t="shared" ref="R37:R66" si="5">P37&amp;IFERROR(", "&amp;VLOOKUP(Q37,Q38:R18021,2,),"")</f>
        <v>22147, 22170, 22178</v>
      </c>
      <c r="S37" s="83"/>
      <c r="T37" s="16">
        <v>1240</v>
      </c>
      <c r="U37" s="75" t="s">
        <v>28</v>
      </c>
      <c r="V37" s="45" t="str">
        <f t="shared" ref="V37:V66" si="6">T37&amp;IFERROR(", "&amp;VLOOKUP(U37,U38:V18021,2,),"")</f>
        <v>1240, 3570, 2683, 3439, 2274</v>
      </c>
      <c r="Z37" s="7" t="str">
        <f t="shared" si="2"/>
        <v/>
      </c>
      <c r="AA37" s="194" t="str">
        <f>IFERROR(VLOOKUP(Z37,Техника!$A$2:$D$92,4,0),"")</f>
        <v/>
      </c>
      <c r="AB37" s="195" t="str">
        <f t="shared" si="3"/>
        <v/>
      </c>
      <c r="AC37" s="194" t="str">
        <f>IFERROR(VLOOKUP(AB37,Техника!$A$2:$D$92,4,0),"")</f>
        <v/>
      </c>
      <c r="AD37" s="7" t="str">
        <f>IFERROR(VLOOKUP(IFERROR(VLOOKUP(Z37,$A$6:$D$45,4,0),IF(VLOOKUP(Z37,$F$6:$L$45,4,0)&lt;&gt;"",VLOOKUP(Z37,$F$6:$L$45,4,0),VLOOKUP(Z37,$F$6:$L$45,7,0))),'Фамилии+тел'!$A$1:$D$41,4,0),"")</f>
        <v/>
      </c>
      <c r="AE37" s="7"/>
      <c r="AF37" s="7" t="str">
        <f t="shared" si="4"/>
        <v/>
      </c>
    </row>
    <row r="38" spans="1:32" ht="22.5">
      <c r="A38" s="64"/>
      <c r="B38" s="103"/>
      <c r="C38" s="63"/>
      <c r="D38" s="32"/>
      <c r="E38" s="60" t="str">
        <f>IF(ISERROR(VLOOKUP(D38,'Не лазить'!$A:$B,2,0))," ",VLOOKUP(D38,'Не лазить'!$A:$B,2,0))</f>
        <v xml:space="preserve"> </v>
      </c>
      <c r="F38" s="58">
        <v>22041</v>
      </c>
      <c r="G38" s="106"/>
      <c r="H38" s="62"/>
      <c r="I38" s="5"/>
      <c r="J38" s="33" t="str">
        <f>IF(ISERROR(VLOOKUP(I38,'Не лазить'!$A:$B,2,0))," ",VLOOKUP(I38,'Не лазить'!$A:$B,2,0))</f>
        <v xml:space="preserve"> </v>
      </c>
      <c r="K38" s="101" t="s">
        <v>53</v>
      </c>
      <c r="L38" s="32"/>
      <c r="M38" s="33" t="str">
        <f>IF(ISERROR(VLOOKUP(L38,'Не лазить'!$A:$B,2,0))," ",VLOOKUP(L38,'Не лазить'!$A:$B,2,0))</f>
        <v xml:space="preserve"> </v>
      </c>
      <c r="N38" s="33"/>
      <c r="O38" s="39"/>
      <c r="P38" s="21">
        <v>22148</v>
      </c>
      <c r="Q38" s="85" t="s">
        <v>121</v>
      </c>
      <c r="R38" s="44" t="str">
        <f t="shared" si="5"/>
        <v>22148, 22171, 22184</v>
      </c>
      <c r="S38" s="83"/>
      <c r="T38" s="16">
        <v>3570</v>
      </c>
      <c r="U38" s="75" t="s">
        <v>28</v>
      </c>
      <c r="V38" s="45" t="str">
        <f t="shared" si="6"/>
        <v>3570, 2683, 3439, 2274</v>
      </c>
      <c r="Z38" s="7" t="str">
        <f t="shared" si="2"/>
        <v/>
      </c>
      <c r="AA38" s="194" t="str">
        <f>IFERROR(VLOOKUP(Z38,Техника!$A$2:$D$92,4,0),"")</f>
        <v/>
      </c>
      <c r="AB38" s="195" t="str">
        <f t="shared" si="3"/>
        <v/>
      </c>
      <c r="AC38" s="194" t="str">
        <f>IFERROR(VLOOKUP(AB38,Техника!$A$2:$D$92,4,0),"")</f>
        <v/>
      </c>
      <c r="AD38" s="7" t="str">
        <f>IFERROR(VLOOKUP(IFERROR(VLOOKUP(Z38,$A$6:$D$45,4,0),IF(VLOOKUP(Z38,$F$6:$L$45,4,0)&lt;&gt;"",VLOOKUP(Z38,$F$6:$L$45,4,0),VLOOKUP(Z38,$F$6:$L$45,7,0))),'Фамилии+тел'!$A$1:$D$41,4,0),"")</f>
        <v/>
      </c>
      <c r="AE38" s="7"/>
      <c r="AF38" s="7" t="str">
        <f t="shared" si="4"/>
        <v/>
      </c>
    </row>
    <row r="39" spans="1:32" ht="22.5">
      <c r="A39" s="67"/>
      <c r="B39" s="104"/>
      <c r="C39" s="63"/>
      <c r="D39" s="32"/>
      <c r="E39" s="60" t="str">
        <f>IF(ISERROR(VLOOKUP(D39,'Не лазить'!$A:$B,2,0))," ",VLOOKUP(D39,'Не лазить'!$A:$B,2,0))</f>
        <v xml:space="preserve"> </v>
      </c>
      <c r="F39" s="58">
        <v>22048</v>
      </c>
      <c r="G39" s="106"/>
      <c r="H39" s="62"/>
      <c r="I39" s="5"/>
      <c r="J39" s="33" t="str">
        <f>IF(ISERROR(VLOOKUP(I39,'Не лазить'!$A:$B,2,0))," ",VLOOKUP(I39,'Не лазить'!$A:$B,2,0))</f>
        <v xml:space="preserve"> </v>
      </c>
      <c r="K39" s="101" t="s">
        <v>53</v>
      </c>
      <c r="L39" s="32"/>
      <c r="M39" s="33" t="str">
        <f>IF(ISERROR(VLOOKUP(L39,'Не лазить'!$A:$B,2,0))," ",VLOOKUP(L39,'Не лазить'!$A:$B,2,0))</f>
        <v xml:space="preserve"> </v>
      </c>
      <c r="N39" s="33"/>
      <c r="O39" s="39"/>
      <c r="P39" s="21">
        <v>22167</v>
      </c>
      <c r="Q39" s="85" t="s">
        <v>122</v>
      </c>
      <c r="R39" s="44" t="str">
        <f t="shared" si="5"/>
        <v>22167, 22172, 22203</v>
      </c>
      <c r="S39" s="81"/>
      <c r="T39" s="16">
        <v>3972</v>
      </c>
      <c r="U39" s="75" t="s">
        <v>37</v>
      </c>
      <c r="V39" s="45" t="str">
        <f t="shared" si="6"/>
        <v>3972</v>
      </c>
      <c r="Z39" s="7" t="str">
        <f t="shared" si="2"/>
        <v/>
      </c>
      <c r="AA39" s="194" t="str">
        <f>IFERROR(VLOOKUP(Z39,Техника!$A$2:$D$92,4,0),"")</f>
        <v/>
      </c>
      <c r="AB39" s="195" t="str">
        <f t="shared" si="3"/>
        <v/>
      </c>
      <c r="AC39" s="194" t="str">
        <f>IFERROR(VLOOKUP(AB39,Техника!$A$2:$D$92,4,0),"")</f>
        <v/>
      </c>
      <c r="AD39" s="7" t="str">
        <f>IFERROR(VLOOKUP(IFERROR(VLOOKUP(Z39,$A$6:$D$45,4,0),IF(VLOOKUP(Z39,$F$6:$L$45,4,0)&lt;&gt;"",VLOOKUP(Z39,$F$6:$L$45,4,0),VLOOKUP(Z39,$F$6:$L$45,7,0))),'Фамилии+тел'!$A$1:$D$41,4,0),"")</f>
        <v/>
      </c>
      <c r="AE39" s="7"/>
      <c r="AF39" s="7" t="str">
        <f t="shared" si="4"/>
        <v/>
      </c>
    </row>
    <row r="40" spans="1:32">
      <c r="A40" s="64"/>
      <c r="B40" s="103"/>
      <c r="C40" s="63"/>
      <c r="D40" s="32"/>
      <c r="E40" s="60" t="str">
        <f>IF(ISERROR(VLOOKUP(D40,'Не лазить'!$A:$B,2,0))," ",VLOOKUP(D40,'Не лазить'!$A:$B,2,0))</f>
        <v xml:space="preserve"> </v>
      </c>
      <c r="F40" s="58">
        <v>22085</v>
      </c>
      <c r="G40" s="106"/>
      <c r="H40" s="62"/>
      <c r="I40" s="5"/>
      <c r="J40" s="33" t="str">
        <f>IF(ISERROR(VLOOKUP(I40,'Не лазить'!$A:$B,2,0))," ",VLOOKUP(I40,'Не лазить'!$A:$B,2,0))</f>
        <v xml:space="preserve"> </v>
      </c>
      <c r="K40" s="33"/>
      <c r="L40" s="32">
        <v>2237</v>
      </c>
      <c r="M40" s="33" t="str">
        <f>IF(ISERROR(VLOOKUP(L40,'Не лазить'!$A:$B,2,0))," ",VLOOKUP(L40,'Не лазить'!$A:$B,2,0))</f>
        <v>Петров8</v>
      </c>
      <c r="N40" s="33"/>
      <c r="O40" s="39"/>
      <c r="P40" s="21">
        <v>22168</v>
      </c>
      <c r="Q40" s="85" t="s">
        <v>123</v>
      </c>
      <c r="R40" s="44" t="str">
        <f t="shared" si="5"/>
        <v>22168, 22176, 22211</v>
      </c>
      <c r="S40" s="83"/>
      <c r="T40" s="16">
        <v>736</v>
      </c>
      <c r="U40" s="75" t="s">
        <v>38</v>
      </c>
      <c r="V40" s="45" t="str">
        <f t="shared" si="6"/>
        <v>736</v>
      </c>
      <c r="Z40" s="7" t="str">
        <f t="shared" si="2"/>
        <v/>
      </c>
      <c r="AA40" s="194" t="str">
        <f>IFERROR(VLOOKUP(Z40,Техника!$A$2:$D$92,4,0),"")</f>
        <v/>
      </c>
      <c r="AB40" s="195" t="str">
        <f t="shared" si="3"/>
        <v/>
      </c>
      <c r="AC40" s="194" t="str">
        <f>IFERROR(VLOOKUP(AB40,Техника!$A$2:$D$92,4,0),"")</f>
        <v/>
      </c>
      <c r="AD40" s="7" t="str">
        <f>IFERROR(VLOOKUP(IFERROR(VLOOKUP(Z40,$A$6:$D$45,4,0),IF(VLOOKUP(Z40,$F$6:$L$45,4,0)&lt;&gt;"",VLOOKUP(Z40,$F$6:$L$45,4,0),VLOOKUP(Z40,$F$6:$L$45,7,0))),'Фамилии+тел'!$A$1:$D$41,4,0),"")</f>
        <v/>
      </c>
      <c r="AE40" s="7"/>
      <c r="AF40" s="7" t="str">
        <f t="shared" si="4"/>
        <v/>
      </c>
    </row>
    <row r="41" spans="1:32">
      <c r="A41" s="64"/>
      <c r="B41" s="103"/>
      <c r="C41" s="63"/>
      <c r="D41" s="5"/>
      <c r="E41" s="60" t="str">
        <f>IF(ISERROR(VLOOKUP(D41,'Не лазить'!$A:$B,2,0))," ",VLOOKUP(D41,'Не лазить'!$A:$B,2,0))</f>
        <v xml:space="preserve"> </v>
      </c>
      <c r="F41" s="58">
        <v>22139</v>
      </c>
      <c r="G41" s="106"/>
      <c r="H41" s="62"/>
      <c r="I41" s="5"/>
      <c r="J41" s="33" t="str">
        <f>IF(ISERROR(VLOOKUP(I41,'Не лазить'!$A:$B,2,0))," ",VLOOKUP(I41,'Не лазить'!$A:$B,2,0))</f>
        <v xml:space="preserve"> </v>
      </c>
      <c r="K41" s="33"/>
      <c r="L41" s="32">
        <v>2655</v>
      </c>
      <c r="M41" s="33" t="str">
        <f>IF(ISERROR(VLOOKUP(L41,'Не лазить'!$A:$B,2,0))," ",VLOOKUP(L41,'Не лазить'!$A:$B,2,0))</f>
        <v>Петров1</v>
      </c>
      <c r="N41" s="33"/>
      <c r="O41" s="39"/>
      <c r="P41" s="21">
        <v>22169</v>
      </c>
      <c r="Q41" s="85" t="s">
        <v>124</v>
      </c>
      <c r="R41" s="44" t="str">
        <f t="shared" si="5"/>
        <v>22169, 22177, 22212</v>
      </c>
      <c r="S41" s="81"/>
      <c r="T41" s="16">
        <v>2683</v>
      </c>
      <c r="U41" s="75" t="s">
        <v>28</v>
      </c>
      <c r="V41" s="45" t="str">
        <f t="shared" si="6"/>
        <v>2683, 3439, 2274</v>
      </c>
      <c r="Z41" s="7" t="str">
        <f t="shared" si="2"/>
        <v/>
      </c>
      <c r="AA41" s="194" t="str">
        <f>IFERROR(VLOOKUP(Z41,Техника!$A$2:$D$92,4,0),"")</f>
        <v/>
      </c>
      <c r="AB41" s="195" t="str">
        <f t="shared" si="3"/>
        <v/>
      </c>
      <c r="AC41" s="194" t="str">
        <f>IFERROR(VLOOKUP(AB41,Техника!$A$2:$D$92,4,0),"")</f>
        <v/>
      </c>
      <c r="AD41" s="7" t="str">
        <f>IFERROR(VLOOKUP(IFERROR(VLOOKUP(Z41,$A$6:$D$45,4,0),IF(VLOOKUP(Z41,$F$6:$L$45,4,0)&lt;&gt;"",VLOOKUP(Z41,$F$6:$L$45,4,0),VLOOKUP(Z41,$F$6:$L$45,7,0))),'Фамилии+тел'!$A$1:$D$41,4,0),"")</f>
        <v/>
      </c>
      <c r="AE41" s="7"/>
      <c r="AF41" s="7" t="str">
        <f t="shared" si="4"/>
        <v/>
      </c>
    </row>
    <row r="42" spans="1:32">
      <c r="A42" s="6"/>
      <c r="B42" s="105"/>
      <c r="C42" s="63"/>
      <c r="D42" s="68"/>
      <c r="E42" s="60" t="str">
        <f>IF(ISERROR(VLOOKUP(D42,'Не лазить'!$A:$B,2,0))," ",VLOOKUP(D42,'Не лазить'!$A:$B,2,0))</f>
        <v xml:space="preserve"> </v>
      </c>
      <c r="F42" s="58">
        <v>22211</v>
      </c>
      <c r="G42" s="106"/>
      <c r="H42" s="62"/>
      <c r="I42" s="5"/>
      <c r="J42" s="33" t="str">
        <f>IF(ISERROR(VLOOKUP(I42,'Не лазить'!$A:$B,2,0))," ",VLOOKUP(I42,'Не лазить'!$A:$B,2,0))</f>
        <v xml:space="preserve"> </v>
      </c>
      <c r="K42" s="33"/>
      <c r="L42" s="32">
        <v>2307</v>
      </c>
      <c r="M42" s="33" t="str">
        <f>IF(ISERROR(VLOOKUP(L42,'Не лазить'!$A:$B,2,0))," ",VLOOKUP(L42,'Не лазить'!$A:$B,2,0))</f>
        <v>Петров2</v>
      </c>
      <c r="N42" s="33"/>
      <c r="O42" s="39"/>
      <c r="P42" s="21">
        <v>22170</v>
      </c>
      <c r="Q42" s="85" t="s">
        <v>120</v>
      </c>
      <c r="R42" s="44" t="str">
        <f t="shared" si="5"/>
        <v>22170, 22178</v>
      </c>
      <c r="S42" s="83"/>
      <c r="T42" s="16">
        <v>1900</v>
      </c>
      <c r="U42" s="75" t="s">
        <v>40</v>
      </c>
      <c r="V42" s="45" t="str">
        <f t="shared" si="6"/>
        <v>1900</v>
      </c>
      <c r="Z42" s="7" t="str">
        <f t="shared" si="2"/>
        <v/>
      </c>
      <c r="AA42" s="194" t="str">
        <f>IFERROR(VLOOKUP(Z42,Техника!$A$2:$D$92,4,0),"")</f>
        <v/>
      </c>
      <c r="AB42" s="195" t="str">
        <f t="shared" si="3"/>
        <v/>
      </c>
      <c r="AC42" s="194" t="str">
        <f>IFERROR(VLOOKUP(AB42,Техника!$A$2:$D$92,4,0),"")</f>
        <v/>
      </c>
      <c r="AD42" s="7" t="str">
        <f>IFERROR(VLOOKUP(IFERROR(VLOOKUP(Z42,$A$6:$D$45,4,0),IF(VLOOKUP(Z42,$F$6:$L$45,4,0)&lt;&gt;"",VLOOKUP(Z42,$F$6:$L$45,4,0),VLOOKUP(Z42,$F$6:$L$45,7,0))),'Фамилии+тел'!$A$1:$D$41,4,0),"")</f>
        <v/>
      </c>
      <c r="AE42" s="7"/>
      <c r="AF42" s="7" t="str">
        <f t="shared" si="4"/>
        <v/>
      </c>
    </row>
    <row r="43" spans="1:32">
      <c r="A43" s="6"/>
      <c r="B43" s="105"/>
      <c r="C43" s="63"/>
      <c r="D43" s="68"/>
      <c r="E43" s="60" t="str">
        <f>IF(ISERROR(VLOOKUP(D43,'Не лазить'!$A:$B,2,0))," ",VLOOKUP(D43,'Не лазить'!$A:$B,2,0))</f>
        <v xml:space="preserve"> </v>
      </c>
      <c r="F43" s="58" t="s">
        <v>52</v>
      </c>
      <c r="G43" s="106"/>
      <c r="H43" s="62"/>
      <c r="I43" s="5"/>
      <c r="J43" s="33" t="str">
        <f>IF(ISERROR(VLOOKUP(I43,'Не лазить'!$A:$B,2,0))," ",VLOOKUP(I43,'Не лазить'!$A:$B,2,0))</f>
        <v xml:space="preserve"> </v>
      </c>
      <c r="K43" s="33"/>
      <c r="L43" s="32"/>
      <c r="M43" s="33" t="str">
        <f>IF(ISERROR(VLOOKUP(L43,'Не лазить'!$A:$B,2,0))," ",VLOOKUP(L43,'Не лазить'!$A:$B,2,0))</f>
        <v xml:space="preserve"> </v>
      </c>
      <c r="N43" s="33"/>
      <c r="O43" s="39"/>
      <c r="P43" s="21">
        <v>22171</v>
      </c>
      <c r="Q43" s="85" t="s">
        <v>121</v>
      </c>
      <c r="R43" s="44" t="str">
        <f t="shared" si="5"/>
        <v>22171, 22184</v>
      </c>
      <c r="S43" s="81"/>
      <c r="T43" s="16">
        <v>3439</v>
      </c>
      <c r="U43" s="7" t="s">
        <v>28</v>
      </c>
      <c r="V43" s="45" t="str">
        <f t="shared" si="6"/>
        <v>3439, 2274</v>
      </c>
      <c r="Z43" s="7" t="str">
        <f t="shared" si="2"/>
        <v/>
      </c>
      <c r="AA43" s="194" t="str">
        <f>IFERROR(VLOOKUP(Z43,Техника!$A$2:$D$92,4,0),"")</f>
        <v/>
      </c>
      <c r="AB43" s="195" t="str">
        <f t="shared" si="3"/>
        <v/>
      </c>
      <c r="AC43" s="194" t="str">
        <f>IFERROR(VLOOKUP(AB43,Техника!$A$2:$D$92,4,0),"")</f>
        <v/>
      </c>
      <c r="AD43" s="7" t="str">
        <f>IFERROR(VLOOKUP(IFERROR(VLOOKUP(Z43,$A$6:$D$45,4,0),IF(VLOOKUP(Z43,$F$6:$L$45,4,0)&lt;&gt;"",VLOOKUP(Z43,$F$6:$L$45,4,0),VLOOKUP(Z43,$F$6:$L$45,7,0))),'Фамилии+тел'!$A$1:$D$41,4,0),"")</f>
        <v/>
      </c>
      <c r="AE43" s="7"/>
      <c r="AF43" s="7" t="str">
        <f t="shared" si="4"/>
        <v/>
      </c>
    </row>
    <row r="44" spans="1:32">
      <c r="A44" s="6"/>
      <c r="B44" s="105"/>
      <c r="C44" s="63"/>
      <c r="D44" s="68"/>
      <c r="E44" s="60" t="str">
        <f>IF(ISERROR(VLOOKUP(D44,'Не лазить'!$A:$B,2,0))," ",VLOOKUP(D44,'Не лазить'!$A:$B,2,0))</f>
        <v xml:space="preserve"> </v>
      </c>
      <c r="F44" s="66">
        <v>22099</v>
      </c>
      <c r="G44" s="107"/>
      <c r="H44" s="62"/>
      <c r="I44" s="5"/>
      <c r="J44" s="33" t="str">
        <f>IF(ISERROR(VLOOKUP(I44,'Не лазить'!$A:$B,2,0))," ",VLOOKUP(I44,'Не лазить'!$A:$B,2,0))</f>
        <v xml:space="preserve"> </v>
      </c>
      <c r="K44" s="33"/>
      <c r="L44" s="32">
        <v>2043</v>
      </c>
      <c r="M44" s="33" t="str">
        <f>IF(ISERROR(VLOOKUP(L44,'Не лазить'!$A:$B,2,0))," ",VLOOKUP(L44,'Не лазить'!$A:$B,2,0))</f>
        <v>Петров5</v>
      </c>
      <c r="N44" s="33" t="s">
        <v>51</v>
      </c>
      <c r="O44" s="39"/>
      <c r="P44" s="21">
        <v>22172</v>
      </c>
      <c r="Q44" s="85" t="s">
        <v>122</v>
      </c>
      <c r="R44" s="44" t="str">
        <f t="shared" si="5"/>
        <v>22172, 22203</v>
      </c>
      <c r="S44" s="81"/>
      <c r="T44" s="16">
        <v>2274</v>
      </c>
      <c r="U44" s="7" t="s">
        <v>28</v>
      </c>
      <c r="V44" s="45" t="str">
        <f t="shared" si="6"/>
        <v>2274</v>
      </c>
      <c r="Z44" s="7" t="str">
        <f t="shared" si="2"/>
        <v/>
      </c>
      <c r="AA44" s="194" t="str">
        <f>IFERROR(VLOOKUP(Z44,Техника!$A$2:$D$92,4,0),"")</f>
        <v/>
      </c>
      <c r="AB44" s="195" t="str">
        <f t="shared" si="3"/>
        <v/>
      </c>
      <c r="AC44" s="194" t="str">
        <f>IFERROR(VLOOKUP(AB44,Техника!$A$2:$D$92,4,0),"")</f>
        <v/>
      </c>
      <c r="AD44" s="7" t="str">
        <f>IFERROR(VLOOKUP(IFERROR(VLOOKUP(Z44,$A$6:$D$45,4,0),IF(VLOOKUP(Z44,$F$6:$L$45,4,0)&lt;&gt;"",VLOOKUP(Z44,$F$6:$L$45,4,0),VLOOKUP(Z44,$F$6:$L$45,7,0))),'Фамилии+тел'!$A$1:$D$41,4,0),"")</f>
        <v/>
      </c>
      <c r="AE44" s="7"/>
      <c r="AF44" s="7" t="str">
        <f t="shared" si="4"/>
        <v/>
      </c>
    </row>
    <row r="45" spans="1:32">
      <c r="A45" s="6"/>
      <c r="B45" s="105"/>
      <c r="C45" s="63"/>
      <c r="D45" s="68"/>
      <c r="E45" s="60" t="str">
        <f>IF(ISERROR(VLOOKUP(D45,'Не лазить'!$A:$B,2,0))," ",VLOOKUP(D45,'Не лазить'!$A:$B,2,0))</f>
        <v xml:space="preserve"> </v>
      </c>
      <c r="F45" s="58"/>
      <c r="G45" s="106"/>
      <c r="H45" s="62"/>
      <c r="I45" s="5"/>
      <c r="J45" s="33" t="str">
        <f>IF(ISERROR(VLOOKUP(I45,'Не лазить'!$A:$B,2,0))," ",VLOOKUP(I45,'Не лазить'!$A:$B,2,0))</f>
        <v xml:space="preserve"> </v>
      </c>
      <c r="K45" s="33"/>
      <c r="L45" s="32"/>
      <c r="M45" s="33" t="str">
        <f>IF(ISERROR(VLOOKUP(L45,'Не лазить'!$A:$B,2,0))," ",VLOOKUP(L45,'Не лазить'!$A:$B,2,0))</f>
        <v xml:space="preserve"> </v>
      </c>
      <c r="N45" s="33"/>
      <c r="O45" s="39"/>
      <c r="P45" s="21">
        <v>22176</v>
      </c>
      <c r="Q45" s="85" t="s">
        <v>123</v>
      </c>
      <c r="R45" s="44" t="str">
        <f t="shared" si="5"/>
        <v>22176, 22211</v>
      </c>
      <c r="S45" s="81"/>
      <c r="T45" s="16"/>
      <c r="U45" s="7"/>
      <c r="V45" s="45" t="str">
        <f t="shared" si="6"/>
        <v/>
      </c>
      <c r="Z45" s="7" t="str">
        <f t="shared" si="2"/>
        <v/>
      </c>
      <c r="AA45" s="194" t="str">
        <f>IFERROR(VLOOKUP(Z45,Техника!$A$2:$D$92,4,0),"")</f>
        <v/>
      </c>
      <c r="AB45" s="195" t="str">
        <f t="shared" si="3"/>
        <v/>
      </c>
      <c r="AC45" s="194" t="str">
        <f>IFERROR(VLOOKUP(AB45,Техника!$A$2:$D$92,4,0),"")</f>
        <v/>
      </c>
      <c r="AD45" s="7" t="str">
        <f>IFERROR(VLOOKUP(IFERROR(VLOOKUP(Z45,$A$6:$D$45,4,0),IF(VLOOKUP(Z45,$F$6:$L$45,4,0)&lt;&gt;"",VLOOKUP(Z45,$F$6:$L$45,4,0),VLOOKUP(Z45,$F$6:$L$45,7,0))),'Фамилии+тел'!$A$1:$D$41,4,0),"")</f>
        <v/>
      </c>
      <c r="AE45" s="7"/>
      <c r="AF45" s="7" t="str">
        <f t="shared" si="4"/>
        <v/>
      </c>
    </row>
    <row r="46" spans="1:32">
      <c r="P46" s="21">
        <v>22177</v>
      </c>
      <c r="Q46" s="85" t="s">
        <v>124</v>
      </c>
      <c r="R46" s="44" t="str">
        <f t="shared" si="5"/>
        <v>22177, 22212</v>
      </c>
      <c r="S46" s="81"/>
      <c r="T46" s="16"/>
      <c r="U46" s="7"/>
      <c r="V46" s="45" t="str">
        <f t="shared" si="6"/>
        <v/>
      </c>
      <c r="Z46" s="7" t="str">
        <f t="shared" si="2"/>
        <v/>
      </c>
      <c r="AA46" s="194" t="str">
        <f>IFERROR(VLOOKUP(Z46,Техника!$A$2:$D$92,4,0),"")</f>
        <v/>
      </c>
      <c r="AB46" s="195" t="str">
        <f t="shared" si="3"/>
        <v/>
      </c>
      <c r="AC46" s="194" t="str">
        <f>IFERROR(VLOOKUP(AB46,Техника!$A$2:$D$92,4,0),"")</f>
        <v/>
      </c>
      <c r="AD46" s="7" t="str">
        <f>IFERROR(VLOOKUP(IFERROR(VLOOKUP(Z46,$A$6:$D$45,4,0),IF(VLOOKUP(Z46,$F$6:$L$45,4,0)&lt;&gt;"",VLOOKUP(Z46,$F$6:$L$45,4,0),VLOOKUP(Z46,$F$6:$L$45,7,0))),'Фамилии+тел'!$A$1:$D$41,4,0),"")</f>
        <v/>
      </c>
      <c r="AE46" s="7"/>
      <c r="AF46" s="7" t="str">
        <f t="shared" si="4"/>
        <v/>
      </c>
    </row>
    <row r="47" spans="1:32">
      <c r="P47" s="21">
        <v>22178</v>
      </c>
      <c r="Q47" s="85" t="s">
        <v>120</v>
      </c>
      <c r="R47" s="44" t="str">
        <f t="shared" si="5"/>
        <v>22178</v>
      </c>
      <c r="S47" s="81"/>
      <c r="T47" s="16"/>
      <c r="U47" s="7"/>
      <c r="V47" s="45" t="str">
        <f t="shared" si="6"/>
        <v/>
      </c>
      <c r="Z47" s="7" t="str">
        <f t="shared" si="2"/>
        <v/>
      </c>
      <c r="AA47" s="194" t="str">
        <f>IFERROR(VLOOKUP(Z47,Техника!$A$2:$D$92,4,0),"")</f>
        <v/>
      </c>
      <c r="AB47" s="195" t="str">
        <f t="shared" si="3"/>
        <v/>
      </c>
      <c r="AC47" s="194" t="str">
        <f>IFERROR(VLOOKUP(AB47,Техника!$A$2:$D$92,4,0),"")</f>
        <v/>
      </c>
      <c r="AD47" s="7" t="str">
        <f>IFERROR(VLOOKUP(IFERROR(VLOOKUP(Z47,$A$6:$D$45,4,0),IF(VLOOKUP(Z47,$F$6:$L$45,4,0)&lt;&gt;"",VLOOKUP(Z47,$F$6:$L$45,4,0),VLOOKUP(Z47,$F$6:$L$45,7,0))),'Фамилии+тел'!$A$1:$D$41,4,0),"")</f>
        <v/>
      </c>
      <c r="AE47" s="7"/>
      <c r="AF47" s="7" t="str">
        <f t="shared" si="4"/>
        <v/>
      </c>
    </row>
    <row r="48" spans="1:32">
      <c r="P48" s="21">
        <v>22184</v>
      </c>
      <c r="Q48" s="85" t="s">
        <v>121</v>
      </c>
      <c r="R48" s="44" t="str">
        <f t="shared" si="5"/>
        <v>22184</v>
      </c>
      <c r="S48" s="81"/>
      <c r="T48" s="16"/>
      <c r="U48" s="7"/>
      <c r="V48" s="45" t="str">
        <f t="shared" si="6"/>
        <v/>
      </c>
      <c r="Z48" s="7" t="str">
        <f t="shared" si="2"/>
        <v/>
      </c>
      <c r="AA48" s="194" t="str">
        <f>IFERROR(VLOOKUP(Z48,Техника!$A$2:$D$92,4,0),"")</f>
        <v/>
      </c>
      <c r="AB48" s="195" t="str">
        <f t="shared" si="3"/>
        <v/>
      </c>
      <c r="AC48" s="194" t="str">
        <f>IFERROR(VLOOKUP(AB48,Техника!$A$2:$D$92,4,0),"")</f>
        <v/>
      </c>
      <c r="AD48" s="7" t="str">
        <f>IFERROR(VLOOKUP(IFERROR(VLOOKUP(Z48,$A$6:$D$45,4,0),IF(VLOOKUP(Z48,$F$6:$L$45,4,0)&lt;&gt;"",VLOOKUP(Z48,$F$6:$L$45,4,0),VLOOKUP(Z48,$F$6:$L$45,7,0))),'Фамилии+тел'!$A$1:$D$41,4,0),"")</f>
        <v/>
      </c>
      <c r="AE48" s="7"/>
      <c r="AF48" s="7" t="str">
        <f t="shared" si="4"/>
        <v/>
      </c>
    </row>
    <row r="49" spans="5:32">
      <c r="P49" s="21">
        <v>22203</v>
      </c>
      <c r="Q49" s="85" t="s">
        <v>122</v>
      </c>
      <c r="R49" s="44" t="str">
        <f t="shared" si="5"/>
        <v>22203</v>
      </c>
      <c r="S49" s="81"/>
      <c r="T49" s="16"/>
      <c r="U49" s="7"/>
      <c r="V49" s="45" t="str">
        <f t="shared" si="6"/>
        <v/>
      </c>
      <c r="Z49" s="7" t="str">
        <f t="shared" si="2"/>
        <v/>
      </c>
      <c r="AA49" s="194" t="str">
        <f>IFERROR(VLOOKUP(Z49,Техника!$A$2:$D$92,4,0),"")</f>
        <v/>
      </c>
      <c r="AB49" s="195" t="str">
        <f t="shared" si="3"/>
        <v/>
      </c>
      <c r="AC49" s="194" t="str">
        <f>IFERROR(VLOOKUP(AB49,Техника!$A$2:$D$92,4,0),"")</f>
        <v/>
      </c>
      <c r="AD49" s="7" t="str">
        <f>IFERROR(VLOOKUP(IFERROR(VLOOKUP(Z49,$A$6:$D$45,4,0),IF(VLOOKUP(Z49,$F$6:$L$45,4,0)&lt;&gt;"",VLOOKUP(Z49,$F$6:$L$45,4,0),VLOOKUP(Z49,$F$6:$L$45,7,0))),'Фамилии+тел'!$A$1:$D$41,4,0),"")</f>
        <v/>
      </c>
      <c r="AE49" s="7"/>
      <c r="AF49" s="7" t="str">
        <f t="shared" si="4"/>
        <v/>
      </c>
    </row>
    <row r="50" spans="5:32">
      <c r="P50" s="21">
        <v>22211</v>
      </c>
      <c r="Q50" s="85" t="s">
        <v>123</v>
      </c>
      <c r="R50" s="44" t="str">
        <f t="shared" si="5"/>
        <v>22211</v>
      </c>
      <c r="S50" s="81"/>
      <c r="T50" s="16"/>
      <c r="U50" s="7"/>
      <c r="V50" s="45" t="str">
        <f t="shared" si="6"/>
        <v/>
      </c>
      <c r="Z50" s="7" t="str">
        <f t="shared" si="2"/>
        <v/>
      </c>
      <c r="AA50" s="194" t="str">
        <f>IFERROR(VLOOKUP(Z50,Техника!$A$2:$D$92,4,0),"")</f>
        <v/>
      </c>
      <c r="AB50" s="195" t="str">
        <f t="shared" si="3"/>
        <v/>
      </c>
      <c r="AC50" s="194" t="str">
        <f>IFERROR(VLOOKUP(AB50,Техника!$A$2:$D$92,4,0),"")</f>
        <v/>
      </c>
      <c r="AD50" s="7" t="str">
        <f>IFERROR(VLOOKUP(IFERROR(VLOOKUP(Z50,$A$6:$D$45,4,0),IF(VLOOKUP(Z50,$F$6:$L$45,4,0)&lt;&gt;"",VLOOKUP(Z50,$F$6:$L$45,4,0),VLOOKUP(Z50,$F$6:$L$45,7,0))),'Фамилии+тел'!$A$1:$D$41,4,0),"")</f>
        <v/>
      </c>
      <c r="AE50" s="7"/>
      <c r="AF50" s="7" t="str">
        <f t="shared" si="4"/>
        <v/>
      </c>
    </row>
    <row r="51" spans="5:32">
      <c r="P51" s="21">
        <v>22212</v>
      </c>
      <c r="Q51" s="85" t="s">
        <v>124</v>
      </c>
      <c r="R51" s="44" t="str">
        <f t="shared" si="5"/>
        <v>22212</v>
      </c>
      <c r="S51" s="81"/>
      <c r="T51" s="16"/>
      <c r="U51" s="7"/>
      <c r="V51" s="45" t="str">
        <f t="shared" si="6"/>
        <v/>
      </c>
      <c r="Z51" s="7" t="str">
        <f t="shared" si="2"/>
        <v/>
      </c>
      <c r="AA51" s="194" t="str">
        <f>IFERROR(VLOOKUP(Z51,Техника!$A$2:$D$92,4,0),"")</f>
        <v/>
      </c>
      <c r="AB51" s="195" t="str">
        <f t="shared" si="3"/>
        <v/>
      </c>
      <c r="AC51" s="194" t="str">
        <f>IFERROR(VLOOKUP(AB51,Техника!$A$2:$D$92,4,0),"")</f>
        <v/>
      </c>
      <c r="AD51" s="7" t="str">
        <f>IFERROR(VLOOKUP(IFERROR(VLOOKUP(Z51,$A$6:$D$45,4,0),IF(VLOOKUP(Z51,$F$6:$L$45,4,0)&lt;&gt;"",VLOOKUP(Z51,$F$6:$L$45,4,0),VLOOKUP(Z51,$F$6:$L$45,7,0))),'Фамилии+тел'!$A$1:$D$41,4,0),"")</f>
        <v/>
      </c>
      <c r="AE51" s="7"/>
      <c r="AF51" s="7" t="str">
        <f t="shared" si="4"/>
        <v/>
      </c>
    </row>
    <row r="52" spans="5:32">
      <c r="P52" s="21"/>
      <c r="Q52" s="86"/>
      <c r="R52" s="44" t="str">
        <f t="shared" si="5"/>
        <v/>
      </c>
      <c r="S52" s="81"/>
      <c r="T52" s="16"/>
      <c r="U52" s="7"/>
      <c r="V52" s="45" t="str">
        <f t="shared" si="6"/>
        <v/>
      </c>
      <c r="Z52" s="7" t="str">
        <f t="shared" si="2"/>
        <v/>
      </c>
      <c r="AA52" s="194" t="str">
        <f>IFERROR(VLOOKUP(Z52,Техника!$A$2:$D$92,4,0),"")</f>
        <v/>
      </c>
      <c r="AB52" s="195" t="str">
        <f t="shared" si="3"/>
        <v/>
      </c>
      <c r="AC52" s="194" t="str">
        <f>IFERROR(VLOOKUP(AB52,Техника!$A$2:$D$92,4,0),"")</f>
        <v/>
      </c>
      <c r="AD52" s="7" t="str">
        <f>IFERROR(VLOOKUP(IFERROR(VLOOKUP(Z52,$A$6:$D$45,4,0),IF(VLOOKUP(Z52,$F$6:$L$45,4,0)&lt;&gt;"",VLOOKUP(Z52,$F$6:$L$45,4,0),VLOOKUP(Z52,$F$6:$L$45,7,0))),'Фамилии+тел'!$A$1:$D$41,4,0),"")</f>
        <v/>
      </c>
      <c r="AE52" s="7"/>
      <c r="AF52" s="7" t="str">
        <f t="shared" si="4"/>
        <v/>
      </c>
    </row>
    <row r="53" spans="5:32">
      <c r="P53" s="21"/>
      <c r="Q53" s="85"/>
      <c r="R53" s="44" t="str">
        <f t="shared" si="5"/>
        <v/>
      </c>
      <c r="S53" s="81"/>
      <c r="T53" s="16"/>
      <c r="U53" s="7"/>
      <c r="V53" s="45" t="str">
        <f t="shared" si="6"/>
        <v/>
      </c>
      <c r="Z53" s="7" t="str">
        <f t="shared" si="2"/>
        <v/>
      </c>
      <c r="AA53" s="194" t="str">
        <f>IFERROR(VLOOKUP(Z53,Техника!$A$2:$D$92,4,0),"")</f>
        <v/>
      </c>
      <c r="AB53" s="195" t="str">
        <f t="shared" si="3"/>
        <v/>
      </c>
      <c r="AC53" s="194" t="str">
        <f>IFERROR(VLOOKUP(AB53,Техника!$A$2:$D$92,4,0),"")</f>
        <v/>
      </c>
      <c r="AD53" s="7" t="str">
        <f>IFERROR(VLOOKUP(IFERROR(VLOOKUP(Z53,$A$6:$D$45,4,0),IF(VLOOKUP(Z53,$F$6:$L$45,4,0)&lt;&gt;"",VLOOKUP(Z53,$F$6:$L$45,4,0),VLOOKUP(Z53,$F$6:$L$45,7,0))),'Фамилии+тел'!$A$1:$D$41,4,0),"")</f>
        <v/>
      </c>
      <c r="AE53" s="7"/>
      <c r="AF53" s="7" t="str">
        <f t="shared" si="4"/>
        <v/>
      </c>
    </row>
    <row r="54" spans="5:32">
      <c r="P54" s="21"/>
      <c r="Q54" s="85"/>
      <c r="R54" s="44" t="str">
        <f t="shared" si="5"/>
        <v/>
      </c>
      <c r="S54" s="81"/>
      <c r="T54" s="16"/>
      <c r="U54" s="7"/>
      <c r="V54" s="45" t="str">
        <f t="shared" si="6"/>
        <v/>
      </c>
      <c r="Z54" s="7" t="str">
        <f t="shared" si="2"/>
        <v/>
      </c>
      <c r="AA54" s="194" t="str">
        <f>IFERROR(VLOOKUP(Z54,Техника!$A$2:$D$92,4,0),"")</f>
        <v/>
      </c>
      <c r="AB54" s="195" t="str">
        <f t="shared" si="3"/>
        <v/>
      </c>
      <c r="AC54" s="194" t="str">
        <f>IFERROR(VLOOKUP(AB54,Техника!$A$2:$D$92,4,0),"")</f>
        <v/>
      </c>
      <c r="AD54" s="7" t="str">
        <f>IFERROR(VLOOKUP(IFERROR(VLOOKUP(Z54,$A$6:$D$45,4,0),IF(VLOOKUP(Z54,$F$6:$L$45,4,0)&lt;&gt;"",VLOOKUP(Z54,$F$6:$L$45,4,0),VLOOKUP(Z54,$F$6:$L$45,7,0))),'Фамилии+тел'!$A$1:$D$41,4,0),"")</f>
        <v/>
      </c>
      <c r="AE54" s="7"/>
      <c r="AF54" s="7" t="str">
        <f t="shared" si="4"/>
        <v/>
      </c>
    </row>
    <row r="55" spans="5:32">
      <c r="E55" s="23"/>
      <c r="P55" s="21"/>
      <c r="Q55" s="85"/>
      <c r="R55" s="44" t="str">
        <f t="shared" si="5"/>
        <v/>
      </c>
      <c r="S55" s="81"/>
      <c r="T55" s="16"/>
      <c r="U55" s="7"/>
      <c r="V55" s="45" t="str">
        <f t="shared" si="6"/>
        <v/>
      </c>
      <c r="Z55" s="7" t="str">
        <f t="shared" si="2"/>
        <v/>
      </c>
      <c r="AA55" s="194" t="str">
        <f>IFERROR(VLOOKUP(Z55,Техника!$A$2:$D$92,4,0),"")</f>
        <v/>
      </c>
      <c r="AB55" s="195" t="str">
        <f t="shared" si="3"/>
        <v/>
      </c>
      <c r="AC55" s="194" t="str">
        <f>IFERROR(VLOOKUP(AB55,Техника!$A$2:$D$92,4,0),"")</f>
        <v/>
      </c>
      <c r="AD55" s="7" t="str">
        <f>IFERROR(VLOOKUP(IFERROR(VLOOKUP(Z55,$A$6:$D$45,4,0),IF(VLOOKUP(Z55,$F$6:$L$45,4,0)&lt;&gt;"",VLOOKUP(Z55,$F$6:$L$45,4,0),VLOOKUP(Z55,$F$6:$L$45,7,0))),'Фамилии+тел'!$A$1:$D$41,4,0),"")</f>
        <v/>
      </c>
      <c r="AE55" s="7"/>
      <c r="AF55" s="7" t="str">
        <f t="shared" si="4"/>
        <v/>
      </c>
    </row>
    <row r="56" spans="5:32">
      <c r="P56" s="21"/>
      <c r="Q56" s="85"/>
      <c r="R56" s="44" t="str">
        <f t="shared" si="5"/>
        <v/>
      </c>
      <c r="S56" s="81"/>
      <c r="T56" s="16"/>
      <c r="U56" s="7"/>
      <c r="V56" s="45" t="str">
        <f t="shared" si="6"/>
        <v/>
      </c>
      <c r="Z56" s="7" t="str">
        <f t="shared" si="2"/>
        <v/>
      </c>
      <c r="AA56" s="194" t="str">
        <f>IFERROR(VLOOKUP(Z56,Техника!$A$2:$D$92,4,0),"")</f>
        <v/>
      </c>
      <c r="AB56" s="195" t="str">
        <f t="shared" si="3"/>
        <v/>
      </c>
      <c r="AC56" s="194" t="str">
        <f>IFERROR(VLOOKUP(AB56,Техника!$A$2:$D$92,4,0),"")</f>
        <v/>
      </c>
      <c r="AD56" s="7" t="str">
        <f>IFERROR(VLOOKUP(IFERROR(VLOOKUP(Z56,$A$6:$D$45,4,0),IF(VLOOKUP(Z56,$F$6:$L$45,4,0)&lt;&gt;"",VLOOKUP(Z56,$F$6:$L$45,4,0),VLOOKUP(Z56,$F$6:$L$45,7,0))),'Фамилии+тел'!$A$1:$D$41,4,0),"")</f>
        <v/>
      </c>
      <c r="AE56" s="7"/>
      <c r="AF56" s="7" t="str">
        <f t="shared" si="4"/>
        <v/>
      </c>
    </row>
    <row r="57" spans="5:32">
      <c r="P57" s="21"/>
      <c r="Q57" s="86"/>
      <c r="R57" s="44" t="str">
        <f t="shared" si="5"/>
        <v/>
      </c>
      <c r="S57" s="81"/>
      <c r="T57" s="16"/>
      <c r="U57" s="7"/>
      <c r="V57" s="45" t="str">
        <f t="shared" si="6"/>
        <v/>
      </c>
      <c r="Z57" s="7" t="str">
        <f t="shared" si="2"/>
        <v/>
      </c>
      <c r="AA57" s="194" t="str">
        <f>IFERROR(VLOOKUP(Z57,Техника!$A$2:$D$92,4,0),"")</f>
        <v/>
      </c>
      <c r="AB57" s="195" t="str">
        <f t="shared" si="3"/>
        <v/>
      </c>
      <c r="AC57" s="194" t="str">
        <f>IFERROR(VLOOKUP(AB57,Техника!$A$2:$D$92,4,0),"")</f>
        <v/>
      </c>
      <c r="AD57" s="7" t="str">
        <f>IFERROR(VLOOKUP(IFERROR(VLOOKUP(Z57,$A$6:$D$45,4,0),IF(VLOOKUP(Z57,$F$6:$L$45,4,0)&lt;&gt;"",VLOOKUP(Z57,$F$6:$L$45,4,0),VLOOKUP(Z57,$F$6:$L$45,7,0))),'Фамилии+тел'!$A$1:$D$41,4,0),"")</f>
        <v/>
      </c>
      <c r="AE57" s="7"/>
      <c r="AF57" s="7" t="str">
        <f t="shared" si="4"/>
        <v/>
      </c>
    </row>
    <row r="58" spans="5:32">
      <c r="P58" s="21"/>
      <c r="Q58" s="86"/>
      <c r="R58" s="44" t="str">
        <f t="shared" si="5"/>
        <v/>
      </c>
      <c r="S58" s="81"/>
      <c r="T58" s="16"/>
      <c r="U58" s="7"/>
      <c r="V58" s="45" t="str">
        <f t="shared" si="6"/>
        <v/>
      </c>
      <c r="Z58" s="7" t="str">
        <f t="shared" si="2"/>
        <v/>
      </c>
      <c r="AA58" s="194" t="str">
        <f>IFERROR(VLOOKUP(Z58,Техника!$A$2:$D$92,4,0),"")</f>
        <v/>
      </c>
      <c r="AB58" s="195" t="str">
        <f t="shared" si="3"/>
        <v/>
      </c>
      <c r="AC58" s="194" t="str">
        <f>IFERROR(VLOOKUP(AB58,Техника!$A$2:$D$92,4,0),"")</f>
        <v/>
      </c>
      <c r="AD58" s="7" t="str">
        <f>IFERROR(VLOOKUP(IFERROR(VLOOKUP(Z58,$A$6:$D$45,4,0),IF(VLOOKUP(Z58,$F$6:$L$45,4,0)&lt;&gt;"",VLOOKUP(Z58,$F$6:$L$45,4,0),VLOOKUP(Z58,$F$6:$L$45,7,0))),'Фамилии+тел'!$A$1:$D$41,4,0),"")</f>
        <v/>
      </c>
      <c r="AE58" s="7"/>
      <c r="AF58" s="7" t="str">
        <f t="shared" si="4"/>
        <v/>
      </c>
    </row>
    <row r="59" spans="5:32">
      <c r="P59" s="21"/>
      <c r="Q59" s="86"/>
      <c r="R59" s="44" t="str">
        <f t="shared" si="5"/>
        <v/>
      </c>
      <c r="S59" s="81"/>
      <c r="T59" s="16"/>
      <c r="U59" s="7"/>
      <c r="V59" s="45" t="str">
        <f t="shared" si="6"/>
        <v/>
      </c>
      <c r="Z59" s="7" t="str">
        <f t="shared" si="2"/>
        <v/>
      </c>
      <c r="AA59" s="194" t="str">
        <f>IFERROR(VLOOKUP(Z59,Техника!$A$2:$D$92,4,0),"")</f>
        <v/>
      </c>
      <c r="AB59" s="195" t="str">
        <f t="shared" si="3"/>
        <v/>
      </c>
      <c r="AC59" s="194" t="str">
        <f>IFERROR(VLOOKUP(AB59,Техника!$A$2:$D$92,4,0),"")</f>
        <v/>
      </c>
      <c r="AD59" s="7" t="str">
        <f>IFERROR(VLOOKUP(IFERROR(VLOOKUP(Z59,$A$6:$D$45,4,0),IF(VLOOKUP(Z59,$F$6:$L$45,4,0)&lt;&gt;"",VLOOKUP(Z59,$F$6:$L$45,4,0),VLOOKUP(Z59,$F$6:$L$45,7,0))),'Фамилии+тел'!$A$1:$D$41,4,0),"")</f>
        <v/>
      </c>
      <c r="AE59" s="7"/>
      <c r="AF59" s="7" t="str">
        <f t="shared" si="4"/>
        <v/>
      </c>
    </row>
    <row r="60" spans="5:32">
      <c r="P60" s="21"/>
      <c r="Q60" s="86"/>
      <c r="R60" s="44" t="str">
        <f t="shared" si="5"/>
        <v/>
      </c>
      <c r="S60" s="81"/>
      <c r="T60" s="16"/>
      <c r="U60" s="7"/>
      <c r="V60" s="45" t="str">
        <f t="shared" si="6"/>
        <v/>
      </c>
      <c r="Z60" s="7" t="str">
        <f t="shared" si="2"/>
        <v/>
      </c>
      <c r="AA60" s="194" t="str">
        <f>IFERROR(VLOOKUP(Z60,Техника!$A$2:$D$92,4,0),"")</f>
        <v/>
      </c>
      <c r="AB60" s="195" t="str">
        <f t="shared" si="3"/>
        <v/>
      </c>
      <c r="AC60" s="194" t="str">
        <f>IFERROR(VLOOKUP(AB60,Техника!$A$2:$D$92,4,0),"")</f>
        <v/>
      </c>
      <c r="AD60" s="7" t="str">
        <f>IFERROR(VLOOKUP(IFERROR(VLOOKUP(Z60,$A$6:$D$45,4,0),IF(VLOOKUP(Z60,$F$6:$L$45,4,0)&lt;&gt;"",VLOOKUP(Z60,$F$6:$L$45,4,0),VLOOKUP(Z60,$F$6:$L$45,7,0))),'Фамилии+тел'!$A$1:$D$41,4,0),"")</f>
        <v/>
      </c>
      <c r="AE60" s="7"/>
      <c r="AF60" s="7" t="str">
        <f t="shared" si="4"/>
        <v/>
      </c>
    </row>
    <row r="61" spans="5:32">
      <c r="P61" s="21"/>
      <c r="Q61" s="86"/>
      <c r="R61" s="44" t="str">
        <f t="shared" si="5"/>
        <v/>
      </c>
      <c r="S61" s="81"/>
      <c r="T61" s="16"/>
      <c r="U61" s="7"/>
      <c r="V61" s="45" t="str">
        <f t="shared" si="6"/>
        <v/>
      </c>
      <c r="Z61" s="7" t="str">
        <f t="shared" si="2"/>
        <v/>
      </c>
      <c r="AA61" s="194" t="str">
        <f>IFERROR(VLOOKUP(Z61,Техника!$A$2:$D$92,4,0),"")</f>
        <v/>
      </c>
      <c r="AB61" s="195" t="str">
        <f t="shared" si="3"/>
        <v/>
      </c>
      <c r="AC61" s="194" t="str">
        <f>IFERROR(VLOOKUP(AB61,Техника!$A$2:$D$92,4,0),"")</f>
        <v/>
      </c>
      <c r="AD61" s="7" t="str">
        <f>IFERROR(VLOOKUP(IFERROR(VLOOKUP(Z61,$A$6:$D$45,4,0),IF(VLOOKUP(Z61,$F$6:$L$45,4,0)&lt;&gt;"",VLOOKUP(Z61,$F$6:$L$45,4,0),VLOOKUP(Z61,$F$6:$L$45,7,0))),'Фамилии+тел'!$A$1:$D$41,4,0),"")</f>
        <v/>
      </c>
      <c r="AE61" s="7"/>
      <c r="AF61" s="7" t="str">
        <f t="shared" si="4"/>
        <v/>
      </c>
    </row>
    <row r="62" spans="5:32">
      <c r="P62" s="21"/>
      <c r="Q62" s="86"/>
      <c r="R62" s="44" t="str">
        <f t="shared" si="5"/>
        <v/>
      </c>
      <c r="S62" s="81"/>
      <c r="T62" s="16"/>
      <c r="U62" s="7"/>
      <c r="V62" s="45" t="str">
        <f t="shared" si="6"/>
        <v/>
      </c>
      <c r="Z62" s="7" t="str">
        <f t="shared" si="2"/>
        <v/>
      </c>
      <c r="AA62" s="194" t="str">
        <f>IFERROR(VLOOKUP(Z62,Техника!$A$2:$D$92,4,0),"")</f>
        <v/>
      </c>
      <c r="AB62" s="195" t="str">
        <f t="shared" si="3"/>
        <v/>
      </c>
      <c r="AC62" s="194" t="str">
        <f>IFERROR(VLOOKUP(AB62,Техника!$A$2:$D$92,4,0),"")</f>
        <v/>
      </c>
      <c r="AD62" s="7" t="str">
        <f>IFERROR(VLOOKUP(IFERROR(VLOOKUP(Z62,$A$6:$D$45,4,0),IF(VLOOKUP(Z62,$F$6:$L$45,4,0)&lt;&gt;"",VLOOKUP(Z62,$F$6:$L$45,4,0),VLOOKUP(Z62,$F$6:$L$45,7,0))),'Фамилии+тел'!$A$1:$D$41,4,0),"")</f>
        <v/>
      </c>
      <c r="AE62" s="7"/>
      <c r="AF62" s="7" t="str">
        <f t="shared" si="4"/>
        <v/>
      </c>
    </row>
    <row r="63" spans="5:32">
      <c r="P63" s="21"/>
      <c r="Q63" s="86"/>
      <c r="R63" s="44" t="str">
        <f t="shared" si="5"/>
        <v/>
      </c>
      <c r="S63" s="81"/>
      <c r="T63" s="16"/>
      <c r="U63" s="7"/>
      <c r="V63" s="45" t="str">
        <f t="shared" si="6"/>
        <v/>
      </c>
      <c r="Z63" s="7" t="str">
        <f t="shared" si="2"/>
        <v/>
      </c>
      <c r="AA63" s="194" t="str">
        <f>IFERROR(VLOOKUP(Z63,Техника!$A$2:$D$92,4,0),"")</f>
        <v/>
      </c>
      <c r="AB63" s="195" t="str">
        <f t="shared" si="3"/>
        <v/>
      </c>
      <c r="AC63" s="194" t="str">
        <f>IFERROR(VLOOKUP(AB63,Техника!$A$2:$D$92,4,0),"")</f>
        <v/>
      </c>
      <c r="AD63" s="7" t="str">
        <f>IFERROR(VLOOKUP(IFERROR(VLOOKUP(Z63,$A$6:$D$45,4,0),IF(VLOOKUP(Z63,$F$6:$L$45,4,0)&lt;&gt;"",VLOOKUP(Z63,$F$6:$L$45,4,0),VLOOKUP(Z63,$F$6:$L$45,7,0))),'Фамилии+тел'!$A$1:$D$41,4,0),"")</f>
        <v/>
      </c>
      <c r="AE63" s="7"/>
      <c r="AF63" s="7" t="str">
        <f t="shared" si="4"/>
        <v/>
      </c>
    </row>
    <row r="64" spans="5:32">
      <c r="P64" s="21"/>
      <c r="Q64" s="86"/>
      <c r="R64" s="44" t="str">
        <f t="shared" si="5"/>
        <v/>
      </c>
      <c r="S64" s="81"/>
      <c r="T64" s="16"/>
      <c r="U64" s="7"/>
      <c r="V64" s="45" t="str">
        <f t="shared" si="6"/>
        <v/>
      </c>
      <c r="Z64" s="7" t="str">
        <f t="shared" si="2"/>
        <v/>
      </c>
      <c r="AA64" s="194" t="str">
        <f>IFERROR(VLOOKUP(Z64,Техника!$A$2:$D$92,4,0),"")</f>
        <v/>
      </c>
      <c r="AB64" s="195" t="str">
        <f t="shared" si="3"/>
        <v/>
      </c>
      <c r="AC64" s="194" t="str">
        <f>IFERROR(VLOOKUP(AB64,Техника!$A$2:$D$92,4,0),"")</f>
        <v/>
      </c>
      <c r="AD64" s="7" t="str">
        <f>IFERROR(VLOOKUP(IFERROR(VLOOKUP(Z64,$A$6:$D$45,4,0),IF(VLOOKUP(Z64,$F$6:$L$45,4,0)&lt;&gt;"",VLOOKUP(Z64,$F$6:$L$45,4,0),VLOOKUP(Z64,$F$6:$L$45,7,0))),'Фамилии+тел'!$A$1:$D$41,4,0),"")</f>
        <v/>
      </c>
      <c r="AE64" s="7"/>
      <c r="AF64" s="7" t="str">
        <f t="shared" si="4"/>
        <v/>
      </c>
    </row>
    <row r="65" spans="1:50">
      <c r="P65" s="21"/>
      <c r="Q65" s="85"/>
      <c r="R65" s="44" t="str">
        <f t="shared" si="5"/>
        <v/>
      </c>
      <c r="S65" s="81"/>
      <c r="T65" s="16"/>
      <c r="U65" s="7"/>
      <c r="V65" s="45" t="str">
        <f t="shared" si="6"/>
        <v/>
      </c>
      <c r="Z65" s="7" t="str">
        <f t="shared" si="2"/>
        <v/>
      </c>
      <c r="AA65" s="194" t="str">
        <f>IFERROR(VLOOKUP(Z65,Техника!$A$2:$D$92,4,0),"")</f>
        <v/>
      </c>
      <c r="AB65" s="195" t="str">
        <f t="shared" si="3"/>
        <v/>
      </c>
      <c r="AC65" s="194" t="str">
        <f>IFERROR(VLOOKUP(AB65,Техника!$A$2:$D$92,4,0),"")</f>
        <v/>
      </c>
      <c r="AD65" s="7" t="str">
        <f>IFERROR(VLOOKUP(IFERROR(VLOOKUP(Z65,$A$6:$D$45,4,0),IF(VLOOKUP(Z65,$F$6:$L$45,4,0)&lt;&gt;"",VLOOKUP(Z65,$F$6:$L$45,4,0),VLOOKUP(Z65,$F$6:$L$45,7,0))),'Фамилии+тел'!$A$1:$D$41,4,0),"")</f>
        <v/>
      </c>
      <c r="AE65" s="7"/>
      <c r="AF65" s="7" t="str">
        <f t="shared" si="4"/>
        <v/>
      </c>
    </row>
    <row r="66" spans="1:50">
      <c r="P66" s="21"/>
      <c r="Q66" s="85"/>
      <c r="R66" s="44" t="str">
        <f t="shared" si="5"/>
        <v/>
      </c>
      <c r="S66" s="81"/>
      <c r="T66" s="16"/>
      <c r="U66" s="7"/>
      <c r="V66" s="45" t="str">
        <f t="shared" si="6"/>
        <v/>
      </c>
      <c r="Z66" s="7" t="str">
        <f t="shared" si="2"/>
        <v/>
      </c>
      <c r="AA66" s="194" t="str">
        <f>IFERROR(VLOOKUP(Z66,Техника!$A$2:$D$92,4,0),"")</f>
        <v/>
      </c>
      <c r="AB66" s="195" t="str">
        <f t="shared" si="3"/>
        <v/>
      </c>
      <c r="AC66" s="194" t="str">
        <f>IFERROR(VLOOKUP(AB66,Техника!$A$2:$D$92,4,0),"")</f>
        <v/>
      </c>
      <c r="AD66" s="7" t="str">
        <f>IFERROR(VLOOKUP(IFERROR(VLOOKUP(Z66,$A$6:$D$45,4,0),IF(VLOOKUP(Z66,$F$6:$L$45,4,0)&lt;&gt;"",VLOOKUP(Z66,$F$6:$L$45,4,0),VLOOKUP(Z66,$F$6:$L$45,7,0))),'Фамилии+тел'!$A$1:$D$41,4,0),"")</f>
        <v/>
      </c>
      <c r="AE66" s="7"/>
      <c r="AF66" s="7" t="str">
        <f t="shared" si="4"/>
        <v/>
      </c>
    </row>
    <row r="68" spans="1:50">
      <c r="A68" s="178" t="s">
        <v>49</v>
      </c>
      <c r="B68" s="178"/>
      <c r="C68" s="178"/>
      <c r="D68" s="178"/>
      <c r="E68" s="178"/>
      <c r="F68" s="178"/>
      <c r="G68" s="178"/>
      <c r="H68" s="178"/>
      <c r="I68" s="178"/>
      <c r="J68" s="178"/>
      <c r="K68" s="178"/>
      <c r="L68" s="178" t="s">
        <v>20</v>
      </c>
      <c r="M68" s="178"/>
      <c r="N68" s="178"/>
      <c r="O68" s="40"/>
      <c r="AQ68" s="54"/>
      <c r="AR68" s="54"/>
      <c r="AS68" s="69"/>
      <c r="AT68" s="69"/>
      <c r="AU68" s="69"/>
      <c r="AV68" s="69"/>
      <c r="AW68" s="54"/>
      <c r="AX68" s="54"/>
    </row>
    <row r="69" spans="1:50" ht="76.5" customHeight="1">
      <c r="A69" s="163" t="s">
        <v>119</v>
      </c>
      <c r="B69" s="164"/>
      <c r="C69" s="164"/>
      <c r="D69" s="164"/>
      <c r="E69" s="165"/>
      <c r="F69" s="167" t="str">
        <f t="shared" ref="F69:F83" si="7">IFERROR(VLOOKUP(A69,Q:R,2,),"")</f>
        <v>22002</v>
      </c>
      <c r="G69" s="168"/>
      <c r="H69" s="169"/>
      <c r="I69" s="169"/>
      <c r="J69" s="169"/>
      <c r="K69" s="170"/>
      <c r="L69" s="166">
        <f>LEN(F69)-LEN(SUBSTITUTE(F69,",",))+(F69&lt;&gt;"")</f>
        <v>1</v>
      </c>
      <c r="M69" s="166"/>
      <c r="N69" s="166"/>
      <c r="O69" s="41"/>
      <c r="AQ69" s="54"/>
      <c r="AR69" s="54"/>
      <c r="AS69" s="71" t="s">
        <v>119</v>
      </c>
      <c r="AT69" s="69"/>
      <c r="AU69" s="69"/>
      <c r="AV69" s="69"/>
      <c r="AW69" s="54"/>
      <c r="AX69" s="54"/>
    </row>
    <row r="70" spans="1:50" ht="43.5" customHeight="1">
      <c r="A70" s="179" t="s">
        <v>228</v>
      </c>
      <c r="B70" s="180"/>
      <c r="C70" s="180"/>
      <c r="D70" s="180"/>
      <c r="E70" s="181"/>
      <c r="F70" s="167" t="str">
        <f t="shared" si="7"/>
        <v>22003, 22004, 22091, 22109, 22110</v>
      </c>
      <c r="G70" s="168"/>
      <c r="H70" s="169"/>
      <c r="I70" s="169"/>
      <c r="J70" s="169"/>
      <c r="K70" s="170"/>
      <c r="L70" s="166">
        <f t="shared" ref="L70:L83" si="8">LEN(F70)-LEN(SUBSTITUTE(F70,",",))+(F70&lt;&gt;"")</f>
        <v>5</v>
      </c>
      <c r="M70" s="166"/>
      <c r="N70" s="166"/>
      <c r="O70" s="41"/>
      <c r="AQ70" s="54"/>
      <c r="AR70" s="54"/>
      <c r="AS70" s="71" t="s">
        <v>228</v>
      </c>
      <c r="AT70" s="69"/>
      <c r="AU70" s="69"/>
      <c r="AV70" s="69"/>
      <c r="AW70" s="54"/>
      <c r="AX70" s="54"/>
    </row>
    <row r="71" spans="1:50" ht="43.5" customHeight="1">
      <c r="A71" s="163" t="s">
        <v>121</v>
      </c>
      <c r="B71" s="164"/>
      <c r="C71" s="164"/>
      <c r="D71" s="164"/>
      <c r="E71" s="165"/>
      <c r="F71" s="167" t="str">
        <f t="shared" si="7"/>
        <v>22058, 22079, 22115, 22148, 22171, 22184</v>
      </c>
      <c r="G71" s="168"/>
      <c r="H71" s="169"/>
      <c r="I71" s="169"/>
      <c r="J71" s="169"/>
      <c r="K71" s="170"/>
      <c r="L71" s="166">
        <f t="shared" si="8"/>
        <v>6</v>
      </c>
      <c r="M71" s="166"/>
      <c r="N71" s="166"/>
      <c r="O71" s="41"/>
      <c r="AQ71" s="54"/>
      <c r="AR71" s="54"/>
      <c r="AS71" s="71" t="s">
        <v>121</v>
      </c>
      <c r="AT71" s="69"/>
      <c r="AU71" s="69"/>
      <c r="AV71" s="69"/>
      <c r="AW71" s="54"/>
      <c r="AX71" s="54"/>
    </row>
    <row r="72" spans="1:50" ht="43.5" customHeight="1">
      <c r="A72" s="163" t="s">
        <v>122</v>
      </c>
      <c r="B72" s="164"/>
      <c r="C72" s="164"/>
      <c r="D72" s="164"/>
      <c r="E72" s="165"/>
      <c r="F72" s="167" t="str">
        <f t="shared" si="7"/>
        <v>22012, 22064, 22085, 22119, 22167, 22172, 22203</v>
      </c>
      <c r="G72" s="168"/>
      <c r="H72" s="169"/>
      <c r="I72" s="169"/>
      <c r="J72" s="169"/>
      <c r="K72" s="170"/>
      <c r="L72" s="166">
        <f t="shared" si="8"/>
        <v>7</v>
      </c>
      <c r="M72" s="166"/>
      <c r="N72" s="166"/>
      <c r="O72" s="41"/>
      <c r="AQ72" s="54"/>
      <c r="AR72" s="54"/>
      <c r="AS72" s="71" t="s">
        <v>122</v>
      </c>
      <c r="AT72" s="69"/>
      <c r="AU72" s="69"/>
      <c r="AV72" s="69"/>
      <c r="AW72" s="54"/>
      <c r="AX72" s="54"/>
    </row>
    <row r="73" spans="1:50" ht="43.5" customHeight="1">
      <c r="A73" s="163" t="s">
        <v>123</v>
      </c>
      <c r="B73" s="164"/>
      <c r="C73" s="164"/>
      <c r="D73" s="164"/>
      <c r="E73" s="165"/>
      <c r="F73" s="167" t="str">
        <f t="shared" si="7"/>
        <v>22018, 22072, 22111, 22120, 22168, 22176, 22211</v>
      </c>
      <c r="G73" s="168"/>
      <c r="H73" s="169"/>
      <c r="I73" s="169"/>
      <c r="J73" s="169"/>
      <c r="K73" s="170"/>
      <c r="L73" s="166">
        <f t="shared" si="8"/>
        <v>7</v>
      </c>
      <c r="M73" s="166"/>
      <c r="N73" s="166"/>
      <c r="O73" s="41"/>
      <c r="S73" s="29"/>
      <c r="AQ73" s="54"/>
      <c r="AR73" s="54"/>
      <c r="AS73" s="71" t="s">
        <v>123</v>
      </c>
      <c r="AT73" s="69"/>
      <c r="AU73" s="69"/>
      <c r="AV73" s="69"/>
      <c r="AW73" s="54"/>
      <c r="AX73" s="54"/>
    </row>
    <row r="74" spans="1:50" ht="43.5" customHeight="1">
      <c r="A74" s="163" t="s">
        <v>124</v>
      </c>
      <c r="B74" s="164"/>
      <c r="C74" s="164"/>
      <c r="D74" s="164"/>
      <c r="E74" s="165"/>
      <c r="F74" s="167" t="str">
        <f t="shared" si="7"/>
        <v>22026, 22073, 22095, 22112, 22139, 22169, 22177, 22212</v>
      </c>
      <c r="G74" s="168"/>
      <c r="H74" s="169"/>
      <c r="I74" s="169"/>
      <c r="J74" s="169"/>
      <c r="K74" s="170"/>
      <c r="L74" s="166">
        <f t="shared" si="8"/>
        <v>8</v>
      </c>
      <c r="M74" s="166"/>
      <c r="N74" s="166"/>
      <c r="O74" s="41"/>
      <c r="AQ74" s="54"/>
      <c r="AR74" s="54"/>
      <c r="AS74" s="71" t="s">
        <v>124</v>
      </c>
      <c r="AT74" s="69"/>
      <c r="AU74" s="69"/>
      <c r="AV74" s="69"/>
      <c r="AW74" s="54"/>
      <c r="AX74" s="54"/>
    </row>
    <row r="75" spans="1:50" ht="43.5" customHeight="1">
      <c r="A75" s="163" t="s">
        <v>125</v>
      </c>
      <c r="B75" s="164"/>
      <c r="C75" s="164"/>
      <c r="D75" s="164"/>
      <c r="E75" s="165"/>
      <c r="F75" s="167" t="str">
        <f t="shared" si="7"/>
        <v>22029</v>
      </c>
      <c r="G75" s="168"/>
      <c r="H75" s="169"/>
      <c r="I75" s="169"/>
      <c r="J75" s="169"/>
      <c r="K75" s="170"/>
      <c r="L75" s="166">
        <f t="shared" si="8"/>
        <v>1</v>
      </c>
      <c r="M75" s="166"/>
      <c r="N75" s="166"/>
      <c r="O75" s="41"/>
      <c r="AQ75" s="54"/>
      <c r="AR75" s="54"/>
      <c r="AS75" s="71" t="s">
        <v>125</v>
      </c>
      <c r="AT75" s="69"/>
      <c r="AU75" s="69"/>
      <c r="AV75" s="69"/>
      <c r="AW75" s="54"/>
      <c r="AX75" s="54"/>
    </row>
    <row r="76" spans="1:50" ht="43.5" customHeight="1">
      <c r="A76" s="163" t="s">
        <v>126</v>
      </c>
      <c r="B76" s="164"/>
      <c r="C76" s="164"/>
      <c r="D76" s="164"/>
      <c r="E76" s="165"/>
      <c r="F76" s="167" t="str">
        <f t="shared" si="7"/>
        <v>22036</v>
      </c>
      <c r="G76" s="168"/>
      <c r="H76" s="169"/>
      <c r="I76" s="169"/>
      <c r="J76" s="169"/>
      <c r="K76" s="170"/>
      <c r="L76" s="166">
        <f t="shared" si="8"/>
        <v>1</v>
      </c>
      <c r="M76" s="166"/>
      <c r="N76" s="166"/>
      <c r="O76" s="41"/>
      <c r="AQ76" s="54"/>
      <c r="AR76" s="54"/>
      <c r="AS76" s="71" t="s">
        <v>126</v>
      </c>
      <c r="AT76" s="69"/>
      <c r="AU76" s="69"/>
      <c r="AV76" s="69"/>
      <c r="AW76" s="54"/>
      <c r="AX76" s="54"/>
    </row>
    <row r="77" spans="1:50" ht="43.5" customHeight="1">
      <c r="A77" s="163" t="s">
        <v>127</v>
      </c>
      <c r="B77" s="164"/>
      <c r="C77" s="164"/>
      <c r="D77" s="164"/>
      <c r="E77" s="165"/>
      <c r="F77" s="167" t="str">
        <f t="shared" si="7"/>
        <v>22040</v>
      </c>
      <c r="G77" s="168"/>
      <c r="H77" s="169"/>
      <c r="I77" s="169"/>
      <c r="J77" s="169"/>
      <c r="K77" s="170"/>
      <c r="L77" s="166">
        <f t="shared" si="8"/>
        <v>1</v>
      </c>
      <c r="M77" s="166"/>
      <c r="N77" s="166"/>
      <c r="O77" s="41"/>
      <c r="AQ77" s="54"/>
      <c r="AR77" s="54"/>
      <c r="AS77" s="71" t="s">
        <v>127</v>
      </c>
      <c r="AT77" s="69"/>
      <c r="AU77" s="69"/>
      <c r="AV77" s="69"/>
      <c r="AW77" s="54"/>
      <c r="AX77" s="54"/>
    </row>
    <row r="78" spans="1:50" ht="43.5" customHeight="1">
      <c r="A78" s="163" t="s">
        <v>128</v>
      </c>
      <c r="B78" s="164"/>
      <c r="C78" s="164"/>
      <c r="D78" s="164"/>
      <c r="E78" s="165"/>
      <c r="F78" s="167" t="str">
        <f t="shared" si="7"/>
        <v>22041</v>
      </c>
      <c r="G78" s="168"/>
      <c r="H78" s="169"/>
      <c r="I78" s="169"/>
      <c r="J78" s="169"/>
      <c r="K78" s="170"/>
      <c r="L78" s="166">
        <f t="shared" si="8"/>
        <v>1</v>
      </c>
      <c r="M78" s="166"/>
      <c r="N78" s="166"/>
      <c r="O78" s="41"/>
      <c r="AQ78" s="54"/>
      <c r="AR78" s="54"/>
      <c r="AS78" s="71" t="s">
        <v>128</v>
      </c>
      <c r="AT78" s="69"/>
      <c r="AU78" s="69"/>
      <c r="AV78" s="69"/>
      <c r="AW78" s="54"/>
      <c r="AX78" s="54"/>
    </row>
    <row r="79" spans="1:50" ht="43.5" customHeight="1">
      <c r="A79" s="163" t="s">
        <v>129</v>
      </c>
      <c r="B79" s="164"/>
      <c r="C79" s="164"/>
      <c r="D79" s="164"/>
      <c r="E79" s="165"/>
      <c r="F79" s="167" t="str">
        <f t="shared" si="7"/>
        <v>22045</v>
      </c>
      <c r="G79" s="168"/>
      <c r="H79" s="169"/>
      <c r="I79" s="169"/>
      <c r="J79" s="169"/>
      <c r="K79" s="170"/>
      <c r="L79" s="166">
        <f t="shared" si="8"/>
        <v>1</v>
      </c>
      <c r="M79" s="166"/>
      <c r="N79" s="166"/>
      <c r="O79" s="41"/>
      <c r="AQ79" s="54"/>
      <c r="AR79" s="54"/>
      <c r="AS79" s="71" t="s">
        <v>129</v>
      </c>
      <c r="AT79" s="70"/>
      <c r="AU79" s="70"/>
      <c r="AV79" s="70"/>
      <c r="AW79" s="54"/>
      <c r="AX79" s="54"/>
    </row>
    <row r="80" spans="1:50" ht="43.5" customHeight="1">
      <c r="A80" s="163" t="s">
        <v>130</v>
      </c>
      <c r="B80" s="164"/>
      <c r="C80" s="164"/>
      <c r="D80" s="164"/>
      <c r="E80" s="165"/>
      <c r="F80" s="167" t="str">
        <f t="shared" si="7"/>
        <v>22048</v>
      </c>
      <c r="G80" s="168"/>
      <c r="H80" s="169"/>
      <c r="I80" s="169"/>
      <c r="J80" s="169"/>
      <c r="K80" s="170"/>
      <c r="L80" s="166">
        <f t="shared" si="8"/>
        <v>1</v>
      </c>
      <c r="M80" s="166"/>
      <c r="N80" s="166"/>
      <c r="O80" s="41"/>
      <c r="AQ80" s="54"/>
      <c r="AR80" s="54"/>
      <c r="AS80" s="71" t="s">
        <v>130</v>
      </c>
      <c r="AT80" s="70"/>
      <c r="AU80" s="70"/>
      <c r="AV80" s="70"/>
      <c r="AW80" s="54"/>
      <c r="AX80" s="54"/>
    </row>
    <row r="81" spans="1:50" ht="43.5" customHeight="1">
      <c r="A81" s="163" t="s">
        <v>131</v>
      </c>
      <c r="B81" s="164"/>
      <c r="C81" s="164"/>
      <c r="D81" s="164"/>
      <c r="E81" s="165"/>
      <c r="F81" s="167" t="str">
        <f t="shared" si="7"/>
        <v/>
      </c>
      <c r="G81" s="168"/>
      <c r="H81" s="169"/>
      <c r="I81" s="169"/>
      <c r="J81" s="169"/>
      <c r="K81" s="170"/>
      <c r="L81" s="166">
        <f t="shared" si="8"/>
        <v>0</v>
      </c>
      <c r="M81" s="166"/>
      <c r="N81" s="166"/>
      <c r="O81" s="41"/>
      <c r="AQ81" s="54"/>
      <c r="AR81" s="54"/>
      <c r="AS81" s="71" t="s">
        <v>131</v>
      </c>
      <c r="AT81" s="70"/>
      <c r="AU81" s="70"/>
      <c r="AV81" s="70"/>
      <c r="AW81" s="54"/>
      <c r="AX81" s="54"/>
    </row>
    <row r="82" spans="1:50" ht="43.5" customHeight="1">
      <c r="A82" s="171"/>
      <c r="B82" s="171"/>
      <c r="C82" s="171"/>
      <c r="D82" s="171"/>
      <c r="E82" s="171"/>
      <c r="F82" s="167" t="str">
        <f t="shared" si="7"/>
        <v/>
      </c>
      <c r="G82" s="168"/>
      <c r="H82" s="169"/>
      <c r="I82" s="169"/>
      <c r="J82" s="169"/>
      <c r="K82" s="170"/>
      <c r="L82" s="166">
        <f t="shared" si="8"/>
        <v>0</v>
      </c>
      <c r="M82" s="166"/>
      <c r="N82" s="166"/>
      <c r="O82" s="41"/>
      <c r="AQ82" s="54"/>
      <c r="AR82" s="54"/>
      <c r="AS82" s="72"/>
      <c r="AT82" s="70"/>
      <c r="AU82" s="70"/>
      <c r="AV82" s="70"/>
      <c r="AW82" s="54"/>
      <c r="AX82" s="54"/>
    </row>
    <row r="83" spans="1:50" ht="43.5" customHeight="1">
      <c r="A83" s="171"/>
      <c r="B83" s="171"/>
      <c r="C83" s="171"/>
      <c r="D83" s="171"/>
      <c r="E83" s="171"/>
      <c r="F83" s="167" t="str">
        <f t="shared" si="7"/>
        <v/>
      </c>
      <c r="G83" s="168"/>
      <c r="H83" s="169"/>
      <c r="I83" s="169"/>
      <c r="J83" s="169"/>
      <c r="K83" s="170"/>
      <c r="L83" s="166">
        <f t="shared" si="8"/>
        <v>0</v>
      </c>
      <c r="M83" s="166"/>
      <c r="N83" s="166"/>
      <c r="O83" s="41"/>
      <c r="AQ83" s="54"/>
      <c r="AR83" s="54"/>
      <c r="AS83" s="72"/>
      <c r="AT83" s="70"/>
      <c r="AU83" s="70"/>
      <c r="AV83" s="70"/>
      <c r="AW83" s="54"/>
      <c r="AX83" s="54"/>
    </row>
    <row r="84" spans="1:50">
      <c r="A84" s="171"/>
      <c r="B84" s="171"/>
      <c r="C84" s="171"/>
      <c r="D84" s="171"/>
      <c r="E84" s="171"/>
      <c r="F84" s="172" t="s">
        <v>21</v>
      </c>
      <c r="G84" s="173"/>
      <c r="H84" s="173"/>
      <c r="I84" s="173"/>
      <c r="J84" s="173"/>
      <c r="K84" s="174"/>
      <c r="L84" s="166">
        <f>SUM(L69:N83)</f>
        <v>40</v>
      </c>
      <c r="M84" s="166"/>
      <c r="N84" s="166"/>
      <c r="O84" s="41"/>
      <c r="AQ84" s="54"/>
      <c r="AR84" s="54"/>
      <c r="AS84" s="126"/>
      <c r="AT84" s="126"/>
      <c r="AU84" s="126"/>
      <c r="AV84" s="126"/>
      <c r="AW84" s="54"/>
      <c r="AX84" s="54"/>
    </row>
    <row r="85" spans="1:50">
      <c r="A85" s="171"/>
      <c r="B85" s="171"/>
      <c r="C85" s="171"/>
      <c r="D85" s="171"/>
      <c r="E85" s="171"/>
      <c r="F85" s="175"/>
      <c r="G85" s="176"/>
      <c r="H85" s="176"/>
      <c r="I85" s="176"/>
      <c r="J85" s="176"/>
      <c r="K85" s="177"/>
      <c r="L85" s="166"/>
      <c r="M85" s="166"/>
      <c r="N85" s="166"/>
      <c r="O85" s="41"/>
      <c r="AQ85" s="54"/>
      <c r="AR85" s="54"/>
      <c r="AS85" s="54"/>
      <c r="AT85" s="54"/>
      <c r="AU85" s="54"/>
      <c r="AV85" s="54"/>
      <c r="AW85" s="54"/>
      <c r="AX85" s="54"/>
    </row>
    <row r="86" spans="1:50">
      <c r="A86" s="149" t="s">
        <v>13</v>
      </c>
      <c r="B86" s="150"/>
      <c r="C86" s="150"/>
      <c r="D86" s="151"/>
      <c r="E86" s="123">
        <f>L86+M86+N86</f>
        <v>33</v>
      </c>
      <c r="F86" s="124"/>
      <c r="G86" s="124"/>
      <c r="H86" s="124"/>
      <c r="I86" s="124"/>
      <c r="J86" s="124"/>
      <c r="K86" s="125"/>
      <c r="L86" s="24">
        <f>COUNT(D6:D45)</f>
        <v>9</v>
      </c>
      <c r="M86" s="25">
        <f>COUNT(I6:I45)</f>
        <v>15</v>
      </c>
      <c r="N86" s="26">
        <f>COUNT(L6:L45)</f>
        <v>9</v>
      </c>
      <c r="O86" s="42"/>
      <c r="AQ86" s="54"/>
      <c r="AR86" s="54"/>
      <c r="AS86" s="54"/>
      <c r="AT86" s="54"/>
      <c r="AU86" s="54"/>
      <c r="AV86" s="54"/>
      <c r="AW86" s="54"/>
      <c r="AX86" s="54"/>
    </row>
    <row r="87" spans="1:50">
      <c r="A87" s="149" t="s">
        <v>14</v>
      </c>
      <c r="B87" s="150"/>
      <c r="C87" s="150"/>
      <c r="D87" s="151"/>
      <c r="E87" s="192"/>
      <c r="F87" s="192"/>
      <c r="G87" s="192"/>
      <c r="H87" s="192"/>
      <c r="I87" s="192"/>
      <c r="J87" s="192"/>
      <c r="K87" s="192"/>
      <c r="L87" s="192"/>
      <c r="M87" s="192"/>
      <c r="N87" s="192"/>
      <c r="O87" s="43"/>
      <c r="AQ87" s="54"/>
      <c r="AR87" s="54"/>
      <c r="AS87" s="54"/>
      <c r="AT87" s="54"/>
      <c r="AU87" s="54"/>
      <c r="AV87" s="54"/>
      <c r="AW87" s="54"/>
      <c r="AX87" s="54"/>
    </row>
    <row r="88" spans="1:50">
      <c r="A88" s="149" t="s">
        <v>15</v>
      </c>
      <c r="B88" s="150"/>
      <c r="C88" s="150"/>
      <c r="D88" s="151"/>
      <c r="E88" s="192"/>
      <c r="F88" s="192"/>
      <c r="G88" s="192"/>
      <c r="H88" s="192"/>
      <c r="I88" s="192"/>
      <c r="J88" s="192"/>
      <c r="K88" s="192"/>
      <c r="L88" s="192"/>
      <c r="M88" s="192"/>
      <c r="N88" s="192"/>
      <c r="O88" s="43"/>
      <c r="AQ88" s="54"/>
      <c r="AR88" s="54"/>
      <c r="AS88" s="54"/>
      <c r="AT88" s="54"/>
      <c r="AU88" s="54"/>
      <c r="AV88" s="54"/>
      <c r="AW88" s="54"/>
      <c r="AX88" s="54"/>
    </row>
    <row r="89" spans="1:50">
      <c r="A89" s="149" t="s">
        <v>16</v>
      </c>
      <c r="B89" s="150"/>
      <c r="C89" s="150"/>
      <c r="D89" s="151"/>
      <c r="E89" s="192"/>
      <c r="F89" s="192"/>
      <c r="G89" s="192"/>
      <c r="H89" s="192"/>
      <c r="I89" s="192"/>
      <c r="J89" s="192"/>
      <c r="K89" s="192"/>
      <c r="L89" s="192"/>
      <c r="M89" s="192"/>
      <c r="N89" s="192"/>
      <c r="O89" s="43"/>
    </row>
    <row r="90" spans="1:50">
      <c r="A90" s="149" t="s">
        <v>17</v>
      </c>
      <c r="B90" s="150"/>
      <c r="C90" s="150"/>
      <c r="D90" s="151"/>
      <c r="E90" s="192"/>
      <c r="F90" s="192"/>
      <c r="G90" s="192"/>
      <c r="H90" s="192"/>
      <c r="I90" s="192"/>
      <c r="J90" s="192"/>
      <c r="K90" s="192"/>
      <c r="L90" s="192"/>
      <c r="M90" s="192"/>
      <c r="N90" s="192"/>
      <c r="O90" s="43"/>
    </row>
    <row r="91" spans="1:50">
      <c r="A91" s="149" t="s">
        <v>18</v>
      </c>
      <c r="B91" s="150"/>
      <c r="C91" s="150"/>
      <c r="D91" s="151"/>
      <c r="E91" s="192"/>
      <c r="F91" s="192"/>
      <c r="G91" s="192"/>
      <c r="H91" s="192"/>
      <c r="I91" s="192"/>
      <c r="J91" s="192"/>
      <c r="K91" s="192"/>
      <c r="L91" s="192"/>
      <c r="M91" s="192"/>
      <c r="N91" s="192"/>
      <c r="O91" s="43"/>
    </row>
    <row r="92" spans="1:50">
      <c r="A92" s="149" t="s">
        <v>19</v>
      </c>
      <c r="B92" s="150"/>
      <c r="C92" s="150"/>
      <c r="D92" s="151"/>
      <c r="E92" s="192"/>
      <c r="F92" s="192"/>
      <c r="G92" s="192"/>
      <c r="H92" s="192"/>
      <c r="I92" s="192"/>
      <c r="J92" s="192"/>
      <c r="K92" s="192"/>
      <c r="L92" s="192"/>
      <c r="M92" s="192"/>
      <c r="N92" s="192"/>
      <c r="O92" s="43"/>
    </row>
    <row r="93" spans="1:50">
      <c r="A93" s="193"/>
      <c r="B93" s="193"/>
      <c r="C93" s="193"/>
      <c r="D93" s="193"/>
    </row>
    <row r="94" spans="1:50">
      <c r="A94" s="193"/>
      <c r="B94" s="193"/>
      <c r="C94" s="193"/>
      <c r="D94" s="193"/>
    </row>
    <row r="95" spans="1:50">
      <c r="A95" s="193"/>
      <c r="B95" s="193"/>
      <c r="C95" s="193"/>
      <c r="D95" s="193"/>
    </row>
    <row r="97" spans="1:19" ht="69" customHeight="1">
      <c r="A97" s="189" t="s">
        <v>45</v>
      </c>
      <c r="B97" s="190"/>
      <c r="C97" s="190"/>
      <c r="D97" s="191"/>
      <c r="E97" s="188" t="str">
        <f>D6&amp;" "&amp;D7&amp;" "&amp;D8&amp;" "&amp;D9&amp;" "&amp;D10&amp;" "&amp;D11&amp;" "&amp;D12&amp;" "&amp;D13&amp;" "&amp;D14&amp;" "&amp;D15&amp;" "&amp;D16&amp;" "&amp;D17&amp;" "&amp;D18&amp;" "&amp;D19&amp;" "&amp;D20&amp;" "&amp;D21&amp;" "&amp;D22&amp;" "&amp;D23&amp;" "&amp;D24&amp;" "&amp;D25&amp;" "&amp;D26&amp;" "&amp;D27&amp;" "&amp;D28&amp;" "&amp;D29&amp;" "&amp;D30&amp;" "&amp;D31&amp;" "&amp;D32&amp;" "&amp;D33&amp;" "&amp;D34&amp;" "&amp;D35&amp;" "&amp;D36&amp;" "&amp;D37&amp;" "&amp;D38&amp;" "&amp;D39&amp;" "&amp;D40&amp;" "&amp;D41&amp;" "&amp;D42&amp;" "&amp;D43&amp;" "&amp;D44&amp;" "&amp;D45&amp;" "&amp;I6&amp;" "&amp;I7&amp;" "&amp;I8&amp;" "&amp;I9&amp;" "&amp;I10&amp;" "&amp;I11&amp;" "&amp;I12&amp;" "&amp;I13&amp;" "&amp;I14&amp;" "&amp;I15&amp;" "&amp;I16&amp;" "&amp;I17&amp;" "&amp;I18&amp;" "&amp;I19&amp;" "&amp;I20&amp;" "&amp;I21&amp;" "&amp;I22&amp;" "&amp;I23&amp;" "&amp;I24&amp;" "&amp;I25&amp;" "&amp;I26&amp;" "&amp;I27&amp;" "&amp;I28&amp;" "&amp;I29&amp;" "&amp;I30&amp;" "&amp;I31&amp;" "&amp;I32&amp;" "&amp;I33&amp;" "&amp;I34&amp;" "&amp;I35&amp;" "&amp;I36&amp;" "&amp;I37&amp;" "&amp;I38&amp;" "&amp;I39&amp;" "&amp;I40&amp;" "&amp;I41&amp;" "&amp;I42&amp;" "&amp;I43&amp;" "&amp;I44&amp;" "&amp;I45&amp;" "&amp;L6&amp;" "&amp;L7&amp;" "&amp;L8&amp;" "&amp;L9&amp;" "&amp;L10&amp;" "&amp;L11&amp;" "&amp;L12&amp;" "&amp;L13&amp;" "&amp;L14&amp;" "&amp;L15&amp;" "&amp;L16&amp;" "&amp;L17&amp;" "&amp;L18&amp;" "&amp;L19&amp;" "&amp;L20&amp;" "&amp;L21&amp;" "&amp;L22&amp;" "&amp;L23&amp;" "&amp;L24&amp;" "&amp;L25&amp;" "&amp;L26&amp;" "&amp;L27&amp;" "&amp;L28&amp;" "&amp;L29&amp;" "&amp;L30&amp;" "&amp;L31&amp;" "&amp;L32&amp;" "&amp;L33&amp;" "&amp;L34&amp;" "&amp;L35&amp;" "&amp;L36&amp;" "&amp;L37&amp;" "&amp;L38&amp;" "&amp;L39&amp;" "&amp;L40&amp;" "&amp;L41&amp;" "&amp;L42&amp;" "&amp;L43&amp;" "&amp;L44&amp;" "&amp;L45</f>
        <v xml:space="preserve"> 2003 1228 1204  3570 1242 3886   1082  1143     1460                       1611   1843 2569  3882 3056 3223 3817 2274 612  2054 2683 2921 3460 1240 2948                       3786    2886                        2293 3439 3613   2237 2655 2307  2043 </v>
      </c>
      <c r="F97" s="188"/>
      <c r="G97" s="188"/>
      <c r="H97" s="188"/>
      <c r="I97" s="188"/>
      <c r="J97" s="188"/>
      <c r="K97" s="188"/>
      <c r="L97" s="188"/>
      <c r="M97" s="57">
        <f>IF(ISBLANK(E97),0,LEN(TRIM(E97))-LEN(SUBSTITUTE(E97," ",""))+1)</f>
        <v>33</v>
      </c>
    </row>
    <row r="100" spans="1:19">
      <c r="A100" s="147" t="s">
        <v>23</v>
      </c>
      <c r="B100" s="147"/>
      <c r="C100" s="147"/>
      <c r="D100" s="147"/>
      <c r="E100" s="147"/>
      <c r="F100" s="147"/>
      <c r="G100" s="147"/>
      <c r="H100" s="147"/>
      <c r="I100" s="147"/>
      <c r="J100" s="147"/>
      <c r="K100" s="147"/>
      <c r="L100" s="147"/>
      <c r="M100" s="147"/>
      <c r="N100" s="30"/>
      <c r="O100" s="30"/>
    </row>
    <row r="101" spans="1:19">
      <c r="A101" s="148" t="s">
        <v>22</v>
      </c>
      <c r="B101" s="148"/>
      <c r="C101" s="148"/>
      <c r="D101" s="148"/>
      <c r="E101" s="148"/>
      <c r="F101" s="148"/>
      <c r="G101" s="148"/>
      <c r="H101" s="148"/>
      <c r="I101" s="148"/>
      <c r="J101" s="148"/>
      <c r="K101" s="148"/>
      <c r="L101" s="148"/>
      <c r="M101" s="148"/>
      <c r="N101" s="31"/>
      <c r="O101" s="31"/>
    </row>
    <row r="102" spans="1:19">
      <c r="A102" s="152" t="s">
        <v>50</v>
      </c>
      <c r="B102" s="152"/>
      <c r="C102" s="152"/>
      <c r="D102" s="152"/>
      <c r="E102" s="152"/>
      <c r="F102" s="152"/>
      <c r="G102" s="152"/>
      <c r="H102" s="152"/>
      <c r="I102" s="152"/>
      <c r="J102" s="92">
        <f>A3</f>
        <v>43966</v>
      </c>
      <c r="K102" s="91"/>
      <c r="L102" s="91"/>
      <c r="M102" s="91"/>
      <c r="N102" s="31"/>
      <c r="O102" s="31"/>
    </row>
    <row r="103" spans="1:19" ht="21.75" thickBot="1"/>
    <row r="104" spans="1:19">
      <c r="A104" s="141"/>
      <c r="B104" s="142"/>
      <c r="C104" s="143"/>
      <c r="D104" s="143"/>
      <c r="E104" s="143" t="s">
        <v>24</v>
      </c>
      <c r="F104" s="143"/>
      <c r="G104" s="143"/>
      <c r="H104" s="143"/>
      <c r="I104" s="143"/>
      <c r="J104" s="143"/>
      <c r="K104" s="143"/>
      <c r="L104" s="143"/>
      <c r="M104" s="27" t="s">
        <v>25</v>
      </c>
      <c r="P104" s="53"/>
      <c r="Q104" s="53"/>
      <c r="R104" s="53"/>
      <c r="S104" s="28"/>
    </row>
    <row r="105" spans="1:19" ht="21.75" thickBot="1">
      <c r="A105" s="144" t="s">
        <v>26</v>
      </c>
      <c r="B105" s="145"/>
      <c r="C105" s="146"/>
      <c r="D105" s="146"/>
      <c r="E105" s="134"/>
      <c r="F105" s="134"/>
      <c r="G105" s="134"/>
      <c r="H105" s="134"/>
      <c r="I105" s="134"/>
      <c r="J105" s="134"/>
      <c r="K105" s="134"/>
      <c r="L105" s="134"/>
      <c r="M105" s="47">
        <f>M106+M114</f>
        <v>38</v>
      </c>
      <c r="P105" s="55"/>
      <c r="Q105" s="55"/>
      <c r="R105" s="55"/>
      <c r="S105" s="55"/>
    </row>
    <row r="106" spans="1:19" ht="21.75" thickBot="1">
      <c r="A106" s="135" t="s">
        <v>27</v>
      </c>
      <c r="B106" s="136"/>
      <c r="C106" s="137"/>
      <c r="D106" s="137"/>
      <c r="E106" s="127"/>
      <c r="F106" s="127"/>
      <c r="G106" s="127"/>
      <c r="H106" s="127"/>
      <c r="I106" s="127"/>
      <c r="J106" s="127"/>
      <c r="K106" s="127"/>
      <c r="L106" s="127"/>
      <c r="M106" s="52">
        <f>M107+M108+M109+M110+M111+M112+M113</f>
        <v>34</v>
      </c>
      <c r="P106" s="55"/>
      <c r="Q106" s="55"/>
      <c r="R106" s="55"/>
      <c r="S106" s="55"/>
    </row>
    <row r="107" spans="1:19" ht="72.75" customHeight="1">
      <c r="A107" s="129" t="s">
        <v>28</v>
      </c>
      <c r="B107" s="130"/>
      <c r="C107" s="131"/>
      <c r="D107" s="131"/>
      <c r="E107" s="138" t="str">
        <f t="shared" ref="E107:E113" si="9">IFERROR(VLOOKUP(A107,U:V,2,),"")</f>
        <v>3056, 1242, 612, 3460, 1204, 1143, 2655, 3817, 2307, 1611, 3613, 3882, 2948, 2293, 2003, 1082, 2043, 3786, 1460, 2921, 1843, 1228, 2569, 2886, 3886, 2237, 3223, 2054, 1240, 3570, 2683, 3439, 2274</v>
      </c>
      <c r="F107" s="139"/>
      <c r="G107" s="139"/>
      <c r="H107" s="139"/>
      <c r="I107" s="139"/>
      <c r="J107" s="139"/>
      <c r="K107" s="139"/>
      <c r="L107" s="140"/>
      <c r="M107" s="61">
        <f>LEN(E107)-LEN(SUBSTITUTE(E107,",",))+(E107&lt;&gt;"")</f>
        <v>33</v>
      </c>
      <c r="P107" s="56"/>
      <c r="Q107" s="56"/>
      <c r="R107" s="56"/>
      <c r="S107" s="56"/>
    </row>
    <row r="108" spans="1:19">
      <c r="A108" s="129" t="s">
        <v>29</v>
      </c>
      <c r="B108" s="130"/>
      <c r="C108" s="131"/>
      <c r="D108" s="131"/>
      <c r="E108" s="128" t="str">
        <f t="shared" si="9"/>
        <v/>
      </c>
      <c r="F108" s="128"/>
      <c r="G108" s="128"/>
      <c r="H108" s="128"/>
      <c r="I108" s="128"/>
      <c r="J108" s="128"/>
      <c r="K108" s="128"/>
      <c r="L108" s="128"/>
      <c r="M108" s="48">
        <f t="shared" ref="M108:M123" si="10">LEN(E108)-LEN(SUBSTITUTE(E108,",",))+(E108&lt;&gt;"")</f>
        <v>0</v>
      </c>
      <c r="P108" s="56"/>
      <c r="Q108" s="56"/>
      <c r="R108" s="56"/>
      <c r="S108" s="56"/>
    </row>
    <row r="109" spans="1:19">
      <c r="A109" s="129" t="s">
        <v>30</v>
      </c>
      <c r="B109" s="130"/>
      <c r="C109" s="131"/>
      <c r="D109" s="131"/>
      <c r="E109" s="128" t="str">
        <f t="shared" si="9"/>
        <v>3528</v>
      </c>
      <c r="F109" s="128"/>
      <c r="G109" s="128"/>
      <c r="H109" s="128"/>
      <c r="I109" s="128"/>
      <c r="J109" s="128"/>
      <c r="K109" s="128"/>
      <c r="L109" s="128"/>
      <c r="M109" s="48">
        <f t="shared" si="10"/>
        <v>1</v>
      </c>
      <c r="P109" s="56"/>
      <c r="Q109" s="56"/>
      <c r="R109" s="56"/>
      <c r="S109" s="56"/>
    </row>
    <row r="110" spans="1:19">
      <c r="A110" s="129" t="s">
        <v>31</v>
      </c>
      <c r="B110" s="130"/>
      <c r="C110" s="131"/>
      <c r="D110" s="131"/>
      <c r="E110" s="128" t="str">
        <f t="shared" si="9"/>
        <v/>
      </c>
      <c r="F110" s="128"/>
      <c r="G110" s="128"/>
      <c r="H110" s="128"/>
      <c r="I110" s="128"/>
      <c r="J110" s="128"/>
      <c r="K110" s="128"/>
      <c r="L110" s="128"/>
      <c r="M110" s="48">
        <f t="shared" si="10"/>
        <v>0</v>
      </c>
      <c r="P110" s="56"/>
      <c r="Q110" s="56"/>
      <c r="R110" s="56"/>
      <c r="S110" s="56"/>
    </row>
    <row r="111" spans="1:19">
      <c r="A111" s="129" t="s">
        <v>32</v>
      </c>
      <c r="B111" s="130"/>
      <c r="C111" s="131"/>
      <c r="D111" s="131"/>
      <c r="E111" s="128" t="str">
        <f t="shared" si="9"/>
        <v/>
      </c>
      <c r="F111" s="128"/>
      <c r="G111" s="128"/>
      <c r="H111" s="128"/>
      <c r="I111" s="128"/>
      <c r="J111" s="128"/>
      <c r="K111" s="128"/>
      <c r="L111" s="128"/>
      <c r="M111" s="48">
        <f t="shared" si="10"/>
        <v>0</v>
      </c>
      <c r="P111" s="56"/>
      <c r="Q111" s="56"/>
      <c r="R111" s="56"/>
      <c r="S111" s="56"/>
    </row>
    <row r="112" spans="1:19">
      <c r="A112" s="129" t="s">
        <v>33</v>
      </c>
      <c r="B112" s="130"/>
      <c r="C112" s="131"/>
      <c r="D112" s="131"/>
      <c r="E112" s="128" t="str">
        <f t="shared" si="9"/>
        <v/>
      </c>
      <c r="F112" s="128"/>
      <c r="G112" s="128"/>
      <c r="H112" s="128"/>
      <c r="I112" s="128"/>
      <c r="J112" s="128"/>
      <c r="K112" s="128"/>
      <c r="L112" s="128"/>
      <c r="M112" s="48">
        <f t="shared" si="10"/>
        <v>0</v>
      </c>
      <c r="P112" s="56"/>
      <c r="Q112" s="56"/>
      <c r="R112" s="56"/>
      <c r="S112" s="56"/>
    </row>
    <row r="113" spans="1:19" ht="21.75" thickBot="1">
      <c r="A113" s="132" t="s">
        <v>34</v>
      </c>
      <c r="B113" s="133"/>
      <c r="C113" s="134"/>
      <c r="D113" s="134"/>
      <c r="E113" s="156" t="str">
        <f t="shared" si="9"/>
        <v/>
      </c>
      <c r="F113" s="156"/>
      <c r="G113" s="156"/>
      <c r="H113" s="156"/>
      <c r="I113" s="156"/>
      <c r="J113" s="156"/>
      <c r="K113" s="156"/>
      <c r="L113" s="156"/>
      <c r="M113" s="50">
        <f t="shared" si="10"/>
        <v>0</v>
      </c>
      <c r="P113" s="55"/>
      <c r="Q113" s="55"/>
      <c r="R113" s="55"/>
      <c r="S113" s="55"/>
    </row>
    <row r="114" spans="1:19" ht="21.75" thickBot="1">
      <c r="A114" s="135" t="s">
        <v>44</v>
      </c>
      <c r="B114" s="136"/>
      <c r="C114" s="137"/>
      <c r="D114" s="137"/>
      <c r="E114" s="157"/>
      <c r="F114" s="157"/>
      <c r="G114" s="157"/>
      <c r="H114" s="157"/>
      <c r="I114" s="157"/>
      <c r="J114" s="157"/>
      <c r="K114" s="157"/>
      <c r="L114" s="157"/>
      <c r="M114" s="52">
        <f>SUM(M115:M123)</f>
        <v>4</v>
      </c>
      <c r="P114" s="56"/>
      <c r="Q114" s="56"/>
      <c r="R114" s="56"/>
      <c r="S114" s="56"/>
    </row>
    <row r="115" spans="1:19" ht="42.75" customHeight="1">
      <c r="A115" s="160" t="s">
        <v>36</v>
      </c>
      <c r="B115" s="161"/>
      <c r="C115" s="162"/>
      <c r="D115" s="162"/>
      <c r="E115" s="158" t="str">
        <f t="shared" ref="E115:E123" si="11">IFERROR(VLOOKUP(A115,U:V,2,),"")</f>
        <v>2758</v>
      </c>
      <c r="F115" s="158"/>
      <c r="G115" s="158"/>
      <c r="H115" s="158"/>
      <c r="I115" s="158"/>
      <c r="J115" s="158"/>
      <c r="K115" s="158"/>
      <c r="L115" s="158"/>
      <c r="M115" s="51">
        <f t="shared" si="10"/>
        <v>1</v>
      </c>
      <c r="P115" s="56"/>
      <c r="Q115" s="56"/>
      <c r="R115" s="56"/>
      <c r="S115" s="56"/>
    </row>
    <row r="116" spans="1:19">
      <c r="A116" s="129" t="s">
        <v>35</v>
      </c>
      <c r="B116" s="130"/>
      <c r="C116" s="131"/>
      <c r="D116" s="131"/>
      <c r="E116" s="128" t="str">
        <f t="shared" si="11"/>
        <v/>
      </c>
      <c r="F116" s="128"/>
      <c r="G116" s="128"/>
      <c r="H116" s="128"/>
      <c r="I116" s="128"/>
      <c r="J116" s="128"/>
      <c r="K116" s="128"/>
      <c r="L116" s="128"/>
      <c r="M116" s="48">
        <f t="shared" si="10"/>
        <v>0</v>
      </c>
      <c r="P116" s="56"/>
      <c r="Q116" s="56"/>
      <c r="R116" s="56"/>
      <c r="S116" s="56"/>
    </row>
    <row r="117" spans="1:19">
      <c r="A117" s="129" t="s">
        <v>37</v>
      </c>
      <c r="B117" s="130"/>
      <c r="C117" s="131"/>
      <c r="D117" s="131"/>
      <c r="E117" s="128" t="str">
        <f t="shared" si="11"/>
        <v>3972</v>
      </c>
      <c r="F117" s="128"/>
      <c r="G117" s="128"/>
      <c r="H117" s="128"/>
      <c r="I117" s="128"/>
      <c r="J117" s="128"/>
      <c r="K117" s="128"/>
      <c r="L117" s="128"/>
      <c r="M117" s="48">
        <f t="shared" si="10"/>
        <v>1</v>
      </c>
      <c r="P117" s="56"/>
      <c r="Q117" s="56"/>
      <c r="R117" s="56"/>
      <c r="S117" s="56"/>
    </row>
    <row r="118" spans="1:19">
      <c r="A118" s="129" t="s">
        <v>38</v>
      </c>
      <c r="B118" s="130"/>
      <c r="C118" s="131"/>
      <c r="D118" s="131"/>
      <c r="E118" s="128" t="str">
        <f t="shared" si="11"/>
        <v>736</v>
      </c>
      <c r="F118" s="128"/>
      <c r="G118" s="128"/>
      <c r="H118" s="128"/>
      <c r="I118" s="128"/>
      <c r="J118" s="128"/>
      <c r="K118" s="128"/>
      <c r="L118" s="128"/>
      <c r="M118" s="48">
        <f t="shared" si="10"/>
        <v>1</v>
      </c>
      <c r="P118" s="56"/>
      <c r="Q118" s="56"/>
      <c r="R118" s="56"/>
      <c r="S118" s="56"/>
    </row>
    <row r="119" spans="1:19">
      <c r="A119" s="129" t="s">
        <v>39</v>
      </c>
      <c r="B119" s="130"/>
      <c r="C119" s="131"/>
      <c r="D119" s="131"/>
      <c r="E119" s="128" t="str">
        <f t="shared" si="11"/>
        <v/>
      </c>
      <c r="F119" s="128"/>
      <c r="G119" s="128"/>
      <c r="H119" s="128"/>
      <c r="I119" s="128"/>
      <c r="J119" s="128"/>
      <c r="K119" s="128"/>
      <c r="L119" s="128"/>
      <c r="M119" s="48">
        <f t="shared" si="10"/>
        <v>0</v>
      </c>
      <c r="P119" s="56"/>
      <c r="Q119" s="56"/>
      <c r="R119" s="56"/>
      <c r="S119" s="56"/>
    </row>
    <row r="120" spans="1:19">
      <c r="A120" s="129" t="s">
        <v>40</v>
      </c>
      <c r="B120" s="130"/>
      <c r="C120" s="131"/>
      <c r="D120" s="131"/>
      <c r="E120" s="128" t="str">
        <f t="shared" si="11"/>
        <v>1900</v>
      </c>
      <c r="F120" s="128"/>
      <c r="G120" s="128"/>
      <c r="H120" s="128"/>
      <c r="I120" s="128"/>
      <c r="J120" s="128"/>
      <c r="K120" s="128"/>
      <c r="L120" s="128"/>
      <c r="M120" s="48">
        <f t="shared" si="10"/>
        <v>1</v>
      </c>
      <c r="P120" s="56"/>
      <c r="Q120" s="56"/>
      <c r="R120" s="56"/>
      <c r="S120" s="56"/>
    </row>
    <row r="121" spans="1:19">
      <c r="A121" s="129" t="s">
        <v>41</v>
      </c>
      <c r="B121" s="130"/>
      <c r="C121" s="131"/>
      <c r="D121" s="131"/>
      <c r="E121" s="128" t="str">
        <f t="shared" si="11"/>
        <v/>
      </c>
      <c r="F121" s="128"/>
      <c r="G121" s="128"/>
      <c r="H121" s="128"/>
      <c r="I121" s="128"/>
      <c r="J121" s="128"/>
      <c r="K121" s="128"/>
      <c r="L121" s="128"/>
      <c r="M121" s="48">
        <f t="shared" si="10"/>
        <v>0</v>
      </c>
      <c r="P121" s="56"/>
      <c r="Q121" s="56"/>
      <c r="R121" s="56"/>
      <c r="S121" s="56"/>
    </row>
    <row r="122" spans="1:19">
      <c r="A122" s="129" t="s">
        <v>42</v>
      </c>
      <c r="B122" s="130"/>
      <c r="C122" s="131"/>
      <c r="D122" s="131"/>
      <c r="E122" s="128" t="str">
        <f t="shared" si="11"/>
        <v/>
      </c>
      <c r="F122" s="128"/>
      <c r="G122" s="128"/>
      <c r="H122" s="128"/>
      <c r="I122" s="128"/>
      <c r="J122" s="128"/>
      <c r="K122" s="128"/>
      <c r="L122" s="128"/>
      <c r="M122" s="48">
        <f t="shared" si="10"/>
        <v>0</v>
      </c>
      <c r="P122" s="56"/>
      <c r="Q122" s="56"/>
      <c r="R122" s="56"/>
      <c r="S122" s="56"/>
    </row>
    <row r="123" spans="1:19" ht="21.75" thickBot="1">
      <c r="A123" s="153" t="s">
        <v>43</v>
      </c>
      <c r="B123" s="154"/>
      <c r="C123" s="155"/>
      <c r="D123" s="155"/>
      <c r="E123" s="159" t="str">
        <f t="shared" si="11"/>
        <v/>
      </c>
      <c r="F123" s="159"/>
      <c r="G123" s="159"/>
      <c r="H123" s="159"/>
      <c r="I123" s="159"/>
      <c r="J123" s="159"/>
      <c r="K123" s="159"/>
      <c r="L123" s="159"/>
      <c r="M123" s="49">
        <f t="shared" si="10"/>
        <v>0</v>
      </c>
      <c r="P123" s="53"/>
      <c r="Q123" s="53"/>
      <c r="R123" s="53"/>
      <c r="S123" s="28"/>
    </row>
  </sheetData>
  <sortState xmlns:xlrd2="http://schemas.microsoft.com/office/spreadsheetml/2017/richdata2" ref="P6:P66">
    <sortCondition ref="P6:P66"/>
  </sortState>
  <dataConsolidate/>
  <mergeCells count="125">
    <mergeCell ref="E97:L97"/>
    <mergeCell ref="A97:D97"/>
    <mergeCell ref="L87:N87"/>
    <mergeCell ref="L88:N88"/>
    <mergeCell ref="L89:N89"/>
    <mergeCell ref="L90:N90"/>
    <mergeCell ref="L91:N91"/>
    <mergeCell ref="L92:N92"/>
    <mergeCell ref="E88:K88"/>
    <mergeCell ref="E89:K89"/>
    <mergeCell ref="E90:K90"/>
    <mergeCell ref="E91:K91"/>
    <mergeCell ref="A93:D93"/>
    <mergeCell ref="A94:D94"/>
    <mergeCell ref="A95:D95"/>
    <mergeCell ref="E87:K87"/>
    <mergeCell ref="A87:D87"/>
    <mergeCell ref="A88:D88"/>
    <mergeCell ref="A89:D89"/>
    <mergeCell ref="A90:D90"/>
    <mergeCell ref="E92:K92"/>
    <mergeCell ref="A91:D91"/>
    <mergeCell ref="A92:D92"/>
    <mergeCell ref="A1:N1"/>
    <mergeCell ref="A2:N2"/>
    <mergeCell ref="A3:N3"/>
    <mergeCell ref="A5:E5"/>
    <mergeCell ref="I5:J5"/>
    <mergeCell ref="L5:M5"/>
    <mergeCell ref="L69:N69"/>
    <mergeCell ref="F74:K74"/>
    <mergeCell ref="A77:E77"/>
    <mergeCell ref="F77:K77"/>
    <mergeCell ref="A75:E75"/>
    <mergeCell ref="F75:K75"/>
    <mergeCell ref="A76:E76"/>
    <mergeCell ref="F76:K76"/>
    <mergeCell ref="L75:N75"/>
    <mergeCell ref="L76:N76"/>
    <mergeCell ref="L77:N77"/>
    <mergeCell ref="L70:N70"/>
    <mergeCell ref="L71:N71"/>
    <mergeCell ref="L72:N72"/>
    <mergeCell ref="L73:N73"/>
    <mergeCell ref="L74:N74"/>
    <mergeCell ref="A69:E69"/>
    <mergeCell ref="F69:K69"/>
    <mergeCell ref="A68:K68"/>
    <mergeCell ref="L68:N68"/>
    <mergeCell ref="A70:E70"/>
    <mergeCell ref="F70:K70"/>
    <mergeCell ref="A71:E71"/>
    <mergeCell ref="F71:K71"/>
    <mergeCell ref="A72:E72"/>
    <mergeCell ref="F72:K72"/>
    <mergeCell ref="A73:E73"/>
    <mergeCell ref="F73:K73"/>
    <mergeCell ref="A74:E74"/>
    <mergeCell ref="L80:N80"/>
    <mergeCell ref="L81:N81"/>
    <mergeCell ref="L82:N82"/>
    <mergeCell ref="L84:N85"/>
    <mergeCell ref="A78:E78"/>
    <mergeCell ref="F78:K78"/>
    <mergeCell ref="A79:E79"/>
    <mergeCell ref="F79:K79"/>
    <mergeCell ref="A80:E80"/>
    <mergeCell ref="F80:K80"/>
    <mergeCell ref="A81:E81"/>
    <mergeCell ref="F81:K81"/>
    <mergeCell ref="A82:E82"/>
    <mergeCell ref="F82:K82"/>
    <mergeCell ref="L78:N78"/>
    <mergeCell ref="L79:N79"/>
    <mergeCell ref="A84:E85"/>
    <mergeCell ref="F84:K85"/>
    <mergeCell ref="L83:N83"/>
    <mergeCell ref="A83:E83"/>
    <mergeCell ref="F83:K83"/>
    <mergeCell ref="A121:D121"/>
    <mergeCell ref="A122:D122"/>
    <mergeCell ref="A123:D123"/>
    <mergeCell ref="A116:D116"/>
    <mergeCell ref="A117:D117"/>
    <mergeCell ref="A118:D118"/>
    <mergeCell ref="A119:D119"/>
    <mergeCell ref="A120:D120"/>
    <mergeCell ref="E111:L111"/>
    <mergeCell ref="E113:L113"/>
    <mergeCell ref="E114:L114"/>
    <mergeCell ref="E115:L115"/>
    <mergeCell ref="E121:L121"/>
    <mergeCell ref="E122:L122"/>
    <mergeCell ref="E123:L123"/>
    <mergeCell ref="E116:L116"/>
    <mergeCell ref="E117:L117"/>
    <mergeCell ref="E118:L118"/>
    <mergeCell ref="E119:L119"/>
    <mergeCell ref="E120:L120"/>
    <mergeCell ref="A114:D114"/>
    <mergeCell ref="A115:D115"/>
    <mergeCell ref="E86:K86"/>
    <mergeCell ref="AS84:AV84"/>
    <mergeCell ref="E106:L106"/>
    <mergeCell ref="E108:L108"/>
    <mergeCell ref="E109:L109"/>
    <mergeCell ref="E110:L110"/>
    <mergeCell ref="A111:D111"/>
    <mergeCell ref="A113:D113"/>
    <mergeCell ref="A106:D106"/>
    <mergeCell ref="A108:D108"/>
    <mergeCell ref="A109:D109"/>
    <mergeCell ref="A110:D110"/>
    <mergeCell ref="A107:D107"/>
    <mergeCell ref="E107:L107"/>
    <mergeCell ref="A112:D112"/>
    <mergeCell ref="E112:L112"/>
    <mergeCell ref="A104:D104"/>
    <mergeCell ref="A105:D105"/>
    <mergeCell ref="E104:L104"/>
    <mergeCell ref="E105:L105"/>
    <mergeCell ref="A100:M100"/>
    <mergeCell ref="A101:M101"/>
    <mergeCell ref="A86:D86"/>
    <mergeCell ref="A102:I102"/>
  </mergeCells>
  <conditionalFormatting sqref="T47:T66 T5:T44 L6:L45 I6:I45 D6:D45">
    <cfRule type="uniqueValues" dxfId="6" priority="26"/>
  </conditionalFormatting>
  <conditionalFormatting sqref="F69:K83">
    <cfRule type="colorScale" priority="30">
      <colorScale>
        <cfvo type="min"/>
        <cfvo type="max"/>
        <color rgb="FFFF7128"/>
        <color rgb="FFFFEF9C"/>
      </colorScale>
    </cfRule>
  </conditionalFormatting>
  <conditionalFormatting sqref="F6:F45 P5:P66 A6:A45">
    <cfRule type="uniqueValues" dxfId="5" priority="31"/>
  </conditionalFormatting>
  <conditionalFormatting sqref="B6:B45 G6:G45">
    <cfRule type="duplicateValues" dxfId="4" priority="3"/>
  </conditionalFormatting>
  <dataValidations count="2">
    <dataValidation type="list" allowBlank="1" showInputMessage="1" showErrorMessage="1" sqref="U5:U66" xr:uid="{00000000-0002-0000-0000-000000000000}">
      <formula1>признаки</formula1>
    </dataValidation>
    <dataValidation type="list" allowBlank="1" showInputMessage="1" showErrorMessage="1" sqref="Q5:Q66" xr:uid="{00000000-0002-0000-0000-000001000000}">
      <formula1>Заказчики</formula1>
    </dataValidation>
  </dataValidations>
  <pageMargins left="0.39370078740157483" right="0.19685039370078741" top="0.35433070866141736" bottom="0.35433070866141736" header="0.31496062992125984" footer="0.31496062992125984"/>
  <pageSetup paperSize="9" scale="5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B1741"/>
  <sheetViews>
    <sheetView workbookViewId="0">
      <selection activeCell="A2" sqref="A2:B41"/>
    </sheetView>
  </sheetViews>
  <sheetFormatPr defaultRowHeight="15"/>
  <cols>
    <col min="2" max="2" width="17" customWidth="1"/>
    <col min="9" max="9" width="9.140625" customWidth="1"/>
    <col min="10" max="10" width="12.42578125" bestFit="1" customWidth="1"/>
    <col min="11" max="11" width="5" bestFit="1" customWidth="1"/>
    <col min="12" max="12" width="38.140625" bestFit="1" customWidth="1"/>
    <col min="13" max="13" width="38.7109375" customWidth="1"/>
    <col min="16" max="16" width="36.42578125" customWidth="1"/>
    <col min="17" max="17" width="8.140625" customWidth="1"/>
    <col min="18" max="18" width="19.85546875" customWidth="1"/>
  </cols>
  <sheetData>
    <row r="1" spans="1:2">
      <c r="A1" s="1" t="s">
        <v>1</v>
      </c>
      <c r="B1" s="2" t="s">
        <v>2</v>
      </c>
    </row>
    <row r="2" spans="1:2">
      <c r="A2" s="7">
        <v>3056</v>
      </c>
      <c r="B2" s="7" t="s">
        <v>88</v>
      </c>
    </row>
    <row r="3" spans="1:2">
      <c r="A3" s="7">
        <v>1242</v>
      </c>
      <c r="B3" s="8" t="s">
        <v>87</v>
      </c>
    </row>
    <row r="4" spans="1:2">
      <c r="A4" s="7">
        <v>3460</v>
      </c>
      <c r="B4" s="8" t="s">
        <v>89</v>
      </c>
    </row>
    <row r="5" spans="1:2">
      <c r="A5" s="7">
        <v>1143</v>
      </c>
      <c r="B5" s="7" t="s">
        <v>90</v>
      </c>
    </row>
    <row r="6" spans="1:2">
      <c r="A6" s="7">
        <v>2655</v>
      </c>
      <c r="B6" s="8" t="s">
        <v>91</v>
      </c>
    </row>
    <row r="7" spans="1:2">
      <c r="A7" s="7">
        <v>3817</v>
      </c>
      <c r="B7" s="8" t="s">
        <v>92</v>
      </c>
    </row>
    <row r="8" spans="1:2">
      <c r="A8" s="7">
        <v>2758</v>
      </c>
      <c r="B8" s="7" t="s">
        <v>93</v>
      </c>
    </row>
    <row r="9" spans="1:2">
      <c r="A9" s="7">
        <v>2307</v>
      </c>
      <c r="B9" s="8" t="s">
        <v>94</v>
      </c>
    </row>
    <row r="10" spans="1:2">
      <c r="A10" s="7">
        <v>3528</v>
      </c>
      <c r="B10" s="8" t="s">
        <v>95</v>
      </c>
    </row>
    <row r="11" spans="1:2">
      <c r="A11" s="7">
        <v>1611</v>
      </c>
      <c r="B11" s="7" t="s">
        <v>96</v>
      </c>
    </row>
    <row r="12" spans="1:2">
      <c r="A12" s="7">
        <v>3613</v>
      </c>
      <c r="B12" s="8" t="s">
        <v>97</v>
      </c>
    </row>
    <row r="13" spans="1:2">
      <c r="A13" s="7">
        <v>3882</v>
      </c>
      <c r="B13" s="8" t="s">
        <v>98</v>
      </c>
    </row>
    <row r="14" spans="1:2">
      <c r="A14" s="7">
        <v>2948</v>
      </c>
      <c r="B14" s="7" t="s">
        <v>99</v>
      </c>
    </row>
    <row r="15" spans="1:2">
      <c r="A15" s="7">
        <v>2293</v>
      </c>
      <c r="B15" s="8" t="s">
        <v>100</v>
      </c>
    </row>
    <row r="16" spans="1:2">
      <c r="A16" s="7">
        <v>2003</v>
      </c>
      <c r="B16" s="8" t="s">
        <v>101</v>
      </c>
    </row>
    <row r="17" spans="1:2">
      <c r="A17" s="7">
        <v>1082</v>
      </c>
      <c r="B17" s="7" t="s">
        <v>102</v>
      </c>
    </row>
    <row r="18" spans="1:2">
      <c r="A18" s="7">
        <v>2043</v>
      </c>
      <c r="B18" s="8" t="s">
        <v>103</v>
      </c>
    </row>
    <row r="19" spans="1:2">
      <c r="A19" s="7">
        <v>3786</v>
      </c>
      <c r="B19" s="8" t="s">
        <v>104</v>
      </c>
    </row>
    <row r="20" spans="1:2">
      <c r="A20" s="7">
        <v>1460</v>
      </c>
      <c r="B20" s="7" t="s">
        <v>105</v>
      </c>
    </row>
    <row r="21" spans="1:2">
      <c r="A21" s="7">
        <v>2921</v>
      </c>
      <c r="B21" s="8" t="s">
        <v>106</v>
      </c>
    </row>
    <row r="22" spans="1:2">
      <c r="A22" s="7">
        <v>1843</v>
      </c>
      <c r="B22" s="8" t="s">
        <v>107</v>
      </c>
    </row>
    <row r="23" spans="1:2">
      <c r="A23" s="7">
        <v>1228</v>
      </c>
      <c r="B23" s="7" t="s">
        <v>108</v>
      </c>
    </row>
    <row r="24" spans="1:2">
      <c r="A24" s="7">
        <v>2569</v>
      </c>
      <c r="B24" s="8" t="s">
        <v>109</v>
      </c>
    </row>
    <row r="25" spans="1:2">
      <c r="A25" s="7">
        <v>2886</v>
      </c>
      <c r="B25" s="8" t="s">
        <v>110</v>
      </c>
    </row>
    <row r="26" spans="1:2">
      <c r="A26" s="7">
        <v>3886</v>
      </c>
      <c r="B26" s="7" t="s">
        <v>111</v>
      </c>
    </row>
    <row r="27" spans="1:2">
      <c r="A27" s="7">
        <v>2237</v>
      </c>
      <c r="B27" s="8" t="s">
        <v>112</v>
      </c>
    </row>
    <row r="28" spans="1:2">
      <c r="A28" s="7">
        <v>1254</v>
      </c>
      <c r="B28" s="8" t="s">
        <v>113</v>
      </c>
    </row>
    <row r="29" spans="1:2">
      <c r="A29" s="7">
        <v>3223</v>
      </c>
      <c r="B29" s="7" t="s">
        <v>114</v>
      </c>
    </row>
    <row r="30" spans="1:2">
      <c r="A30" s="7">
        <v>2054</v>
      </c>
      <c r="B30" s="8" t="s">
        <v>115</v>
      </c>
    </row>
    <row r="31" spans="1:2">
      <c r="A31" s="7">
        <v>3504</v>
      </c>
      <c r="B31" s="8" t="s">
        <v>116</v>
      </c>
    </row>
    <row r="32" spans="1:2">
      <c r="A32" s="7">
        <v>1240</v>
      </c>
      <c r="B32" s="7" t="s">
        <v>117</v>
      </c>
    </row>
    <row r="33" spans="1:2">
      <c r="A33" s="7">
        <v>3570</v>
      </c>
      <c r="B33" s="8" t="s">
        <v>118</v>
      </c>
    </row>
    <row r="34" spans="1:2">
      <c r="A34" s="7">
        <v>3972</v>
      </c>
      <c r="B34" s="8" t="s">
        <v>100</v>
      </c>
    </row>
    <row r="35" spans="1:2">
      <c r="A35" s="7">
        <v>736</v>
      </c>
      <c r="B35" s="8" t="s">
        <v>101</v>
      </c>
    </row>
    <row r="36" spans="1:2">
      <c r="A36" s="7">
        <v>2683</v>
      </c>
      <c r="B36" s="7" t="s">
        <v>102</v>
      </c>
    </row>
    <row r="37" spans="1:2">
      <c r="A37" s="7">
        <v>1900</v>
      </c>
      <c r="B37" s="8" t="s">
        <v>103</v>
      </c>
    </row>
    <row r="38" spans="1:2">
      <c r="A38" s="7">
        <v>3439</v>
      </c>
      <c r="B38" s="8" t="s">
        <v>104</v>
      </c>
    </row>
    <row r="39" spans="1:2">
      <c r="A39" s="7">
        <v>2274</v>
      </c>
      <c r="B39" s="7" t="s">
        <v>105</v>
      </c>
    </row>
    <row r="40" spans="1:2">
      <c r="A40" s="17">
        <v>1204</v>
      </c>
      <c r="B40" s="8" t="s">
        <v>106</v>
      </c>
    </row>
    <row r="41" spans="1:2">
      <c r="A41" s="17">
        <v>612</v>
      </c>
      <c r="B41" s="8" t="s">
        <v>107</v>
      </c>
    </row>
    <row r="42" spans="1:2">
      <c r="A42" s="22"/>
      <c r="B42" s="3"/>
    </row>
    <row r="43" spans="1:2">
      <c r="A43" s="3"/>
      <c r="B43" s="4"/>
    </row>
    <row r="44" spans="1:2">
      <c r="A44" s="3"/>
      <c r="B44" s="4"/>
    </row>
    <row r="45" spans="1:2">
      <c r="A45" s="3"/>
      <c r="B45" s="4"/>
    </row>
    <row r="46" spans="1:2">
      <c r="A46" s="3"/>
      <c r="B46" s="4"/>
    </row>
    <row r="47" spans="1:2">
      <c r="A47" s="3"/>
      <c r="B47" s="4"/>
    </row>
    <row r="48" spans="1:2">
      <c r="A48" s="3"/>
      <c r="B48" s="4"/>
    </row>
    <row r="49" spans="1:2">
      <c r="A49" s="3"/>
      <c r="B49" s="4"/>
    </row>
    <row r="50" spans="1:2">
      <c r="A50" s="3"/>
      <c r="B50" s="4"/>
    </row>
    <row r="51" spans="1:2">
      <c r="A51" s="3"/>
      <c r="B51" s="4"/>
    </row>
    <row r="52" spans="1:2">
      <c r="A52" s="3"/>
      <c r="B52" s="4"/>
    </row>
    <row r="53" spans="1:2">
      <c r="A53" s="3"/>
      <c r="B53" s="4"/>
    </row>
    <row r="54" spans="1:2">
      <c r="A54" s="3"/>
      <c r="B54" s="4"/>
    </row>
    <row r="55" spans="1:2">
      <c r="A55" s="3"/>
      <c r="B55" s="4"/>
    </row>
    <row r="56" spans="1:2">
      <c r="A56" s="3"/>
      <c r="B56" s="4"/>
    </row>
    <row r="57" spans="1:2">
      <c r="A57" s="3"/>
      <c r="B57" s="4"/>
    </row>
    <row r="58" spans="1:2">
      <c r="A58" s="3"/>
      <c r="B58" s="4"/>
    </row>
    <row r="59" spans="1:2">
      <c r="A59" s="3"/>
      <c r="B59" s="4"/>
    </row>
    <row r="60" spans="1:2">
      <c r="A60" s="3"/>
      <c r="B60" s="4"/>
    </row>
    <row r="61" spans="1:2">
      <c r="A61" s="3"/>
      <c r="B61" s="4"/>
    </row>
    <row r="62" spans="1:2">
      <c r="A62" s="3"/>
      <c r="B62" s="4"/>
    </row>
    <row r="63" spans="1:2">
      <c r="A63" s="3"/>
      <c r="B63" s="4"/>
    </row>
    <row r="64" spans="1:2">
      <c r="A64" s="3"/>
      <c r="B64" s="4"/>
    </row>
    <row r="65" spans="1:2">
      <c r="A65" s="3"/>
      <c r="B65" s="4"/>
    </row>
    <row r="66" spans="1:2">
      <c r="A66" s="3"/>
      <c r="B66" s="4"/>
    </row>
    <row r="67" spans="1:2">
      <c r="A67" s="3"/>
      <c r="B67" s="4"/>
    </row>
    <row r="68" spans="1:2">
      <c r="A68" s="3"/>
      <c r="B68" s="4"/>
    </row>
    <row r="69" spans="1:2">
      <c r="A69" s="3"/>
      <c r="B69" s="4"/>
    </row>
    <row r="70" spans="1:2">
      <c r="A70" s="3"/>
      <c r="B70" s="4"/>
    </row>
    <row r="71" spans="1:2">
      <c r="A71" s="3"/>
      <c r="B71" s="4"/>
    </row>
    <row r="72" spans="1:2">
      <c r="A72" s="3"/>
      <c r="B72" s="4"/>
    </row>
    <row r="73" spans="1:2">
      <c r="A73" s="3"/>
      <c r="B73" s="4"/>
    </row>
    <row r="74" spans="1:2">
      <c r="A74" s="3"/>
      <c r="B74" s="4"/>
    </row>
    <row r="75" spans="1:2">
      <c r="A75" s="3"/>
      <c r="B75" s="4"/>
    </row>
    <row r="76" spans="1:2">
      <c r="A76" s="3"/>
      <c r="B76" s="4"/>
    </row>
    <row r="77" spans="1:2">
      <c r="A77" s="3"/>
      <c r="B77" s="4"/>
    </row>
    <row r="78" spans="1:2">
      <c r="A78" s="3"/>
      <c r="B78" s="4"/>
    </row>
    <row r="79" spans="1:2">
      <c r="A79" s="3"/>
      <c r="B79" s="4"/>
    </row>
    <row r="80" spans="1:2">
      <c r="A80" s="3"/>
      <c r="B80" s="4"/>
    </row>
    <row r="81" spans="1:2">
      <c r="A81" s="3"/>
      <c r="B81" s="4"/>
    </row>
    <row r="82" spans="1:2">
      <c r="A82" s="3"/>
      <c r="B82" s="4"/>
    </row>
    <row r="83" spans="1:2">
      <c r="A83" s="3"/>
      <c r="B83" s="4"/>
    </row>
    <row r="84" spans="1:2">
      <c r="A84" s="3"/>
      <c r="B84" s="4"/>
    </row>
    <row r="85" spans="1:2">
      <c r="A85" s="3"/>
      <c r="B85" s="4"/>
    </row>
    <row r="86" spans="1:2">
      <c r="A86" s="3"/>
      <c r="B86" s="4"/>
    </row>
    <row r="87" spans="1:2">
      <c r="A87" s="3"/>
      <c r="B87" s="4"/>
    </row>
    <row r="88" spans="1:2">
      <c r="A88" s="3"/>
      <c r="B88" s="4"/>
    </row>
    <row r="89" spans="1:2">
      <c r="A89" s="3"/>
      <c r="B89" s="4"/>
    </row>
    <row r="90" spans="1:2">
      <c r="A90" s="3"/>
      <c r="B90" s="4"/>
    </row>
    <row r="91" spans="1:2">
      <c r="A91" s="3"/>
      <c r="B91" s="4"/>
    </row>
    <row r="92" spans="1:2">
      <c r="A92" s="3"/>
      <c r="B92" s="4"/>
    </row>
    <row r="93" spans="1:2">
      <c r="A93" s="3"/>
      <c r="B93" s="4"/>
    </row>
    <row r="94" spans="1:2">
      <c r="A94" s="3"/>
      <c r="B94" s="4"/>
    </row>
    <row r="95" spans="1:2">
      <c r="A95" s="3"/>
      <c r="B95" s="4"/>
    </row>
    <row r="96" spans="1:2">
      <c r="A96" s="3"/>
      <c r="B96" s="4"/>
    </row>
    <row r="97" spans="1:2">
      <c r="A97" s="3"/>
      <c r="B97" s="4"/>
    </row>
    <row r="98" spans="1:2">
      <c r="A98" s="3"/>
      <c r="B98" s="4"/>
    </row>
    <row r="99" spans="1:2">
      <c r="A99" s="3"/>
      <c r="B99" s="4"/>
    </row>
    <row r="100" spans="1:2">
      <c r="A100" s="3"/>
      <c r="B100" s="4"/>
    </row>
    <row r="101" spans="1:2">
      <c r="A101" s="3"/>
      <c r="B101" s="4"/>
    </row>
    <row r="102" spans="1:2">
      <c r="A102" s="3"/>
      <c r="B102" s="4"/>
    </row>
    <row r="103" spans="1:2">
      <c r="A103" s="3"/>
      <c r="B103" s="4"/>
    </row>
    <row r="104" spans="1:2">
      <c r="A104" s="3"/>
      <c r="B104" s="4"/>
    </row>
    <row r="105" spans="1:2">
      <c r="A105" s="3"/>
      <c r="B105" s="4"/>
    </row>
    <row r="106" spans="1:2">
      <c r="A106" s="3"/>
      <c r="B106" s="4"/>
    </row>
    <row r="107" spans="1:2">
      <c r="A107" s="3"/>
      <c r="B107" s="4"/>
    </row>
    <row r="108" spans="1:2">
      <c r="A108" s="3"/>
      <c r="B108" s="4"/>
    </row>
    <row r="109" spans="1:2">
      <c r="A109" s="3"/>
      <c r="B109" s="4"/>
    </row>
    <row r="110" spans="1:2">
      <c r="A110" s="3"/>
      <c r="B110" s="4"/>
    </row>
    <row r="111" spans="1:2">
      <c r="A111" s="3"/>
      <c r="B111" s="4"/>
    </row>
    <row r="112" spans="1:2">
      <c r="A112" s="3"/>
      <c r="B112" s="4"/>
    </row>
    <row r="113" spans="1:2">
      <c r="A113" s="3"/>
      <c r="B113" s="4"/>
    </row>
    <row r="114" spans="1:2">
      <c r="A114" s="3"/>
      <c r="B114" s="4"/>
    </row>
    <row r="115" spans="1:2">
      <c r="A115" s="3"/>
      <c r="B115" s="4"/>
    </row>
    <row r="116" spans="1:2">
      <c r="A116" s="3"/>
      <c r="B116" s="4"/>
    </row>
    <row r="117" spans="1:2">
      <c r="A117" s="3"/>
      <c r="B117" s="4"/>
    </row>
    <row r="118" spans="1:2">
      <c r="A118" s="3"/>
      <c r="B118" s="4"/>
    </row>
    <row r="119" spans="1:2">
      <c r="A119" s="3"/>
      <c r="B119" s="4"/>
    </row>
    <row r="120" spans="1:2">
      <c r="A120" s="3"/>
      <c r="B120" s="4"/>
    </row>
    <row r="121" spans="1:2">
      <c r="A121" s="3"/>
      <c r="B121" s="4"/>
    </row>
    <row r="122" spans="1:2">
      <c r="A122" s="3"/>
      <c r="B122" s="4"/>
    </row>
    <row r="123" spans="1:2">
      <c r="A123" s="3"/>
      <c r="B123" s="4"/>
    </row>
    <row r="124" spans="1:2">
      <c r="A124" s="3"/>
      <c r="B124" s="4"/>
    </row>
    <row r="125" spans="1:2">
      <c r="A125" s="3"/>
      <c r="B125" s="4"/>
    </row>
    <row r="126" spans="1:2">
      <c r="A126" s="3"/>
      <c r="B126" s="4"/>
    </row>
    <row r="127" spans="1:2">
      <c r="A127" s="3"/>
      <c r="B127" s="4"/>
    </row>
    <row r="128" spans="1:2">
      <c r="A128" s="3"/>
      <c r="B128" s="4"/>
    </row>
    <row r="129" spans="1:2">
      <c r="A129" s="3"/>
      <c r="B129" s="4"/>
    </row>
    <row r="130" spans="1:2">
      <c r="A130" s="3"/>
      <c r="B130" s="4"/>
    </row>
    <row r="131" spans="1:2">
      <c r="A131" s="3"/>
      <c r="B131" s="4"/>
    </row>
    <row r="132" spans="1:2">
      <c r="A132" s="3"/>
      <c r="B132" s="4"/>
    </row>
    <row r="133" spans="1:2">
      <c r="A133" s="3"/>
      <c r="B133" s="4"/>
    </row>
    <row r="134" spans="1:2">
      <c r="A134" s="3"/>
      <c r="B134" s="4"/>
    </row>
    <row r="135" spans="1:2">
      <c r="A135" s="3"/>
      <c r="B135" s="4"/>
    </row>
    <row r="136" spans="1:2">
      <c r="A136" s="3"/>
      <c r="B136" s="4"/>
    </row>
    <row r="137" spans="1:2">
      <c r="A137" s="3"/>
      <c r="B137" s="4"/>
    </row>
    <row r="138" spans="1:2">
      <c r="A138" s="3"/>
      <c r="B138" s="4"/>
    </row>
    <row r="139" spans="1:2">
      <c r="A139" s="3"/>
      <c r="B139" s="4"/>
    </row>
    <row r="140" spans="1:2">
      <c r="A140" s="3"/>
      <c r="B140" s="4"/>
    </row>
    <row r="141" spans="1:2">
      <c r="A141" s="3"/>
      <c r="B141" s="4"/>
    </row>
    <row r="142" spans="1:2">
      <c r="A142" s="3"/>
      <c r="B142" s="4"/>
    </row>
    <row r="143" spans="1:2">
      <c r="A143" s="3"/>
      <c r="B143" s="4"/>
    </row>
    <row r="144" spans="1:2">
      <c r="A144" s="3"/>
      <c r="B144" s="4"/>
    </row>
    <row r="145" spans="1:2">
      <c r="A145" s="3"/>
      <c r="B145" s="4"/>
    </row>
    <row r="146" spans="1:2">
      <c r="A146" s="3"/>
      <c r="B146" s="4"/>
    </row>
    <row r="147" spans="1:2">
      <c r="A147" s="3"/>
      <c r="B147" s="4"/>
    </row>
    <row r="148" spans="1:2">
      <c r="A148" s="3"/>
      <c r="B148" s="4"/>
    </row>
    <row r="149" spans="1:2">
      <c r="A149" s="3"/>
      <c r="B149" s="4"/>
    </row>
    <row r="150" spans="1:2">
      <c r="A150" s="3"/>
      <c r="B150" s="4"/>
    </row>
    <row r="151" spans="1:2">
      <c r="A151" s="3"/>
      <c r="B151" s="4"/>
    </row>
    <row r="152" spans="1:2">
      <c r="A152" s="3"/>
      <c r="B152" s="4"/>
    </row>
    <row r="153" spans="1:2">
      <c r="A153" s="3"/>
      <c r="B153" s="4"/>
    </row>
    <row r="154" spans="1:2">
      <c r="A154" s="3"/>
      <c r="B154" s="4"/>
    </row>
    <row r="155" spans="1:2">
      <c r="A155" s="3"/>
      <c r="B155" s="4"/>
    </row>
    <row r="156" spans="1:2">
      <c r="A156" s="3"/>
      <c r="B156" s="4"/>
    </row>
    <row r="157" spans="1:2">
      <c r="A157" s="3"/>
      <c r="B157" s="4"/>
    </row>
    <row r="158" spans="1:2">
      <c r="A158" s="3"/>
      <c r="B158" s="4"/>
    </row>
    <row r="159" spans="1:2">
      <c r="A159" s="3"/>
      <c r="B159" s="4"/>
    </row>
    <row r="160" spans="1:2">
      <c r="A160" s="3"/>
      <c r="B160" s="4"/>
    </row>
    <row r="161" spans="1:2">
      <c r="A161" s="3"/>
      <c r="B161" s="4"/>
    </row>
    <row r="162" spans="1:2">
      <c r="A162" s="3"/>
      <c r="B162" s="4"/>
    </row>
    <row r="163" spans="1:2">
      <c r="A163" s="3"/>
      <c r="B163" s="4"/>
    </row>
    <row r="164" spans="1:2">
      <c r="A164" s="3"/>
      <c r="B164" s="4"/>
    </row>
    <row r="165" spans="1:2">
      <c r="A165" s="3"/>
      <c r="B165" s="4"/>
    </row>
    <row r="166" spans="1:2">
      <c r="A166" s="3"/>
      <c r="B166" s="4"/>
    </row>
    <row r="167" spans="1:2">
      <c r="A167" s="3"/>
      <c r="B167" s="4"/>
    </row>
    <row r="168" spans="1:2">
      <c r="A168" s="3"/>
      <c r="B168" s="4"/>
    </row>
    <row r="169" spans="1:2">
      <c r="A169" s="3"/>
      <c r="B169" s="4"/>
    </row>
    <row r="170" spans="1:2">
      <c r="A170" s="3"/>
      <c r="B170" s="4"/>
    </row>
    <row r="171" spans="1:2">
      <c r="A171" s="3"/>
      <c r="B171" s="4"/>
    </row>
    <row r="172" spans="1:2">
      <c r="A172" s="3"/>
      <c r="B172" s="4"/>
    </row>
    <row r="173" spans="1:2">
      <c r="A173" s="3"/>
      <c r="B173" s="4"/>
    </row>
    <row r="174" spans="1:2">
      <c r="A174" s="3"/>
      <c r="B174" s="4"/>
    </row>
    <row r="175" spans="1:2">
      <c r="A175" s="3"/>
      <c r="B175" s="4"/>
    </row>
    <row r="176" spans="1:2">
      <c r="A176" s="3"/>
      <c r="B176" s="4"/>
    </row>
    <row r="177" spans="1:2">
      <c r="A177" s="3"/>
      <c r="B177" s="4"/>
    </row>
    <row r="178" spans="1:2">
      <c r="A178" s="3"/>
      <c r="B178" s="4"/>
    </row>
    <row r="179" spans="1:2">
      <c r="A179" s="3"/>
      <c r="B179" s="4"/>
    </row>
    <row r="180" spans="1:2">
      <c r="A180" s="3"/>
      <c r="B180" s="4"/>
    </row>
    <row r="181" spans="1:2">
      <c r="A181" s="3"/>
      <c r="B181" s="4"/>
    </row>
    <row r="182" spans="1:2">
      <c r="A182" s="3"/>
      <c r="B182" s="4"/>
    </row>
    <row r="183" spans="1:2">
      <c r="A183" s="3"/>
      <c r="B183" s="4"/>
    </row>
    <row r="184" spans="1:2">
      <c r="A184" s="3"/>
      <c r="B184" s="4"/>
    </row>
    <row r="185" spans="1:2">
      <c r="A185" s="3"/>
      <c r="B185" s="4"/>
    </row>
    <row r="186" spans="1:2">
      <c r="A186" s="3"/>
      <c r="B186" s="4"/>
    </row>
    <row r="187" spans="1:2">
      <c r="A187" s="3"/>
      <c r="B187" s="4"/>
    </row>
    <row r="188" spans="1:2">
      <c r="A188" s="3"/>
      <c r="B188" s="4"/>
    </row>
    <row r="189" spans="1:2">
      <c r="A189" s="3"/>
      <c r="B189" s="4"/>
    </row>
    <row r="190" spans="1:2">
      <c r="A190" s="3"/>
      <c r="B190" s="4"/>
    </row>
    <row r="191" spans="1:2">
      <c r="A191" s="3"/>
      <c r="B191" s="4"/>
    </row>
    <row r="192" spans="1:2">
      <c r="A192" s="3"/>
      <c r="B192" s="4"/>
    </row>
    <row r="193" spans="1:2">
      <c r="A193" s="3"/>
      <c r="B193" s="4"/>
    </row>
    <row r="194" spans="1:2">
      <c r="A194" s="3"/>
      <c r="B194" s="4"/>
    </row>
    <row r="195" spans="1:2">
      <c r="A195" s="3"/>
      <c r="B195" s="4"/>
    </row>
    <row r="196" spans="1:2">
      <c r="A196" s="3"/>
      <c r="B196" s="4"/>
    </row>
    <row r="197" spans="1:2">
      <c r="A197" s="3"/>
      <c r="B197" s="4"/>
    </row>
    <row r="198" spans="1:2">
      <c r="A198" s="3"/>
      <c r="B198" s="4"/>
    </row>
    <row r="199" spans="1:2">
      <c r="A199" s="3"/>
      <c r="B199" s="4"/>
    </row>
    <row r="200" spans="1:2">
      <c r="A200" s="3"/>
      <c r="B200" s="4"/>
    </row>
    <row r="201" spans="1:2">
      <c r="A201" s="3"/>
      <c r="B201" s="4"/>
    </row>
    <row r="202" spans="1:2">
      <c r="A202" s="3"/>
      <c r="B202" s="4"/>
    </row>
    <row r="203" spans="1:2">
      <c r="A203" s="3"/>
      <c r="B203" s="4"/>
    </row>
    <row r="204" spans="1:2">
      <c r="A204" s="3"/>
      <c r="B204" s="4"/>
    </row>
    <row r="205" spans="1:2">
      <c r="A205" s="3"/>
      <c r="B205" s="4"/>
    </row>
    <row r="206" spans="1:2">
      <c r="A206" s="3"/>
      <c r="B206" s="4"/>
    </row>
    <row r="207" spans="1:2">
      <c r="A207" s="3"/>
      <c r="B207" s="4"/>
    </row>
    <row r="208" spans="1:2">
      <c r="A208" s="3"/>
      <c r="B208" s="4"/>
    </row>
    <row r="209" spans="1:2">
      <c r="A209" s="3"/>
      <c r="B209" s="4"/>
    </row>
    <row r="210" spans="1:2">
      <c r="A210" s="3"/>
      <c r="B210" s="4"/>
    </row>
    <row r="211" spans="1:2">
      <c r="A211" s="3"/>
      <c r="B211" s="4"/>
    </row>
    <row r="212" spans="1:2">
      <c r="A212" s="3"/>
      <c r="B212" s="4"/>
    </row>
    <row r="213" spans="1:2">
      <c r="A213" s="3"/>
      <c r="B213" s="4"/>
    </row>
    <row r="214" spans="1:2">
      <c r="A214" s="3"/>
      <c r="B214" s="4"/>
    </row>
    <row r="215" spans="1:2">
      <c r="A215" s="3"/>
      <c r="B215" s="4"/>
    </row>
    <row r="216" spans="1:2">
      <c r="A216" s="3"/>
      <c r="B216" s="4"/>
    </row>
    <row r="217" spans="1:2">
      <c r="A217" s="3"/>
      <c r="B217" s="4"/>
    </row>
    <row r="218" spans="1:2">
      <c r="A218" s="3"/>
      <c r="B218" s="4"/>
    </row>
    <row r="219" spans="1:2">
      <c r="A219" s="3"/>
      <c r="B219" s="4"/>
    </row>
    <row r="220" spans="1:2">
      <c r="A220" s="3"/>
      <c r="B220" s="4"/>
    </row>
    <row r="221" spans="1:2">
      <c r="A221" s="3"/>
      <c r="B221" s="4"/>
    </row>
    <row r="222" spans="1:2">
      <c r="A222" s="3"/>
      <c r="B222" s="4"/>
    </row>
    <row r="223" spans="1:2">
      <c r="A223" s="3"/>
      <c r="B223" s="4"/>
    </row>
    <row r="224" spans="1:2">
      <c r="A224" s="3"/>
      <c r="B224" s="4"/>
    </row>
    <row r="225" spans="1:2">
      <c r="A225" s="3"/>
      <c r="B225" s="4"/>
    </row>
    <row r="226" spans="1:2">
      <c r="A226" s="3"/>
      <c r="B226" s="4"/>
    </row>
    <row r="227" spans="1:2">
      <c r="A227" s="3"/>
      <c r="B227" s="4"/>
    </row>
    <row r="228" spans="1:2">
      <c r="A228" s="3"/>
      <c r="B228" s="4"/>
    </row>
    <row r="229" spans="1:2">
      <c r="A229" s="3"/>
      <c r="B229" s="4"/>
    </row>
    <row r="230" spans="1:2">
      <c r="A230" s="3"/>
      <c r="B230" s="4"/>
    </row>
    <row r="231" spans="1:2">
      <c r="A231" s="3"/>
      <c r="B231" s="4"/>
    </row>
    <row r="232" spans="1:2">
      <c r="A232" s="3"/>
      <c r="B232" s="4"/>
    </row>
    <row r="233" spans="1:2">
      <c r="A233" s="3"/>
      <c r="B233" s="4"/>
    </row>
    <row r="234" spans="1:2">
      <c r="A234" s="3"/>
      <c r="B234" s="4"/>
    </row>
    <row r="235" spans="1:2">
      <c r="A235" s="3"/>
      <c r="B235" s="4"/>
    </row>
    <row r="236" spans="1:2">
      <c r="A236" s="3"/>
      <c r="B236" s="4"/>
    </row>
    <row r="237" spans="1:2">
      <c r="A237" s="3"/>
      <c r="B237" s="4"/>
    </row>
    <row r="238" spans="1:2">
      <c r="A238" s="3"/>
      <c r="B238" s="4"/>
    </row>
    <row r="239" spans="1:2">
      <c r="A239" s="3"/>
      <c r="B239" s="4"/>
    </row>
    <row r="240" spans="1:2">
      <c r="A240" s="3"/>
      <c r="B240" s="4"/>
    </row>
    <row r="241" spans="1:2">
      <c r="A241" s="3"/>
      <c r="B241" s="4"/>
    </row>
    <row r="242" spans="1:2">
      <c r="A242" s="3"/>
      <c r="B242" s="4"/>
    </row>
    <row r="243" spans="1:2">
      <c r="A243" s="3"/>
      <c r="B243" s="4"/>
    </row>
    <row r="244" spans="1:2">
      <c r="A244" s="3"/>
      <c r="B244" s="4"/>
    </row>
    <row r="245" spans="1:2">
      <c r="A245" s="3"/>
      <c r="B245" s="4"/>
    </row>
    <row r="246" spans="1:2">
      <c r="A246" s="3"/>
      <c r="B246" s="4"/>
    </row>
    <row r="247" spans="1:2">
      <c r="A247" s="3"/>
      <c r="B247" s="4"/>
    </row>
    <row r="248" spans="1:2">
      <c r="A248" s="3"/>
      <c r="B248" s="4"/>
    </row>
    <row r="249" spans="1:2">
      <c r="A249" s="3"/>
      <c r="B249" s="4"/>
    </row>
    <row r="250" spans="1:2">
      <c r="A250" s="3"/>
      <c r="B250" s="4"/>
    </row>
    <row r="251" spans="1:2">
      <c r="A251" s="3"/>
      <c r="B251" s="4"/>
    </row>
    <row r="252" spans="1:2">
      <c r="A252" s="3"/>
      <c r="B252" s="4"/>
    </row>
    <row r="253" spans="1:2">
      <c r="A253" s="3"/>
      <c r="B253" s="4"/>
    </row>
    <row r="254" spans="1:2">
      <c r="A254" s="3"/>
      <c r="B254" s="4"/>
    </row>
    <row r="255" spans="1:2">
      <c r="A255" s="3"/>
      <c r="B255" s="4"/>
    </row>
    <row r="256" spans="1:2">
      <c r="A256" s="3"/>
      <c r="B256" s="4"/>
    </row>
    <row r="257" spans="1:2">
      <c r="A257" s="3"/>
      <c r="B257" s="4"/>
    </row>
    <row r="258" spans="1:2">
      <c r="A258" s="3"/>
      <c r="B258" s="4"/>
    </row>
    <row r="259" spans="1:2">
      <c r="A259" s="3"/>
      <c r="B259" s="4"/>
    </row>
    <row r="260" spans="1:2">
      <c r="A260" s="3"/>
      <c r="B260" s="4"/>
    </row>
    <row r="261" spans="1:2">
      <c r="A261" s="3"/>
      <c r="B261" s="4"/>
    </row>
    <row r="262" spans="1:2">
      <c r="A262" s="3"/>
      <c r="B262" s="4"/>
    </row>
    <row r="263" spans="1:2">
      <c r="A263" s="3"/>
      <c r="B263" s="4"/>
    </row>
    <row r="264" spans="1:2">
      <c r="A264" s="3"/>
      <c r="B264" s="4"/>
    </row>
    <row r="265" spans="1:2">
      <c r="A265" s="3"/>
      <c r="B265" s="4"/>
    </row>
    <row r="266" spans="1:2">
      <c r="A266" s="3"/>
      <c r="B266" s="4"/>
    </row>
    <row r="267" spans="1:2">
      <c r="A267" s="3"/>
      <c r="B267" s="4"/>
    </row>
    <row r="268" spans="1:2">
      <c r="A268" s="3"/>
      <c r="B268" s="4"/>
    </row>
    <row r="269" spans="1:2">
      <c r="A269" s="3"/>
      <c r="B269" s="4"/>
    </row>
    <row r="270" spans="1:2">
      <c r="A270" s="3"/>
      <c r="B270" s="4"/>
    </row>
    <row r="271" spans="1:2">
      <c r="A271" s="3"/>
      <c r="B271" s="4"/>
    </row>
    <row r="272" spans="1:2">
      <c r="A272" s="3"/>
      <c r="B272" s="4"/>
    </row>
    <row r="273" spans="1:2">
      <c r="A273" s="3"/>
      <c r="B273" s="4"/>
    </row>
    <row r="274" spans="1:2">
      <c r="A274" s="3"/>
      <c r="B274" s="4"/>
    </row>
    <row r="275" spans="1:2">
      <c r="A275" s="3"/>
      <c r="B275" s="4"/>
    </row>
    <row r="276" spans="1:2">
      <c r="A276" s="3"/>
      <c r="B276" s="4"/>
    </row>
    <row r="277" spans="1:2">
      <c r="A277" s="3"/>
      <c r="B277" s="4"/>
    </row>
    <row r="278" spans="1:2">
      <c r="A278" s="3"/>
      <c r="B278" s="4"/>
    </row>
    <row r="279" spans="1:2">
      <c r="A279" s="3"/>
      <c r="B279" s="4"/>
    </row>
    <row r="280" spans="1:2">
      <c r="A280" s="3"/>
      <c r="B280" s="4"/>
    </row>
    <row r="281" spans="1:2">
      <c r="A281" s="3"/>
      <c r="B281" s="4"/>
    </row>
    <row r="282" spans="1:2">
      <c r="A282" s="3"/>
      <c r="B282" s="4"/>
    </row>
    <row r="283" spans="1:2">
      <c r="A283" s="3"/>
      <c r="B283" s="4"/>
    </row>
    <row r="284" spans="1:2">
      <c r="A284" s="3"/>
      <c r="B284" s="4"/>
    </row>
    <row r="285" spans="1:2">
      <c r="A285" s="3"/>
      <c r="B285" s="4"/>
    </row>
    <row r="286" spans="1:2">
      <c r="A286" s="3"/>
      <c r="B286" s="4"/>
    </row>
    <row r="287" spans="1:2">
      <c r="A287" s="3"/>
      <c r="B287" s="4"/>
    </row>
    <row r="288" spans="1:2">
      <c r="A288" s="3"/>
      <c r="B288" s="4"/>
    </row>
    <row r="289" spans="1:2">
      <c r="A289" s="3"/>
      <c r="B289" s="4"/>
    </row>
    <row r="290" spans="1:2">
      <c r="A290" s="3"/>
      <c r="B290" s="4"/>
    </row>
    <row r="291" spans="1:2">
      <c r="A291" s="3"/>
      <c r="B291" s="4"/>
    </row>
    <row r="292" spans="1:2">
      <c r="A292" s="3"/>
      <c r="B292" s="4"/>
    </row>
    <row r="293" spans="1:2">
      <c r="A293" s="3"/>
      <c r="B293" s="4"/>
    </row>
    <row r="294" spans="1:2">
      <c r="A294" s="3"/>
      <c r="B294" s="4"/>
    </row>
    <row r="295" spans="1:2">
      <c r="A295" s="3"/>
      <c r="B295" s="4"/>
    </row>
    <row r="296" spans="1:2">
      <c r="A296" s="3"/>
      <c r="B296" s="4"/>
    </row>
    <row r="297" spans="1:2">
      <c r="A297" s="3"/>
      <c r="B297" s="4"/>
    </row>
    <row r="298" spans="1:2">
      <c r="A298" s="3"/>
      <c r="B298" s="4"/>
    </row>
    <row r="299" spans="1:2">
      <c r="A299" s="3"/>
      <c r="B299" s="4"/>
    </row>
    <row r="300" spans="1:2">
      <c r="A300" s="3"/>
      <c r="B300" s="4"/>
    </row>
    <row r="301" spans="1:2">
      <c r="A301" s="3"/>
      <c r="B301" s="4"/>
    </row>
    <row r="302" spans="1:2">
      <c r="A302" s="3"/>
      <c r="B302" s="4"/>
    </row>
    <row r="303" spans="1:2">
      <c r="A303" s="3"/>
      <c r="B303" s="4"/>
    </row>
    <row r="304" spans="1:2">
      <c r="A304" s="3"/>
      <c r="B304" s="4"/>
    </row>
    <row r="305" spans="1:2">
      <c r="A305" s="3"/>
      <c r="B305" s="4"/>
    </row>
    <row r="306" spans="1:2">
      <c r="A306" s="3"/>
      <c r="B306" s="4"/>
    </row>
    <row r="307" spans="1:2">
      <c r="A307" s="3"/>
      <c r="B307" s="4"/>
    </row>
    <row r="308" spans="1:2">
      <c r="A308" s="3"/>
      <c r="B308" s="4"/>
    </row>
    <row r="309" spans="1:2">
      <c r="A309" s="3"/>
      <c r="B309" s="4"/>
    </row>
    <row r="310" spans="1:2">
      <c r="A310" s="3"/>
      <c r="B310" s="4"/>
    </row>
    <row r="311" spans="1:2">
      <c r="A311" s="3"/>
      <c r="B311" s="4"/>
    </row>
    <row r="312" spans="1:2">
      <c r="A312" s="3"/>
      <c r="B312" s="4"/>
    </row>
    <row r="313" spans="1:2">
      <c r="A313" s="3"/>
      <c r="B313" s="4"/>
    </row>
    <row r="314" spans="1:2">
      <c r="A314" s="3"/>
      <c r="B314" s="4"/>
    </row>
    <row r="315" spans="1:2">
      <c r="A315" s="3"/>
      <c r="B315" s="4"/>
    </row>
    <row r="316" spans="1:2">
      <c r="A316" s="3"/>
      <c r="B316" s="4"/>
    </row>
    <row r="317" spans="1:2">
      <c r="A317" s="3"/>
      <c r="B317" s="4"/>
    </row>
    <row r="318" spans="1:2">
      <c r="A318" s="3"/>
      <c r="B318" s="4"/>
    </row>
    <row r="319" spans="1:2">
      <c r="A319" s="3"/>
      <c r="B319" s="4"/>
    </row>
    <row r="320" spans="1:2">
      <c r="A320" s="3"/>
      <c r="B320" s="4"/>
    </row>
    <row r="321" spans="1:2">
      <c r="A321" s="3"/>
      <c r="B321" s="4"/>
    </row>
    <row r="322" spans="1:2">
      <c r="A322" s="3"/>
      <c r="B322" s="4"/>
    </row>
    <row r="323" spans="1:2">
      <c r="A323" s="3"/>
      <c r="B323" s="4"/>
    </row>
    <row r="324" spans="1:2">
      <c r="A324" s="3"/>
      <c r="B324" s="4"/>
    </row>
    <row r="325" spans="1:2">
      <c r="A325" s="3"/>
      <c r="B325" s="4"/>
    </row>
    <row r="326" spans="1:2">
      <c r="A326" s="3"/>
      <c r="B326" s="4"/>
    </row>
    <row r="327" spans="1:2">
      <c r="A327" s="3"/>
      <c r="B327" s="4"/>
    </row>
    <row r="328" spans="1:2">
      <c r="A328" s="3"/>
      <c r="B328" s="4"/>
    </row>
    <row r="329" spans="1:2">
      <c r="A329" s="3"/>
      <c r="B329" s="4"/>
    </row>
    <row r="330" spans="1:2">
      <c r="A330" s="3"/>
      <c r="B330" s="4"/>
    </row>
    <row r="331" spans="1:2">
      <c r="A331" s="3"/>
      <c r="B331" s="4"/>
    </row>
    <row r="332" spans="1:2">
      <c r="A332" s="3"/>
      <c r="B332" s="4"/>
    </row>
    <row r="333" spans="1:2">
      <c r="A333" s="3"/>
      <c r="B333" s="4"/>
    </row>
    <row r="334" spans="1:2">
      <c r="A334" s="3"/>
      <c r="B334" s="4"/>
    </row>
    <row r="335" spans="1:2">
      <c r="A335" s="3"/>
      <c r="B335" s="4"/>
    </row>
    <row r="336" spans="1:2">
      <c r="A336" s="3"/>
      <c r="B336" s="4"/>
    </row>
    <row r="337" spans="1:2">
      <c r="A337" s="3"/>
      <c r="B337" s="4"/>
    </row>
    <row r="338" spans="1:2">
      <c r="A338" s="3"/>
      <c r="B338" s="4"/>
    </row>
    <row r="339" spans="1:2">
      <c r="A339" s="3"/>
      <c r="B339" s="4"/>
    </row>
    <row r="340" spans="1:2">
      <c r="A340" s="3"/>
      <c r="B340" s="4"/>
    </row>
    <row r="341" spans="1:2">
      <c r="A341" s="3"/>
      <c r="B341" s="4"/>
    </row>
    <row r="342" spans="1:2">
      <c r="A342" s="3"/>
      <c r="B342" s="4"/>
    </row>
    <row r="343" spans="1:2">
      <c r="A343" s="3"/>
      <c r="B343" s="4"/>
    </row>
    <row r="344" spans="1:2">
      <c r="A344" s="3"/>
      <c r="B344" s="4"/>
    </row>
    <row r="345" spans="1:2">
      <c r="A345" s="3"/>
      <c r="B345" s="4"/>
    </row>
    <row r="346" spans="1:2">
      <c r="A346" s="3"/>
      <c r="B346" s="4"/>
    </row>
    <row r="347" spans="1:2">
      <c r="A347" s="3"/>
      <c r="B347" s="4"/>
    </row>
    <row r="348" spans="1:2">
      <c r="A348" s="3"/>
      <c r="B348" s="4"/>
    </row>
    <row r="349" spans="1:2">
      <c r="A349" s="3"/>
      <c r="B349" s="4"/>
    </row>
    <row r="350" spans="1:2">
      <c r="A350" s="3"/>
      <c r="B350" s="4"/>
    </row>
    <row r="351" spans="1:2">
      <c r="A351" s="3"/>
      <c r="B351" s="4"/>
    </row>
    <row r="352" spans="1:2">
      <c r="A352" s="3"/>
      <c r="B352" s="4"/>
    </row>
    <row r="353" spans="1:2">
      <c r="A353" s="3"/>
      <c r="B353" s="4"/>
    </row>
    <row r="354" spans="1:2">
      <c r="A354" s="3"/>
      <c r="B354" s="4"/>
    </row>
    <row r="355" spans="1:2">
      <c r="A355" s="3"/>
      <c r="B355" s="4"/>
    </row>
    <row r="356" spans="1:2">
      <c r="A356" s="3"/>
      <c r="B356" s="4"/>
    </row>
    <row r="357" spans="1:2">
      <c r="A357" s="3"/>
      <c r="B357" s="4"/>
    </row>
    <row r="358" spans="1:2">
      <c r="A358" s="3"/>
      <c r="B358" s="4"/>
    </row>
    <row r="359" spans="1:2">
      <c r="A359" s="3"/>
      <c r="B359" s="4"/>
    </row>
    <row r="360" spans="1:2">
      <c r="A360" s="3"/>
      <c r="B360" s="4"/>
    </row>
    <row r="361" spans="1:2">
      <c r="A361" s="3"/>
      <c r="B361" s="4"/>
    </row>
    <row r="362" spans="1:2">
      <c r="A362" s="3"/>
      <c r="B362" s="4"/>
    </row>
    <row r="363" spans="1:2">
      <c r="A363" s="3"/>
      <c r="B363" s="4"/>
    </row>
    <row r="364" spans="1:2">
      <c r="A364" s="3"/>
      <c r="B364" s="4"/>
    </row>
    <row r="365" spans="1:2">
      <c r="A365" s="3"/>
      <c r="B365" s="4"/>
    </row>
    <row r="366" spans="1:2">
      <c r="A366" s="3"/>
      <c r="B366" s="4"/>
    </row>
    <row r="367" spans="1:2">
      <c r="A367" s="3"/>
      <c r="B367" s="4"/>
    </row>
    <row r="368" spans="1:2">
      <c r="A368" s="3"/>
      <c r="B368" s="4"/>
    </row>
    <row r="369" spans="1:2">
      <c r="A369" s="3"/>
      <c r="B369" s="4"/>
    </row>
    <row r="370" spans="1:2">
      <c r="A370" s="3"/>
      <c r="B370" s="4"/>
    </row>
    <row r="371" spans="1:2">
      <c r="A371" s="3"/>
      <c r="B371" s="4"/>
    </row>
    <row r="372" spans="1:2">
      <c r="A372" s="3"/>
      <c r="B372" s="4"/>
    </row>
    <row r="373" spans="1:2">
      <c r="A373" s="3"/>
      <c r="B373" s="4"/>
    </row>
    <row r="374" spans="1:2">
      <c r="A374" s="3"/>
      <c r="B374" s="4"/>
    </row>
    <row r="375" spans="1:2">
      <c r="A375" s="3"/>
      <c r="B375" s="4"/>
    </row>
    <row r="376" spans="1:2">
      <c r="A376" s="3"/>
      <c r="B376" s="4"/>
    </row>
    <row r="377" spans="1:2">
      <c r="A377" s="3"/>
      <c r="B377" s="4"/>
    </row>
    <row r="378" spans="1:2">
      <c r="A378" s="3"/>
      <c r="B378" s="4"/>
    </row>
    <row r="379" spans="1:2">
      <c r="A379" s="3"/>
      <c r="B379" s="4"/>
    </row>
    <row r="380" spans="1:2">
      <c r="A380" s="3"/>
      <c r="B380" s="4"/>
    </row>
    <row r="381" spans="1:2">
      <c r="A381" s="3"/>
      <c r="B381" s="4"/>
    </row>
    <row r="382" spans="1:2">
      <c r="A382" s="3"/>
      <c r="B382" s="4"/>
    </row>
    <row r="383" spans="1:2">
      <c r="A383" s="3"/>
      <c r="B383" s="4"/>
    </row>
    <row r="384" spans="1:2">
      <c r="A384" s="3"/>
      <c r="B384" s="4"/>
    </row>
    <row r="385" spans="1:2">
      <c r="A385" s="3"/>
      <c r="B385" s="4"/>
    </row>
    <row r="386" spans="1:2">
      <c r="A386" s="3"/>
      <c r="B386" s="4"/>
    </row>
    <row r="387" spans="1:2">
      <c r="A387" s="3"/>
      <c r="B387" s="4"/>
    </row>
    <row r="388" spans="1:2">
      <c r="A388" s="3"/>
      <c r="B388" s="4"/>
    </row>
    <row r="389" spans="1:2">
      <c r="A389" s="3"/>
      <c r="B389" s="4"/>
    </row>
    <row r="390" spans="1:2">
      <c r="A390" s="3"/>
      <c r="B390" s="4"/>
    </row>
    <row r="391" spans="1:2">
      <c r="A391" s="3"/>
      <c r="B391" s="4"/>
    </row>
    <row r="392" spans="1:2">
      <c r="A392" s="3"/>
      <c r="B392" s="4"/>
    </row>
    <row r="393" spans="1:2">
      <c r="A393" s="3"/>
      <c r="B393" s="4"/>
    </row>
    <row r="394" spans="1:2">
      <c r="A394" s="3"/>
      <c r="B394" s="4"/>
    </row>
    <row r="395" spans="1:2">
      <c r="A395" s="3"/>
      <c r="B395" s="4"/>
    </row>
    <row r="396" spans="1:2">
      <c r="A396" s="3"/>
      <c r="B396" s="4"/>
    </row>
    <row r="397" spans="1:2">
      <c r="A397" s="3"/>
      <c r="B397" s="4"/>
    </row>
    <row r="398" spans="1:2">
      <c r="A398" s="3"/>
      <c r="B398" s="4"/>
    </row>
    <row r="399" spans="1:2">
      <c r="A399" s="3"/>
      <c r="B399" s="4"/>
    </row>
    <row r="400" spans="1:2">
      <c r="A400" s="3"/>
      <c r="B400" s="4"/>
    </row>
    <row r="401" spans="1:2">
      <c r="A401" s="3"/>
      <c r="B401" s="4"/>
    </row>
    <row r="402" spans="1:2">
      <c r="A402" s="3"/>
      <c r="B402" s="4"/>
    </row>
    <row r="403" spans="1:2">
      <c r="A403" s="3"/>
      <c r="B403" s="4"/>
    </row>
    <row r="404" spans="1:2">
      <c r="A404" s="3"/>
      <c r="B404" s="4"/>
    </row>
    <row r="405" spans="1:2">
      <c r="A405" s="3"/>
      <c r="B405" s="4"/>
    </row>
    <row r="406" spans="1:2">
      <c r="A406" s="3"/>
      <c r="B406" s="4"/>
    </row>
    <row r="407" spans="1:2">
      <c r="A407" s="3"/>
      <c r="B407" s="4"/>
    </row>
    <row r="408" spans="1:2">
      <c r="A408" s="3"/>
      <c r="B408" s="4"/>
    </row>
    <row r="409" spans="1:2">
      <c r="A409" s="3"/>
      <c r="B409" s="4"/>
    </row>
    <row r="410" spans="1:2">
      <c r="A410" s="3"/>
      <c r="B410" s="4"/>
    </row>
    <row r="411" spans="1:2">
      <c r="A411" s="3"/>
      <c r="B411" s="4"/>
    </row>
    <row r="412" spans="1:2">
      <c r="A412" s="3"/>
      <c r="B412" s="4"/>
    </row>
    <row r="413" spans="1:2">
      <c r="A413" s="3"/>
      <c r="B413" s="4"/>
    </row>
    <row r="414" spans="1:2">
      <c r="A414" s="3"/>
      <c r="B414" s="4"/>
    </row>
    <row r="415" spans="1:2">
      <c r="A415" s="3"/>
      <c r="B415" s="4"/>
    </row>
    <row r="416" spans="1:2">
      <c r="A416" s="3"/>
      <c r="B416" s="4"/>
    </row>
    <row r="417" spans="1:2">
      <c r="A417" s="3"/>
      <c r="B417" s="4"/>
    </row>
    <row r="418" spans="1:2">
      <c r="A418" s="3"/>
      <c r="B418" s="4"/>
    </row>
    <row r="419" spans="1:2">
      <c r="A419" s="3"/>
      <c r="B419" s="4"/>
    </row>
    <row r="420" spans="1:2">
      <c r="A420" s="3"/>
      <c r="B420" s="4"/>
    </row>
    <row r="421" spans="1:2">
      <c r="A421" s="3"/>
      <c r="B421" s="4"/>
    </row>
    <row r="422" spans="1:2">
      <c r="A422" s="3"/>
      <c r="B422" s="4"/>
    </row>
    <row r="423" spans="1:2">
      <c r="A423" s="3"/>
      <c r="B423" s="4"/>
    </row>
    <row r="424" spans="1:2">
      <c r="A424" s="3"/>
      <c r="B424" s="4"/>
    </row>
    <row r="425" spans="1:2">
      <c r="A425" s="3"/>
      <c r="B425" s="4"/>
    </row>
    <row r="426" spans="1:2">
      <c r="A426" s="3"/>
      <c r="B426" s="4"/>
    </row>
    <row r="427" spans="1:2">
      <c r="A427" s="3"/>
      <c r="B427" s="4"/>
    </row>
    <row r="428" spans="1:2">
      <c r="A428" s="3"/>
      <c r="B428" s="4"/>
    </row>
    <row r="429" spans="1:2">
      <c r="A429" s="3"/>
      <c r="B429" s="4"/>
    </row>
    <row r="430" spans="1:2">
      <c r="A430" s="3"/>
      <c r="B430" s="4"/>
    </row>
    <row r="431" spans="1:2">
      <c r="A431" s="3"/>
      <c r="B431" s="4"/>
    </row>
    <row r="432" spans="1:2">
      <c r="A432" s="3"/>
      <c r="B432" s="4"/>
    </row>
    <row r="433" spans="1:2">
      <c r="A433" s="3"/>
      <c r="B433" s="4"/>
    </row>
    <row r="434" spans="1:2">
      <c r="A434" s="3"/>
      <c r="B434" s="4"/>
    </row>
    <row r="435" spans="1:2">
      <c r="A435" s="3"/>
      <c r="B435" s="4"/>
    </row>
    <row r="436" spans="1:2">
      <c r="A436" s="3"/>
      <c r="B436" s="4"/>
    </row>
    <row r="437" spans="1:2">
      <c r="A437" s="3"/>
      <c r="B437" s="4"/>
    </row>
    <row r="438" spans="1:2">
      <c r="A438" s="3"/>
      <c r="B438" s="4"/>
    </row>
    <row r="439" spans="1:2">
      <c r="A439" s="3"/>
      <c r="B439" s="4"/>
    </row>
    <row r="440" spans="1:2">
      <c r="A440" s="3"/>
      <c r="B440" s="4"/>
    </row>
    <row r="441" spans="1:2">
      <c r="A441" s="3"/>
      <c r="B441" s="4"/>
    </row>
    <row r="442" spans="1:2">
      <c r="A442" s="3"/>
      <c r="B442" s="4"/>
    </row>
    <row r="443" spans="1:2">
      <c r="A443" s="3"/>
      <c r="B443" s="4"/>
    </row>
    <row r="444" spans="1:2">
      <c r="A444" s="3"/>
      <c r="B444" s="4"/>
    </row>
    <row r="445" spans="1:2">
      <c r="A445" s="3"/>
      <c r="B445" s="4"/>
    </row>
    <row r="446" spans="1:2">
      <c r="A446" s="3"/>
      <c r="B446" s="4"/>
    </row>
    <row r="447" spans="1:2">
      <c r="A447" s="3"/>
      <c r="B447" s="4"/>
    </row>
    <row r="448" spans="1:2">
      <c r="A448" s="3"/>
      <c r="B448" s="4"/>
    </row>
    <row r="449" spans="1:2">
      <c r="A449" s="3"/>
      <c r="B449" s="4"/>
    </row>
    <row r="450" spans="1:2">
      <c r="A450" s="3"/>
      <c r="B450" s="4"/>
    </row>
    <row r="451" spans="1:2">
      <c r="A451" s="3"/>
      <c r="B451" s="4"/>
    </row>
    <row r="452" spans="1:2">
      <c r="A452" s="3"/>
      <c r="B452" s="4"/>
    </row>
    <row r="453" spans="1:2">
      <c r="A453" s="3"/>
      <c r="B453" s="4"/>
    </row>
    <row r="454" spans="1:2">
      <c r="A454" s="3"/>
      <c r="B454" s="4"/>
    </row>
    <row r="455" spans="1:2">
      <c r="A455" s="3"/>
      <c r="B455" s="4"/>
    </row>
    <row r="456" spans="1:2">
      <c r="A456" s="3"/>
      <c r="B456" s="4"/>
    </row>
    <row r="457" spans="1:2">
      <c r="A457" s="3"/>
      <c r="B457" s="4"/>
    </row>
    <row r="458" spans="1:2">
      <c r="A458" s="3"/>
      <c r="B458" s="4"/>
    </row>
    <row r="459" spans="1:2">
      <c r="A459" s="3"/>
      <c r="B459" s="4"/>
    </row>
    <row r="460" spans="1:2">
      <c r="A460" s="3"/>
      <c r="B460" s="4"/>
    </row>
    <row r="461" spans="1:2">
      <c r="A461" s="3"/>
      <c r="B461" s="4"/>
    </row>
    <row r="462" spans="1:2">
      <c r="A462" s="3"/>
      <c r="B462" s="4"/>
    </row>
    <row r="463" spans="1:2">
      <c r="A463" s="3"/>
      <c r="B463" s="4"/>
    </row>
    <row r="464" spans="1:2">
      <c r="A464" s="3"/>
      <c r="B464" s="4"/>
    </row>
    <row r="465" spans="1:2">
      <c r="A465" s="3"/>
      <c r="B465" s="4"/>
    </row>
    <row r="466" spans="1:2">
      <c r="A466" s="3"/>
      <c r="B466" s="4"/>
    </row>
    <row r="467" spans="1:2">
      <c r="A467" s="3"/>
      <c r="B467" s="4"/>
    </row>
    <row r="468" spans="1:2">
      <c r="A468" s="3"/>
      <c r="B468" s="4"/>
    </row>
    <row r="469" spans="1:2">
      <c r="A469" s="3"/>
      <c r="B469" s="4"/>
    </row>
    <row r="470" spans="1:2">
      <c r="A470" s="3"/>
      <c r="B470" s="4"/>
    </row>
    <row r="471" spans="1:2">
      <c r="A471" s="3"/>
      <c r="B471" s="4"/>
    </row>
    <row r="472" spans="1:2">
      <c r="A472" s="3"/>
      <c r="B472" s="4"/>
    </row>
    <row r="473" spans="1:2">
      <c r="A473" s="3"/>
      <c r="B473" s="4"/>
    </row>
    <row r="474" spans="1:2">
      <c r="A474" s="3"/>
      <c r="B474" s="4"/>
    </row>
    <row r="475" spans="1:2">
      <c r="A475" s="3"/>
      <c r="B475" s="4"/>
    </row>
    <row r="476" spans="1:2">
      <c r="A476" s="3"/>
      <c r="B476" s="4"/>
    </row>
    <row r="477" spans="1:2">
      <c r="A477" s="3"/>
      <c r="B477" s="4"/>
    </row>
    <row r="478" spans="1:2">
      <c r="A478" s="3"/>
      <c r="B478" s="4"/>
    </row>
    <row r="479" spans="1:2">
      <c r="A479" s="3"/>
      <c r="B479" s="4"/>
    </row>
    <row r="480" spans="1:2">
      <c r="A480" s="3"/>
      <c r="B480" s="4"/>
    </row>
    <row r="481" spans="1:2">
      <c r="A481" s="3"/>
      <c r="B481" s="4"/>
    </row>
    <row r="482" spans="1:2">
      <c r="A482" s="3"/>
      <c r="B482" s="4"/>
    </row>
    <row r="483" spans="1:2">
      <c r="A483" s="3"/>
      <c r="B483" s="4"/>
    </row>
    <row r="484" spans="1:2">
      <c r="A484" s="3"/>
      <c r="B484" s="4"/>
    </row>
    <row r="485" spans="1:2">
      <c r="A485" s="3"/>
      <c r="B485" s="4"/>
    </row>
    <row r="486" spans="1:2">
      <c r="A486" s="3"/>
      <c r="B486" s="4"/>
    </row>
    <row r="487" spans="1:2">
      <c r="A487" s="3"/>
      <c r="B487" s="4"/>
    </row>
    <row r="488" spans="1:2">
      <c r="A488" s="3"/>
      <c r="B488" s="4"/>
    </row>
    <row r="489" spans="1:2">
      <c r="A489" s="3"/>
      <c r="B489" s="4"/>
    </row>
    <row r="490" spans="1:2">
      <c r="A490" s="3"/>
      <c r="B490" s="4"/>
    </row>
    <row r="491" spans="1:2">
      <c r="A491" s="3"/>
      <c r="B491" s="4"/>
    </row>
    <row r="492" spans="1:2">
      <c r="A492" s="3"/>
      <c r="B492" s="4"/>
    </row>
    <row r="493" spans="1:2">
      <c r="A493" s="3"/>
      <c r="B493" s="4"/>
    </row>
    <row r="494" spans="1:2">
      <c r="A494" s="3"/>
      <c r="B494" s="4"/>
    </row>
    <row r="495" spans="1:2">
      <c r="A495" s="3"/>
      <c r="B495" s="4"/>
    </row>
    <row r="496" spans="1:2">
      <c r="A496" s="3"/>
      <c r="B496" s="4"/>
    </row>
    <row r="497" spans="1:2">
      <c r="A497" s="3"/>
      <c r="B497" s="4"/>
    </row>
    <row r="498" spans="1:2">
      <c r="A498" s="3"/>
      <c r="B498" s="4"/>
    </row>
    <row r="499" spans="1:2">
      <c r="A499" s="3"/>
      <c r="B499" s="4"/>
    </row>
    <row r="500" spans="1:2">
      <c r="A500" s="3"/>
      <c r="B500" s="4"/>
    </row>
    <row r="501" spans="1:2">
      <c r="A501" s="3"/>
      <c r="B501" s="4"/>
    </row>
    <row r="502" spans="1:2">
      <c r="A502" s="3"/>
      <c r="B502" s="4"/>
    </row>
    <row r="503" spans="1:2">
      <c r="A503" s="3"/>
      <c r="B503" s="4"/>
    </row>
    <row r="504" spans="1:2">
      <c r="A504" s="3"/>
      <c r="B504" s="4"/>
    </row>
    <row r="505" spans="1:2">
      <c r="A505" s="3"/>
      <c r="B505" s="4"/>
    </row>
    <row r="506" spans="1:2">
      <c r="A506" s="3"/>
      <c r="B506" s="4"/>
    </row>
    <row r="507" spans="1:2">
      <c r="A507" s="3"/>
      <c r="B507" s="4"/>
    </row>
    <row r="508" spans="1:2">
      <c r="A508" s="3"/>
      <c r="B508" s="4"/>
    </row>
    <row r="509" spans="1:2">
      <c r="A509" s="3"/>
      <c r="B509" s="4"/>
    </row>
    <row r="510" spans="1:2">
      <c r="A510" s="3"/>
      <c r="B510" s="4"/>
    </row>
    <row r="511" spans="1:2">
      <c r="A511" s="3"/>
      <c r="B511" s="4"/>
    </row>
    <row r="512" spans="1:2">
      <c r="A512" s="3"/>
      <c r="B512" s="4"/>
    </row>
    <row r="513" spans="1:2">
      <c r="A513" s="3"/>
      <c r="B513" s="4"/>
    </row>
    <row r="514" spans="1:2">
      <c r="A514" s="3"/>
      <c r="B514" s="4"/>
    </row>
    <row r="515" spans="1:2">
      <c r="A515" s="3"/>
      <c r="B515" s="4"/>
    </row>
    <row r="516" spans="1:2">
      <c r="A516" s="3"/>
      <c r="B516" s="4"/>
    </row>
    <row r="517" spans="1:2">
      <c r="A517" s="3"/>
      <c r="B517" s="4"/>
    </row>
    <row r="518" spans="1:2">
      <c r="A518" s="3"/>
      <c r="B518" s="4"/>
    </row>
    <row r="519" spans="1:2">
      <c r="A519" s="3"/>
      <c r="B519" s="4"/>
    </row>
    <row r="520" spans="1:2">
      <c r="A520" s="3"/>
      <c r="B520" s="4"/>
    </row>
    <row r="521" spans="1:2">
      <c r="A521" s="3"/>
      <c r="B521" s="4"/>
    </row>
    <row r="522" spans="1:2">
      <c r="A522" s="3"/>
      <c r="B522" s="4"/>
    </row>
    <row r="523" spans="1:2">
      <c r="A523" s="3"/>
      <c r="B523" s="4"/>
    </row>
    <row r="524" spans="1:2">
      <c r="A524" s="3"/>
      <c r="B524" s="4"/>
    </row>
    <row r="525" spans="1:2">
      <c r="A525" s="3"/>
      <c r="B525" s="4"/>
    </row>
    <row r="526" spans="1:2">
      <c r="A526" s="3"/>
      <c r="B526" s="4"/>
    </row>
    <row r="527" spans="1:2">
      <c r="A527" s="3"/>
      <c r="B527" s="4"/>
    </row>
    <row r="528" spans="1:2">
      <c r="A528" s="3"/>
      <c r="B528" s="4"/>
    </row>
    <row r="529" spans="1:2">
      <c r="A529" s="3"/>
      <c r="B529" s="4"/>
    </row>
    <row r="530" spans="1:2">
      <c r="A530" s="3"/>
      <c r="B530" s="4"/>
    </row>
    <row r="531" spans="1:2">
      <c r="A531" s="3"/>
      <c r="B531" s="4"/>
    </row>
    <row r="532" spans="1:2">
      <c r="A532" s="3"/>
      <c r="B532" s="4"/>
    </row>
    <row r="533" spans="1:2">
      <c r="A533" s="3"/>
      <c r="B533" s="4"/>
    </row>
    <row r="534" spans="1:2">
      <c r="A534" s="3"/>
      <c r="B534" s="4"/>
    </row>
    <row r="535" spans="1:2">
      <c r="A535" s="3"/>
      <c r="B535" s="4"/>
    </row>
    <row r="536" spans="1:2">
      <c r="A536" s="3"/>
      <c r="B536" s="4"/>
    </row>
    <row r="537" spans="1:2">
      <c r="A537" s="3"/>
      <c r="B537" s="4"/>
    </row>
    <row r="538" spans="1:2">
      <c r="A538" s="3"/>
      <c r="B538" s="4"/>
    </row>
    <row r="539" spans="1:2">
      <c r="A539" s="3"/>
      <c r="B539" s="4"/>
    </row>
    <row r="540" spans="1:2">
      <c r="A540" s="3"/>
      <c r="B540" s="4"/>
    </row>
    <row r="541" spans="1:2">
      <c r="A541" s="3"/>
      <c r="B541" s="4"/>
    </row>
    <row r="542" spans="1:2">
      <c r="A542" s="3"/>
      <c r="B542" s="4"/>
    </row>
    <row r="543" spans="1:2">
      <c r="A543" s="3"/>
      <c r="B543" s="4"/>
    </row>
    <row r="544" spans="1:2">
      <c r="A544" s="3"/>
      <c r="B544" s="4"/>
    </row>
    <row r="545" spans="1:2">
      <c r="A545" s="3"/>
      <c r="B545" s="4"/>
    </row>
    <row r="546" spans="1:2">
      <c r="A546" s="3"/>
      <c r="B546" s="4"/>
    </row>
    <row r="547" spans="1:2">
      <c r="A547" s="3"/>
      <c r="B547" s="4"/>
    </row>
    <row r="548" spans="1:2">
      <c r="A548" s="3"/>
      <c r="B548" s="4"/>
    </row>
    <row r="549" spans="1:2">
      <c r="A549" s="3"/>
      <c r="B549" s="4"/>
    </row>
    <row r="550" spans="1:2">
      <c r="A550" s="3"/>
      <c r="B550" s="4"/>
    </row>
    <row r="551" spans="1:2">
      <c r="A551" s="3"/>
      <c r="B551" s="4"/>
    </row>
    <row r="552" spans="1:2">
      <c r="A552" s="3"/>
      <c r="B552" s="4"/>
    </row>
    <row r="553" spans="1:2">
      <c r="A553" s="3"/>
      <c r="B553" s="4"/>
    </row>
    <row r="554" spans="1:2">
      <c r="A554" s="3"/>
      <c r="B554" s="4"/>
    </row>
    <row r="555" spans="1:2">
      <c r="A555" s="3"/>
      <c r="B555" s="4"/>
    </row>
    <row r="556" spans="1:2">
      <c r="A556" s="3"/>
      <c r="B556" s="4"/>
    </row>
    <row r="557" spans="1:2">
      <c r="A557" s="3"/>
      <c r="B557" s="4"/>
    </row>
    <row r="558" spans="1:2">
      <c r="A558" s="3"/>
      <c r="B558" s="4"/>
    </row>
    <row r="559" spans="1:2">
      <c r="A559" s="3"/>
      <c r="B559" s="4"/>
    </row>
    <row r="560" spans="1:2">
      <c r="A560" s="3"/>
      <c r="B560" s="4"/>
    </row>
    <row r="561" spans="1:2">
      <c r="A561" s="3"/>
      <c r="B561" s="4"/>
    </row>
    <row r="562" spans="1:2">
      <c r="A562" s="3"/>
      <c r="B562" s="4"/>
    </row>
    <row r="563" spans="1:2">
      <c r="A563" s="3"/>
      <c r="B563" s="4"/>
    </row>
    <row r="564" spans="1:2">
      <c r="A564" s="3"/>
      <c r="B564" s="4"/>
    </row>
    <row r="565" spans="1:2">
      <c r="A565" s="3"/>
      <c r="B565" s="4"/>
    </row>
    <row r="566" spans="1:2">
      <c r="A566" s="3"/>
      <c r="B566" s="4"/>
    </row>
    <row r="567" spans="1:2">
      <c r="A567" s="3"/>
      <c r="B567" s="4"/>
    </row>
    <row r="568" spans="1:2">
      <c r="A568" s="3"/>
      <c r="B568" s="4"/>
    </row>
    <row r="569" spans="1:2">
      <c r="A569" s="3"/>
      <c r="B569" s="4"/>
    </row>
    <row r="570" spans="1:2">
      <c r="A570" s="3"/>
      <c r="B570" s="4"/>
    </row>
    <row r="571" spans="1:2">
      <c r="A571" s="3"/>
      <c r="B571" s="4"/>
    </row>
    <row r="572" spans="1:2">
      <c r="A572" s="3"/>
      <c r="B572" s="4"/>
    </row>
    <row r="573" spans="1:2">
      <c r="A573" s="3"/>
      <c r="B573" s="4"/>
    </row>
    <row r="574" spans="1:2">
      <c r="A574" s="3"/>
      <c r="B574" s="4"/>
    </row>
    <row r="575" spans="1:2">
      <c r="A575" s="3"/>
      <c r="B575" s="4"/>
    </row>
    <row r="576" spans="1:2">
      <c r="A576" s="3"/>
      <c r="B576" s="4"/>
    </row>
    <row r="577" spans="1:2">
      <c r="A577" s="3"/>
      <c r="B577" s="4"/>
    </row>
    <row r="578" spans="1:2">
      <c r="A578" s="3"/>
      <c r="B578" s="4"/>
    </row>
    <row r="579" spans="1:2">
      <c r="A579" s="3"/>
      <c r="B579" s="4"/>
    </row>
    <row r="580" spans="1:2">
      <c r="A580" s="3"/>
      <c r="B580" s="4"/>
    </row>
    <row r="581" spans="1:2">
      <c r="A581" s="3"/>
      <c r="B581" s="4"/>
    </row>
    <row r="582" spans="1:2">
      <c r="A582" s="3"/>
      <c r="B582" s="4"/>
    </row>
    <row r="583" spans="1:2">
      <c r="A583" s="3"/>
      <c r="B583" s="4"/>
    </row>
    <row r="584" spans="1:2">
      <c r="A584" s="3"/>
      <c r="B584" s="4"/>
    </row>
    <row r="585" spans="1:2">
      <c r="A585" s="3"/>
      <c r="B585" s="4"/>
    </row>
    <row r="586" spans="1:2">
      <c r="A586" s="3"/>
      <c r="B586" s="4"/>
    </row>
    <row r="587" spans="1:2">
      <c r="A587" s="3"/>
      <c r="B587" s="4"/>
    </row>
    <row r="588" spans="1:2">
      <c r="A588" s="3"/>
      <c r="B588" s="4"/>
    </row>
    <row r="589" spans="1:2">
      <c r="A589" s="3"/>
      <c r="B589" s="4"/>
    </row>
    <row r="590" spans="1:2">
      <c r="A590" s="3"/>
      <c r="B590" s="4"/>
    </row>
    <row r="591" spans="1:2">
      <c r="A591" s="3"/>
      <c r="B591" s="4"/>
    </row>
    <row r="592" spans="1:2">
      <c r="A592" s="3"/>
      <c r="B592" s="4"/>
    </row>
    <row r="593" spans="1:2">
      <c r="A593" s="3"/>
      <c r="B593" s="4"/>
    </row>
    <row r="594" spans="1:2">
      <c r="A594" s="3"/>
      <c r="B594" s="4"/>
    </row>
    <row r="595" spans="1:2">
      <c r="A595" s="3"/>
      <c r="B595" s="4"/>
    </row>
    <row r="596" spans="1:2">
      <c r="A596" s="3"/>
      <c r="B596" s="4"/>
    </row>
    <row r="597" spans="1:2">
      <c r="A597" s="3"/>
      <c r="B597" s="4"/>
    </row>
    <row r="598" spans="1:2">
      <c r="A598" s="3"/>
      <c r="B598" s="4"/>
    </row>
    <row r="599" spans="1:2">
      <c r="A599" s="3"/>
      <c r="B599" s="4"/>
    </row>
    <row r="600" spans="1:2">
      <c r="A600" s="3"/>
      <c r="B600" s="4"/>
    </row>
    <row r="601" spans="1:2">
      <c r="A601" s="3"/>
      <c r="B601" s="4"/>
    </row>
    <row r="602" spans="1:2">
      <c r="A602" s="3"/>
      <c r="B602" s="4"/>
    </row>
    <row r="603" spans="1:2">
      <c r="A603" s="3"/>
      <c r="B603" s="4"/>
    </row>
    <row r="604" spans="1:2">
      <c r="A604" s="3"/>
      <c r="B604" s="4"/>
    </row>
    <row r="605" spans="1:2">
      <c r="A605" s="3"/>
      <c r="B605" s="4"/>
    </row>
    <row r="606" spans="1:2">
      <c r="A606" s="3"/>
      <c r="B606" s="4"/>
    </row>
    <row r="607" spans="1:2">
      <c r="A607" s="3"/>
      <c r="B607" s="4"/>
    </row>
    <row r="608" spans="1:2">
      <c r="A608" s="3"/>
      <c r="B608" s="4"/>
    </row>
    <row r="609" spans="1:2">
      <c r="A609" s="3"/>
      <c r="B609" s="4"/>
    </row>
    <row r="610" spans="1:2">
      <c r="A610" s="3"/>
      <c r="B610" s="4"/>
    </row>
    <row r="611" spans="1:2">
      <c r="A611" s="3"/>
      <c r="B611" s="4"/>
    </row>
    <row r="612" spans="1:2">
      <c r="A612" s="3"/>
      <c r="B612" s="4"/>
    </row>
    <row r="613" spans="1:2">
      <c r="A613" s="3"/>
      <c r="B613" s="4"/>
    </row>
    <row r="614" spans="1:2">
      <c r="A614" s="3"/>
      <c r="B614" s="4"/>
    </row>
    <row r="615" spans="1:2">
      <c r="A615" s="3"/>
      <c r="B615" s="4"/>
    </row>
    <row r="616" spans="1:2">
      <c r="A616" s="3"/>
      <c r="B616" s="4"/>
    </row>
    <row r="617" spans="1:2">
      <c r="A617" s="3"/>
      <c r="B617" s="4"/>
    </row>
    <row r="618" spans="1:2">
      <c r="A618" s="3"/>
      <c r="B618" s="4"/>
    </row>
    <row r="619" spans="1:2">
      <c r="A619" s="3"/>
      <c r="B619" s="4"/>
    </row>
    <row r="620" spans="1:2">
      <c r="A620" s="3"/>
      <c r="B620" s="4"/>
    </row>
    <row r="621" spans="1:2">
      <c r="A621" s="3"/>
      <c r="B621" s="4"/>
    </row>
    <row r="622" spans="1:2">
      <c r="A622" s="3"/>
      <c r="B622" s="4"/>
    </row>
    <row r="623" spans="1:2">
      <c r="A623" s="3"/>
      <c r="B623" s="4"/>
    </row>
    <row r="624" spans="1:2">
      <c r="A624" s="3"/>
      <c r="B624" s="4"/>
    </row>
    <row r="625" spans="1:2">
      <c r="A625" s="3"/>
      <c r="B625" s="4"/>
    </row>
    <row r="626" spans="1:2">
      <c r="A626" s="3"/>
      <c r="B626" s="4"/>
    </row>
    <row r="627" spans="1:2">
      <c r="A627" s="3"/>
      <c r="B627" s="4"/>
    </row>
    <row r="628" spans="1:2">
      <c r="A628" s="3"/>
      <c r="B628" s="4"/>
    </row>
    <row r="629" spans="1:2">
      <c r="A629" s="3"/>
      <c r="B629" s="4"/>
    </row>
    <row r="630" spans="1:2">
      <c r="A630" s="3"/>
      <c r="B630" s="4"/>
    </row>
    <row r="631" spans="1:2">
      <c r="A631" s="3"/>
      <c r="B631" s="4"/>
    </row>
    <row r="632" spans="1:2">
      <c r="A632" s="3"/>
      <c r="B632" s="4"/>
    </row>
    <row r="633" spans="1:2">
      <c r="A633" s="3"/>
      <c r="B633" s="4"/>
    </row>
    <row r="634" spans="1:2">
      <c r="A634" s="3"/>
      <c r="B634" s="4"/>
    </row>
    <row r="635" spans="1:2">
      <c r="A635" s="3"/>
      <c r="B635" s="4"/>
    </row>
    <row r="636" spans="1:2">
      <c r="A636" s="3"/>
      <c r="B636" s="4"/>
    </row>
    <row r="637" spans="1:2">
      <c r="A637" s="3"/>
      <c r="B637" s="4"/>
    </row>
    <row r="638" spans="1:2">
      <c r="A638" s="3"/>
      <c r="B638" s="4"/>
    </row>
    <row r="639" spans="1:2">
      <c r="A639" s="3"/>
      <c r="B639" s="4"/>
    </row>
    <row r="640" spans="1:2">
      <c r="A640" s="3"/>
      <c r="B640" s="4"/>
    </row>
    <row r="641" spans="1:2">
      <c r="A641" s="3"/>
      <c r="B641" s="4"/>
    </row>
    <row r="642" spans="1:2">
      <c r="A642" s="3"/>
      <c r="B642" s="4"/>
    </row>
    <row r="643" spans="1:2">
      <c r="A643" s="3"/>
      <c r="B643" s="4"/>
    </row>
    <row r="644" spans="1:2">
      <c r="A644" s="3"/>
      <c r="B644" s="4"/>
    </row>
    <row r="645" spans="1:2">
      <c r="A645" s="3"/>
      <c r="B645" s="4"/>
    </row>
    <row r="646" spans="1:2">
      <c r="A646" s="3"/>
      <c r="B646" s="4"/>
    </row>
    <row r="647" spans="1:2">
      <c r="A647" s="3"/>
      <c r="B647" s="4"/>
    </row>
    <row r="648" spans="1:2">
      <c r="A648" s="3"/>
      <c r="B648" s="4"/>
    </row>
    <row r="649" spans="1:2">
      <c r="A649" s="3"/>
      <c r="B649" s="4"/>
    </row>
    <row r="650" spans="1:2">
      <c r="A650" s="3"/>
      <c r="B650" s="4"/>
    </row>
    <row r="651" spans="1:2">
      <c r="A651" s="3"/>
      <c r="B651" s="4"/>
    </row>
    <row r="652" spans="1:2">
      <c r="A652" s="3"/>
      <c r="B652" s="4"/>
    </row>
    <row r="653" spans="1:2">
      <c r="A653" s="3"/>
      <c r="B653" s="4"/>
    </row>
    <row r="654" spans="1:2">
      <c r="A654" s="3"/>
      <c r="B654" s="4"/>
    </row>
    <row r="655" spans="1:2">
      <c r="A655" s="3"/>
      <c r="B655" s="4"/>
    </row>
    <row r="656" spans="1:2">
      <c r="A656" s="3"/>
      <c r="B656" s="4"/>
    </row>
    <row r="657" spans="1:2">
      <c r="A657" s="3"/>
      <c r="B657" s="4"/>
    </row>
    <row r="658" spans="1:2">
      <c r="A658" s="3"/>
      <c r="B658" s="4"/>
    </row>
    <row r="659" spans="1:2">
      <c r="A659" s="3"/>
      <c r="B659" s="4"/>
    </row>
    <row r="660" spans="1:2">
      <c r="A660" s="3"/>
      <c r="B660" s="4"/>
    </row>
    <row r="661" spans="1:2">
      <c r="A661" s="3"/>
      <c r="B661" s="4"/>
    </row>
    <row r="662" spans="1:2">
      <c r="A662" s="3"/>
      <c r="B662" s="4"/>
    </row>
    <row r="663" spans="1:2">
      <c r="A663" s="3"/>
      <c r="B663" s="4"/>
    </row>
    <row r="664" spans="1:2">
      <c r="A664" s="3"/>
      <c r="B664" s="4"/>
    </row>
    <row r="665" spans="1:2">
      <c r="A665" s="3"/>
      <c r="B665" s="4"/>
    </row>
    <row r="666" spans="1:2">
      <c r="A666" s="3"/>
      <c r="B666" s="4"/>
    </row>
    <row r="667" spans="1:2">
      <c r="A667" s="3"/>
      <c r="B667" s="4"/>
    </row>
    <row r="668" spans="1:2">
      <c r="A668" s="3"/>
      <c r="B668" s="4"/>
    </row>
    <row r="669" spans="1:2">
      <c r="A669" s="3"/>
      <c r="B669" s="4"/>
    </row>
    <row r="670" spans="1:2">
      <c r="A670" s="3"/>
      <c r="B670" s="4"/>
    </row>
    <row r="671" spans="1:2">
      <c r="A671" s="3"/>
      <c r="B671" s="4"/>
    </row>
    <row r="672" spans="1:2">
      <c r="A672" s="3"/>
      <c r="B672" s="4"/>
    </row>
    <row r="673" spans="1:2">
      <c r="A673" s="3"/>
      <c r="B673" s="4"/>
    </row>
    <row r="674" spans="1:2">
      <c r="A674" s="3"/>
      <c r="B674" s="4"/>
    </row>
    <row r="675" spans="1:2">
      <c r="A675" s="3"/>
      <c r="B675" s="4"/>
    </row>
    <row r="676" spans="1:2">
      <c r="A676" s="3"/>
      <c r="B676" s="4"/>
    </row>
    <row r="677" spans="1:2">
      <c r="A677" s="3"/>
      <c r="B677" s="4"/>
    </row>
    <row r="678" spans="1:2">
      <c r="A678" s="3"/>
      <c r="B678" s="4"/>
    </row>
    <row r="679" spans="1:2">
      <c r="A679" s="3"/>
      <c r="B679" s="4"/>
    </row>
    <row r="680" spans="1:2">
      <c r="A680" s="3"/>
      <c r="B680" s="4"/>
    </row>
    <row r="681" spans="1:2">
      <c r="A681" s="3"/>
      <c r="B681" s="4"/>
    </row>
    <row r="682" spans="1:2">
      <c r="A682" s="3"/>
      <c r="B682" s="4"/>
    </row>
    <row r="683" spans="1:2">
      <c r="A683" s="3"/>
      <c r="B683" s="4"/>
    </row>
    <row r="684" spans="1:2">
      <c r="A684" s="3"/>
      <c r="B684" s="4"/>
    </row>
    <row r="685" spans="1:2">
      <c r="A685" s="3"/>
      <c r="B685" s="4"/>
    </row>
    <row r="686" spans="1:2">
      <c r="A686" s="3"/>
      <c r="B686" s="4"/>
    </row>
    <row r="687" spans="1:2">
      <c r="A687" s="3"/>
      <c r="B687" s="4"/>
    </row>
    <row r="688" spans="1:2">
      <c r="A688" s="3"/>
      <c r="B688" s="4"/>
    </row>
    <row r="689" spans="1:2">
      <c r="A689" s="3"/>
      <c r="B689" s="4"/>
    </row>
    <row r="690" spans="1:2">
      <c r="A690" s="3"/>
      <c r="B690" s="4"/>
    </row>
    <row r="691" spans="1:2">
      <c r="A691" s="3"/>
      <c r="B691" s="4"/>
    </row>
    <row r="692" spans="1:2">
      <c r="A692" s="3"/>
      <c r="B692" s="4"/>
    </row>
    <row r="693" spans="1:2">
      <c r="A693" s="3"/>
      <c r="B693" s="4"/>
    </row>
    <row r="694" spans="1:2">
      <c r="A694" s="3"/>
      <c r="B694" s="4"/>
    </row>
    <row r="695" spans="1:2">
      <c r="A695" s="3"/>
      <c r="B695" s="4"/>
    </row>
    <row r="696" spans="1:2">
      <c r="A696" s="3"/>
      <c r="B696" s="4"/>
    </row>
    <row r="697" spans="1:2">
      <c r="A697" s="3"/>
      <c r="B697" s="4"/>
    </row>
    <row r="698" spans="1:2">
      <c r="A698" s="3"/>
      <c r="B698" s="4"/>
    </row>
    <row r="699" spans="1:2">
      <c r="A699" s="3"/>
      <c r="B699" s="4"/>
    </row>
    <row r="700" spans="1:2">
      <c r="A700" s="3"/>
      <c r="B700" s="4"/>
    </row>
    <row r="701" spans="1:2">
      <c r="A701" s="3"/>
      <c r="B701" s="4"/>
    </row>
    <row r="702" spans="1:2">
      <c r="A702" s="3"/>
      <c r="B702" s="4"/>
    </row>
    <row r="703" spans="1:2">
      <c r="A703" s="3"/>
      <c r="B703" s="4"/>
    </row>
    <row r="704" spans="1:2">
      <c r="A704" s="3"/>
      <c r="B704" s="4"/>
    </row>
    <row r="705" spans="1:2">
      <c r="A705" s="3"/>
      <c r="B705" s="4"/>
    </row>
    <row r="706" spans="1:2">
      <c r="A706" s="3"/>
      <c r="B706" s="4"/>
    </row>
    <row r="707" spans="1:2">
      <c r="A707" s="3"/>
      <c r="B707" s="4"/>
    </row>
    <row r="708" spans="1:2">
      <c r="A708" s="3"/>
      <c r="B708" s="4"/>
    </row>
    <row r="709" spans="1:2">
      <c r="A709" s="3"/>
      <c r="B709" s="4"/>
    </row>
    <row r="710" spans="1:2">
      <c r="A710" s="3"/>
      <c r="B710" s="4"/>
    </row>
    <row r="711" spans="1:2">
      <c r="A711" s="3"/>
      <c r="B711" s="4"/>
    </row>
    <row r="712" spans="1:2">
      <c r="A712" s="3"/>
      <c r="B712" s="4"/>
    </row>
    <row r="713" spans="1:2">
      <c r="A713" s="3"/>
      <c r="B713" s="4"/>
    </row>
    <row r="714" spans="1:2">
      <c r="A714" s="3"/>
      <c r="B714" s="4"/>
    </row>
    <row r="715" spans="1:2">
      <c r="A715" s="3"/>
      <c r="B715" s="4"/>
    </row>
    <row r="716" spans="1:2">
      <c r="A716" s="3"/>
      <c r="B716" s="4"/>
    </row>
    <row r="717" spans="1:2">
      <c r="A717" s="3"/>
      <c r="B717" s="4"/>
    </row>
    <row r="718" spans="1:2">
      <c r="A718" s="3"/>
      <c r="B718" s="4"/>
    </row>
    <row r="719" spans="1:2">
      <c r="A719" s="3"/>
      <c r="B719" s="4"/>
    </row>
    <row r="720" spans="1:2">
      <c r="A720" s="3"/>
      <c r="B720" s="4"/>
    </row>
    <row r="721" spans="1:2">
      <c r="A721" s="3"/>
      <c r="B721" s="4"/>
    </row>
    <row r="722" spans="1:2">
      <c r="A722" s="3"/>
      <c r="B722" s="4"/>
    </row>
    <row r="723" spans="1:2">
      <c r="A723" s="3"/>
      <c r="B723" s="4"/>
    </row>
    <row r="724" spans="1:2">
      <c r="A724" s="3"/>
      <c r="B724" s="4"/>
    </row>
    <row r="725" spans="1:2">
      <c r="A725" s="3"/>
      <c r="B725" s="4"/>
    </row>
    <row r="726" spans="1:2">
      <c r="A726" s="3"/>
      <c r="B726" s="4"/>
    </row>
    <row r="727" spans="1:2">
      <c r="A727" s="3"/>
      <c r="B727" s="4"/>
    </row>
    <row r="728" spans="1:2">
      <c r="A728" s="3"/>
      <c r="B728" s="4"/>
    </row>
    <row r="729" spans="1:2">
      <c r="A729" s="3"/>
      <c r="B729" s="4"/>
    </row>
    <row r="730" spans="1:2">
      <c r="A730" s="3"/>
      <c r="B730" s="4"/>
    </row>
    <row r="731" spans="1:2">
      <c r="A731" s="3"/>
      <c r="B731" s="4"/>
    </row>
    <row r="732" spans="1:2">
      <c r="A732" s="3"/>
      <c r="B732" s="4"/>
    </row>
    <row r="733" spans="1:2">
      <c r="A733" s="3"/>
      <c r="B733" s="4"/>
    </row>
    <row r="734" spans="1:2">
      <c r="A734" s="3"/>
      <c r="B734" s="4"/>
    </row>
    <row r="735" spans="1:2">
      <c r="A735" s="3"/>
      <c r="B735" s="4"/>
    </row>
    <row r="736" spans="1:2">
      <c r="A736" s="3"/>
      <c r="B736" s="4"/>
    </row>
    <row r="737" spans="1:2">
      <c r="A737" s="3"/>
      <c r="B737" s="4"/>
    </row>
    <row r="738" spans="1:2">
      <c r="A738" s="3"/>
      <c r="B738" s="4"/>
    </row>
    <row r="739" spans="1:2">
      <c r="A739" s="3"/>
      <c r="B739" s="4"/>
    </row>
    <row r="740" spans="1:2">
      <c r="A740" s="3"/>
      <c r="B740" s="4"/>
    </row>
    <row r="741" spans="1:2">
      <c r="A741" s="3"/>
      <c r="B741" s="4"/>
    </row>
    <row r="742" spans="1:2">
      <c r="A742" s="3"/>
      <c r="B742" s="4"/>
    </row>
    <row r="743" spans="1:2">
      <c r="A743" s="3"/>
      <c r="B743" s="4"/>
    </row>
    <row r="744" spans="1:2">
      <c r="A744" s="3"/>
      <c r="B744" s="4"/>
    </row>
    <row r="745" spans="1:2">
      <c r="A745" s="3"/>
      <c r="B745" s="4"/>
    </row>
    <row r="746" spans="1:2">
      <c r="A746" s="3"/>
      <c r="B746" s="4"/>
    </row>
    <row r="747" spans="1:2">
      <c r="A747" s="3"/>
      <c r="B747" s="4"/>
    </row>
    <row r="748" spans="1:2">
      <c r="A748" s="3"/>
      <c r="B748" s="4"/>
    </row>
    <row r="749" spans="1:2">
      <c r="A749" s="3"/>
      <c r="B749" s="4"/>
    </row>
    <row r="750" spans="1:2">
      <c r="A750" s="3"/>
      <c r="B750" s="4"/>
    </row>
    <row r="751" spans="1:2">
      <c r="A751" s="3"/>
      <c r="B751" s="4"/>
    </row>
    <row r="752" spans="1:2">
      <c r="A752" s="3"/>
      <c r="B752" s="4"/>
    </row>
    <row r="753" spans="1:2">
      <c r="A753" s="3"/>
      <c r="B753" s="4"/>
    </row>
    <row r="754" spans="1:2">
      <c r="A754" s="3"/>
      <c r="B754" s="4"/>
    </row>
    <row r="755" spans="1:2">
      <c r="A755" s="3"/>
      <c r="B755" s="4"/>
    </row>
    <row r="756" spans="1:2">
      <c r="A756" s="3"/>
      <c r="B756" s="4"/>
    </row>
    <row r="757" spans="1:2">
      <c r="A757" s="3"/>
      <c r="B757" s="4"/>
    </row>
    <row r="758" spans="1:2">
      <c r="A758" s="3"/>
      <c r="B758" s="4"/>
    </row>
    <row r="759" spans="1:2">
      <c r="A759" s="3"/>
      <c r="B759" s="4"/>
    </row>
    <row r="760" spans="1:2">
      <c r="A760" s="3"/>
      <c r="B760" s="4"/>
    </row>
    <row r="761" spans="1:2">
      <c r="A761" s="3"/>
      <c r="B761" s="4"/>
    </row>
    <row r="762" spans="1:2">
      <c r="A762" s="3"/>
      <c r="B762" s="4"/>
    </row>
    <row r="763" spans="1:2">
      <c r="A763" s="3"/>
      <c r="B763" s="4"/>
    </row>
    <row r="764" spans="1:2">
      <c r="A764" s="3"/>
      <c r="B764" s="4"/>
    </row>
    <row r="765" spans="1:2">
      <c r="A765" s="3"/>
      <c r="B765" s="4"/>
    </row>
    <row r="766" spans="1:2">
      <c r="A766" s="3"/>
      <c r="B766" s="4"/>
    </row>
    <row r="767" spans="1:2">
      <c r="A767" s="3"/>
      <c r="B767" s="4"/>
    </row>
    <row r="768" spans="1:2">
      <c r="A768" s="3"/>
      <c r="B768" s="4"/>
    </row>
    <row r="769" spans="1:2">
      <c r="A769" s="3"/>
      <c r="B769" s="4"/>
    </row>
    <row r="770" spans="1:2">
      <c r="A770" s="3"/>
      <c r="B770" s="4"/>
    </row>
    <row r="771" spans="1:2">
      <c r="A771" s="3"/>
      <c r="B771" s="4"/>
    </row>
    <row r="772" spans="1:2">
      <c r="A772" s="3"/>
      <c r="B772" s="4"/>
    </row>
    <row r="773" spans="1:2">
      <c r="A773" s="3"/>
      <c r="B773" s="4"/>
    </row>
    <row r="774" spans="1:2">
      <c r="A774" s="3"/>
      <c r="B774" s="4"/>
    </row>
    <row r="775" spans="1:2">
      <c r="A775" s="3"/>
      <c r="B775" s="4"/>
    </row>
    <row r="776" spans="1:2">
      <c r="A776" s="3"/>
      <c r="B776" s="4"/>
    </row>
    <row r="777" spans="1:2">
      <c r="A777" s="3"/>
      <c r="B777" s="4"/>
    </row>
    <row r="778" spans="1:2">
      <c r="A778" s="3"/>
      <c r="B778" s="4"/>
    </row>
    <row r="779" spans="1:2">
      <c r="A779" s="3"/>
      <c r="B779" s="4"/>
    </row>
    <row r="780" spans="1:2">
      <c r="A780" s="3"/>
      <c r="B780" s="4"/>
    </row>
    <row r="781" spans="1:2">
      <c r="A781" s="3"/>
      <c r="B781" s="4"/>
    </row>
    <row r="782" spans="1:2">
      <c r="A782" s="3"/>
      <c r="B782" s="4"/>
    </row>
    <row r="783" spans="1:2">
      <c r="A783" s="3"/>
      <c r="B783" s="4"/>
    </row>
    <row r="784" spans="1:2">
      <c r="A784" s="3"/>
      <c r="B784" s="4"/>
    </row>
    <row r="785" spans="1:2">
      <c r="A785" s="3"/>
      <c r="B785" s="4"/>
    </row>
    <row r="786" spans="1:2">
      <c r="A786" s="3"/>
      <c r="B786" s="4"/>
    </row>
    <row r="787" spans="1:2">
      <c r="A787" s="3"/>
      <c r="B787" s="4"/>
    </row>
    <row r="788" spans="1:2">
      <c r="A788" s="3"/>
      <c r="B788" s="4"/>
    </row>
    <row r="789" spans="1:2">
      <c r="A789" s="3"/>
      <c r="B789" s="4"/>
    </row>
    <row r="790" spans="1:2">
      <c r="A790" s="3"/>
      <c r="B790" s="4"/>
    </row>
    <row r="791" spans="1:2">
      <c r="A791" s="3"/>
      <c r="B791" s="4"/>
    </row>
    <row r="792" spans="1:2">
      <c r="A792" s="3"/>
      <c r="B792" s="4"/>
    </row>
    <row r="793" spans="1:2">
      <c r="A793" s="3"/>
      <c r="B793" s="4"/>
    </row>
    <row r="794" spans="1:2">
      <c r="A794" s="3"/>
      <c r="B794" s="4"/>
    </row>
    <row r="795" spans="1:2">
      <c r="A795" s="3"/>
      <c r="B795" s="4"/>
    </row>
    <row r="796" spans="1:2">
      <c r="A796" s="3"/>
      <c r="B796" s="4"/>
    </row>
    <row r="797" spans="1:2">
      <c r="A797" s="3"/>
      <c r="B797" s="4"/>
    </row>
    <row r="798" spans="1:2">
      <c r="A798" s="3"/>
      <c r="B798" s="4"/>
    </row>
    <row r="799" spans="1:2">
      <c r="A799" s="3"/>
      <c r="B799" s="4"/>
    </row>
    <row r="800" spans="1:2">
      <c r="A800" s="3"/>
      <c r="B800" s="4"/>
    </row>
    <row r="801" spans="1:2">
      <c r="A801" s="3"/>
      <c r="B801" s="4"/>
    </row>
    <row r="802" spans="1:2">
      <c r="A802" s="3"/>
      <c r="B802" s="4"/>
    </row>
    <row r="803" spans="1:2">
      <c r="A803" s="3"/>
      <c r="B803" s="4"/>
    </row>
    <row r="804" spans="1:2">
      <c r="A804" s="3"/>
      <c r="B804" s="4"/>
    </row>
    <row r="805" spans="1:2">
      <c r="A805" s="3"/>
      <c r="B805" s="4"/>
    </row>
    <row r="806" spans="1:2">
      <c r="A806" s="3"/>
      <c r="B806" s="4"/>
    </row>
    <row r="807" spans="1:2">
      <c r="A807" s="3"/>
      <c r="B807" s="4"/>
    </row>
    <row r="808" spans="1:2">
      <c r="A808" s="3"/>
      <c r="B808" s="4"/>
    </row>
    <row r="809" spans="1:2">
      <c r="A809" s="3"/>
      <c r="B809" s="4"/>
    </row>
    <row r="810" spans="1:2">
      <c r="A810" s="3"/>
      <c r="B810" s="4"/>
    </row>
    <row r="811" spans="1:2">
      <c r="A811" s="3"/>
      <c r="B811" s="4"/>
    </row>
    <row r="812" spans="1:2">
      <c r="A812" s="3"/>
      <c r="B812" s="4"/>
    </row>
    <row r="813" spans="1:2">
      <c r="A813" s="3"/>
      <c r="B813" s="4"/>
    </row>
    <row r="814" spans="1:2">
      <c r="A814" s="3"/>
      <c r="B814" s="4"/>
    </row>
    <row r="815" spans="1:2">
      <c r="A815" s="3"/>
      <c r="B815" s="4"/>
    </row>
    <row r="816" spans="1:2">
      <c r="A816" s="3"/>
      <c r="B816" s="4"/>
    </row>
    <row r="817" spans="1:2">
      <c r="A817" s="3"/>
      <c r="B817" s="4"/>
    </row>
    <row r="818" spans="1:2">
      <c r="A818" s="3"/>
      <c r="B818" s="4"/>
    </row>
    <row r="819" spans="1:2">
      <c r="A819" s="3"/>
      <c r="B819" s="4"/>
    </row>
    <row r="820" spans="1:2">
      <c r="A820" s="3"/>
      <c r="B820" s="4"/>
    </row>
    <row r="821" spans="1:2">
      <c r="A821" s="3"/>
      <c r="B821" s="4"/>
    </row>
    <row r="822" spans="1:2">
      <c r="A822" s="3"/>
      <c r="B822" s="4"/>
    </row>
    <row r="823" spans="1:2">
      <c r="A823" s="3"/>
      <c r="B823" s="4"/>
    </row>
    <row r="824" spans="1:2">
      <c r="A824" s="3"/>
      <c r="B824" s="4"/>
    </row>
    <row r="825" spans="1:2">
      <c r="A825" s="3"/>
      <c r="B825" s="4"/>
    </row>
    <row r="826" spans="1:2">
      <c r="A826" s="3"/>
      <c r="B826" s="4"/>
    </row>
    <row r="827" spans="1:2">
      <c r="A827" s="3"/>
      <c r="B827" s="4"/>
    </row>
    <row r="828" spans="1:2">
      <c r="A828" s="3"/>
      <c r="B828" s="4"/>
    </row>
    <row r="829" spans="1:2">
      <c r="A829" s="3"/>
      <c r="B829" s="4"/>
    </row>
    <row r="830" spans="1:2">
      <c r="A830" s="3"/>
      <c r="B830" s="4"/>
    </row>
    <row r="831" spans="1:2">
      <c r="A831" s="3"/>
      <c r="B831" s="4"/>
    </row>
    <row r="832" spans="1:2">
      <c r="A832" s="3"/>
      <c r="B832" s="4"/>
    </row>
    <row r="833" spans="1:2">
      <c r="A833" s="3"/>
      <c r="B833" s="4"/>
    </row>
    <row r="834" spans="1:2">
      <c r="A834" s="3"/>
      <c r="B834" s="4"/>
    </row>
    <row r="835" spans="1:2">
      <c r="A835" s="3"/>
      <c r="B835" s="4"/>
    </row>
    <row r="836" spans="1:2">
      <c r="A836" s="3"/>
      <c r="B836" s="4"/>
    </row>
    <row r="837" spans="1:2">
      <c r="A837" s="3"/>
      <c r="B837" s="4"/>
    </row>
    <row r="838" spans="1:2">
      <c r="A838" s="3"/>
      <c r="B838" s="4"/>
    </row>
    <row r="839" spans="1:2">
      <c r="A839" s="3"/>
      <c r="B839" s="4"/>
    </row>
    <row r="840" spans="1:2">
      <c r="A840" s="3"/>
      <c r="B840" s="4"/>
    </row>
    <row r="841" spans="1:2">
      <c r="A841" s="3"/>
      <c r="B841" s="4"/>
    </row>
    <row r="842" spans="1:2">
      <c r="A842" s="3"/>
      <c r="B842" s="4"/>
    </row>
    <row r="843" spans="1:2">
      <c r="A843" s="3"/>
      <c r="B843" s="4"/>
    </row>
    <row r="844" spans="1:2">
      <c r="A844" s="3"/>
      <c r="B844" s="4"/>
    </row>
    <row r="845" spans="1:2">
      <c r="A845" s="3"/>
      <c r="B845" s="4"/>
    </row>
    <row r="846" spans="1:2">
      <c r="A846" s="3"/>
      <c r="B846" s="4"/>
    </row>
    <row r="847" spans="1:2">
      <c r="A847" s="3"/>
      <c r="B847" s="4"/>
    </row>
    <row r="848" spans="1:2">
      <c r="A848" s="3"/>
      <c r="B848" s="4"/>
    </row>
    <row r="849" spans="1:2">
      <c r="A849" s="3"/>
      <c r="B849" s="4"/>
    </row>
    <row r="850" spans="1:2">
      <c r="A850" s="3"/>
      <c r="B850" s="4"/>
    </row>
    <row r="851" spans="1:2">
      <c r="A851" s="3"/>
      <c r="B851" s="4"/>
    </row>
    <row r="852" spans="1:2">
      <c r="A852" s="3"/>
      <c r="B852" s="4"/>
    </row>
    <row r="853" spans="1:2">
      <c r="A853" s="3"/>
      <c r="B853" s="4"/>
    </row>
    <row r="854" spans="1:2">
      <c r="A854" s="3"/>
      <c r="B854" s="4"/>
    </row>
    <row r="855" spans="1:2">
      <c r="A855" s="3"/>
      <c r="B855" s="4"/>
    </row>
    <row r="856" spans="1:2">
      <c r="A856" s="3"/>
      <c r="B856" s="4"/>
    </row>
    <row r="857" spans="1:2">
      <c r="A857" s="3"/>
      <c r="B857" s="4"/>
    </row>
    <row r="858" spans="1:2">
      <c r="A858" s="3"/>
      <c r="B858" s="4"/>
    </row>
    <row r="859" spans="1:2">
      <c r="A859" s="3"/>
      <c r="B859" s="4"/>
    </row>
    <row r="860" spans="1:2">
      <c r="A860" s="3"/>
      <c r="B860" s="4"/>
    </row>
    <row r="861" spans="1:2">
      <c r="A861" s="3"/>
      <c r="B861" s="4"/>
    </row>
    <row r="862" spans="1:2">
      <c r="A862" s="3"/>
      <c r="B862" s="4"/>
    </row>
    <row r="863" spans="1:2">
      <c r="A863" s="3"/>
      <c r="B863" s="4"/>
    </row>
    <row r="864" spans="1:2">
      <c r="A864" s="3"/>
      <c r="B864" s="4"/>
    </row>
    <row r="865" spans="1:2">
      <c r="A865" s="3"/>
      <c r="B865" s="4"/>
    </row>
    <row r="866" spans="1:2">
      <c r="A866" s="3"/>
      <c r="B866" s="4"/>
    </row>
    <row r="867" spans="1:2">
      <c r="A867" s="3"/>
      <c r="B867" s="4"/>
    </row>
    <row r="868" spans="1:2">
      <c r="A868" s="3"/>
      <c r="B868" s="4"/>
    </row>
    <row r="869" spans="1:2">
      <c r="A869" s="3"/>
      <c r="B869" s="4"/>
    </row>
    <row r="870" spans="1:2">
      <c r="A870" s="3"/>
      <c r="B870" s="4"/>
    </row>
    <row r="871" spans="1:2">
      <c r="A871" s="3"/>
      <c r="B871" s="4"/>
    </row>
    <row r="872" spans="1:2">
      <c r="A872" s="3"/>
      <c r="B872" s="4"/>
    </row>
    <row r="873" spans="1:2">
      <c r="A873" s="3"/>
      <c r="B873" s="4"/>
    </row>
    <row r="874" spans="1:2">
      <c r="A874" s="3"/>
      <c r="B874" s="4"/>
    </row>
    <row r="875" spans="1:2">
      <c r="A875" s="3"/>
      <c r="B875" s="4"/>
    </row>
    <row r="876" spans="1:2">
      <c r="A876" s="3"/>
      <c r="B876" s="4"/>
    </row>
    <row r="877" spans="1:2">
      <c r="A877" s="3"/>
      <c r="B877" s="4"/>
    </row>
    <row r="878" spans="1:2">
      <c r="A878" s="3"/>
      <c r="B878" s="4"/>
    </row>
    <row r="879" spans="1:2">
      <c r="A879" s="3"/>
      <c r="B879" s="4"/>
    </row>
    <row r="880" spans="1:2">
      <c r="A880" s="3"/>
      <c r="B880" s="4"/>
    </row>
    <row r="881" spans="1:2">
      <c r="A881" s="3"/>
      <c r="B881" s="4"/>
    </row>
    <row r="882" spans="1:2">
      <c r="A882" s="3"/>
      <c r="B882" s="4"/>
    </row>
    <row r="883" spans="1:2">
      <c r="A883" s="3"/>
      <c r="B883" s="4"/>
    </row>
    <row r="884" spans="1:2">
      <c r="A884" s="3"/>
      <c r="B884" s="4"/>
    </row>
    <row r="885" spans="1:2">
      <c r="A885" s="3"/>
      <c r="B885" s="4"/>
    </row>
    <row r="886" spans="1:2">
      <c r="A886" s="3"/>
      <c r="B886" s="4"/>
    </row>
    <row r="887" spans="1:2">
      <c r="A887" s="3"/>
      <c r="B887" s="4"/>
    </row>
    <row r="888" spans="1:2">
      <c r="A888" s="3"/>
      <c r="B888" s="4"/>
    </row>
    <row r="889" spans="1:2">
      <c r="A889" s="3"/>
      <c r="B889" s="4"/>
    </row>
    <row r="890" spans="1:2">
      <c r="A890" s="3"/>
      <c r="B890" s="4"/>
    </row>
    <row r="891" spans="1:2">
      <c r="A891" s="3"/>
      <c r="B891" s="4"/>
    </row>
    <row r="892" spans="1:2">
      <c r="A892" s="3"/>
      <c r="B892" s="4"/>
    </row>
    <row r="893" spans="1:2">
      <c r="A893" s="3"/>
      <c r="B893" s="4"/>
    </row>
    <row r="894" spans="1:2">
      <c r="A894" s="3"/>
      <c r="B894" s="4"/>
    </row>
    <row r="895" spans="1:2">
      <c r="A895" s="3"/>
      <c r="B895" s="4"/>
    </row>
    <row r="896" spans="1:2">
      <c r="A896" s="3"/>
      <c r="B896" s="4"/>
    </row>
    <row r="897" spans="1:2">
      <c r="A897" s="3"/>
      <c r="B897" s="4"/>
    </row>
    <row r="898" spans="1:2">
      <c r="A898" s="3"/>
      <c r="B898" s="4"/>
    </row>
    <row r="899" spans="1:2">
      <c r="A899" s="3"/>
      <c r="B899" s="4"/>
    </row>
    <row r="900" spans="1:2">
      <c r="A900" s="3"/>
      <c r="B900" s="4"/>
    </row>
    <row r="901" spans="1:2">
      <c r="A901" s="3"/>
      <c r="B901" s="4"/>
    </row>
    <row r="902" spans="1:2">
      <c r="A902" s="3"/>
      <c r="B902" s="4"/>
    </row>
    <row r="903" spans="1:2">
      <c r="A903" s="3"/>
      <c r="B903" s="4"/>
    </row>
    <row r="904" spans="1:2">
      <c r="A904" s="3"/>
      <c r="B904" s="4"/>
    </row>
    <row r="905" spans="1:2">
      <c r="A905" s="3"/>
      <c r="B905" s="4"/>
    </row>
    <row r="906" spans="1:2">
      <c r="A906" s="3"/>
      <c r="B906" s="4"/>
    </row>
    <row r="907" spans="1:2">
      <c r="A907" s="3"/>
      <c r="B907" s="4"/>
    </row>
    <row r="908" spans="1:2">
      <c r="A908" s="3"/>
      <c r="B908" s="4"/>
    </row>
    <row r="909" spans="1:2">
      <c r="A909" s="3"/>
      <c r="B909" s="4"/>
    </row>
    <row r="910" spans="1:2">
      <c r="A910" s="3"/>
      <c r="B910" s="4"/>
    </row>
    <row r="911" spans="1:2">
      <c r="A911" s="3"/>
      <c r="B911" s="4"/>
    </row>
    <row r="912" spans="1:2">
      <c r="A912" s="3"/>
      <c r="B912" s="4"/>
    </row>
    <row r="913" spans="1:2">
      <c r="A913" s="3"/>
      <c r="B913" s="4"/>
    </row>
    <row r="914" spans="1:2">
      <c r="A914" s="3"/>
      <c r="B914" s="4"/>
    </row>
    <row r="915" spans="1:2">
      <c r="A915" s="3"/>
      <c r="B915" s="4"/>
    </row>
    <row r="916" spans="1:2">
      <c r="A916" s="3"/>
      <c r="B916" s="4"/>
    </row>
    <row r="917" spans="1:2">
      <c r="A917" s="3"/>
      <c r="B917" s="4"/>
    </row>
    <row r="918" spans="1:2">
      <c r="A918" s="3"/>
      <c r="B918" s="4"/>
    </row>
    <row r="919" spans="1:2">
      <c r="A919" s="3"/>
      <c r="B919" s="4"/>
    </row>
    <row r="920" spans="1:2">
      <c r="A920" s="3"/>
      <c r="B920" s="4"/>
    </row>
    <row r="921" spans="1:2">
      <c r="A921" s="3"/>
      <c r="B921" s="4"/>
    </row>
    <row r="922" spans="1:2">
      <c r="A922" s="3"/>
      <c r="B922" s="4"/>
    </row>
    <row r="923" spans="1:2">
      <c r="A923" s="3"/>
      <c r="B923" s="4"/>
    </row>
    <row r="924" spans="1:2">
      <c r="A924" s="3"/>
      <c r="B924" s="4"/>
    </row>
    <row r="925" spans="1:2">
      <c r="A925" s="3"/>
      <c r="B925" s="4"/>
    </row>
    <row r="926" spans="1:2">
      <c r="A926" s="3"/>
      <c r="B926" s="4"/>
    </row>
    <row r="927" spans="1:2">
      <c r="A927" s="3"/>
      <c r="B927" s="4"/>
    </row>
    <row r="928" spans="1:2">
      <c r="A928" s="3"/>
      <c r="B928" s="4"/>
    </row>
    <row r="929" spans="1:2">
      <c r="A929" s="3"/>
      <c r="B929" s="4"/>
    </row>
    <row r="930" spans="1:2">
      <c r="A930" s="3"/>
      <c r="B930" s="4"/>
    </row>
    <row r="931" spans="1:2">
      <c r="A931" s="3"/>
      <c r="B931" s="4"/>
    </row>
    <row r="932" spans="1:2">
      <c r="A932" s="3"/>
      <c r="B932" s="4"/>
    </row>
    <row r="933" spans="1:2">
      <c r="A933" s="3"/>
      <c r="B933" s="4"/>
    </row>
    <row r="934" spans="1:2">
      <c r="A934" s="3"/>
      <c r="B934" s="4"/>
    </row>
    <row r="935" spans="1:2">
      <c r="A935" s="3"/>
      <c r="B935" s="4"/>
    </row>
    <row r="936" spans="1:2">
      <c r="A936" s="3"/>
      <c r="B936" s="4"/>
    </row>
    <row r="937" spans="1:2">
      <c r="A937" s="3"/>
      <c r="B937" s="4"/>
    </row>
    <row r="938" spans="1:2">
      <c r="A938" s="3"/>
      <c r="B938" s="4"/>
    </row>
    <row r="939" spans="1:2">
      <c r="A939" s="3"/>
      <c r="B939" s="4"/>
    </row>
    <row r="940" spans="1:2">
      <c r="A940" s="3"/>
      <c r="B940" s="4"/>
    </row>
    <row r="941" spans="1:2">
      <c r="A941" s="3"/>
      <c r="B941" s="4"/>
    </row>
    <row r="942" spans="1:2">
      <c r="A942" s="3"/>
      <c r="B942" s="4"/>
    </row>
    <row r="943" spans="1:2">
      <c r="A943" s="3"/>
      <c r="B943" s="4"/>
    </row>
    <row r="944" spans="1:2">
      <c r="A944" s="3"/>
      <c r="B944" s="4"/>
    </row>
    <row r="945" spans="1:2">
      <c r="A945" s="3"/>
      <c r="B945" s="4"/>
    </row>
    <row r="946" spans="1:2">
      <c r="A946" s="3"/>
      <c r="B946" s="4"/>
    </row>
    <row r="947" spans="1:2">
      <c r="A947" s="3"/>
      <c r="B947" s="4"/>
    </row>
    <row r="948" spans="1:2">
      <c r="A948" s="3"/>
      <c r="B948" s="4"/>
    </row>
    <row r="949" spans="1:2">
      <c r="A949" s="3"/>
      <c r="B949" s="4"/>
    </row>
    <row r="950" spans="1:2">
      <c r="A950" s="3"/>
      <c r="B950" s="4"/>
    </row>
    <row r="951" spans="1:2">
      <c r="A951" s="3"/>
      <c r="B951" s="4"/>
    </row>
    <row r="952" spans="1:2">
      <c r="A952" s="3"/>
      <c r="B952" s="4"/>
    </row>
    <row r="953" spans="1:2">
      <c r="A953" s="3"/>
      <c r="B953" s="4"/>
    </row>
    <row r="954" spans="1:2">
      <c r="A954" s="3"/>
      <c r="B954" s="4"/>
    </row>
    <row r="955" spans="1:2">
      <c r="A955" s="3"/>
      <c r="B955" s="4"/>
    </row>
    <row r="956" spans="1:2">
      <c r="A956" s="3"/>
      <c r="B956" s="4"/>
    </row>
    <row r="957" spans="1:2">
      <c r="A957" s="3"/>
      <c r="B957" s="4"/>
    </row>
    <row r="958" spans="1:2">
      <c r="A958" s="3"/>
      <c r="B958" s="4"/>
    </row>
    <row r="959" spans="1:2">
      <c r="A959" s="3"/>
      <c r="B959" s="4"/>
    </row>
    <row r="960" spans="1:2">
      <c r="A960" s="3"/>
      <c r="B960" s="4"/>
    </row>
    <row r="961" spans="1:2">
      <c r="A961" s="3"/>
      <c r="B961" s="4"/>
    </row>
    <row r="962" spans="1:2">
      <c r="A962" s="3"/>
      <c r="B962" s="4"/>
    </row>
    <row r="963" spans="1:2">
      <c r="A963" s="3"/>
      <c r="B963" s="4"/>
    </row>
    <row r="964" spans="1:2">
      <c r="A964" s="3"/>
      <c r="B964" s="4"/>
    </row>
    <row r="965" spans="1:2">
      <c r="A965" s="3"/>
      <c r="B965" s="4"/>
    </row>
    <row r="966" spans="1:2">
      <c r="A966" s="3"/>
      <c r="B966" s="4"/>
    </row>
    <row r="967" spans="1:2">
      <c r="A967" s="3"/>
      <c r="B967" s="4"/>
    </row>
    <row r="968" spans="1:2">
      <c r="A968" s="3"/>
      <c r="B968" s="4"/>
    </row>
    <row r="969" spans="1:2">
      <c r="A969" s="3"/>
      <c r="B969" s="4"/>
    </row>
    <row r="970" spans="1:2">
      <c r="A970" s="3"/>
      <c r="B970" s="4"/>
    </row>
    <row r="971" spans="1:2">
      <c r="A971" s="3"/>
      <c r="B971" s="4"/>
    </row>
    <row r="972" spans="1:2">
      <c r="A972" s="3"/>
      <c r="B972" s="4"/>
    </row>
    <row r="973" spans="1:2">
      <c r="A973" s="3"/>
      <c r="B973" s="4"/>
    </row>
    <row r="974" spans="1:2">
      <c r="A974" s="3"/>
      <c r="B974" s="4"/>
    </row>
    <row r="975" spans="1:2">
      <c r="A975" s="3"/>
      <c r="B975" s="4"/>
    </row>
    <row r="976" spans="1:2">
      <c r="A976" s="3"/>
      <c r="B976" s="4"/>
    </row>
    <row r="977" spans="1:2">
      <c r="A977" s="3"/>
      <c r="B977" s="4"/>
    </row>
    <row r="978" spans="1:2">
      <c r="A978" s="3"/>
      <c r="B978" s="4"/>
    </row>
    <row r="979" spans="1:2">
      <c r="A979" s="3"/>
      <c r="B979" s="4"/>
    </row>
    <row r="980" spans="1:2">
      <c r="A980" s="3"/>
      <c r="B980" s="4"/>
    </row>
    <row r="981" spans="1:2">
      <c r="A981" s="3"/>
      <c r="B981" s="4"/>
    </row>
    <row r="982" spans="1:2">
      <c r="A982" s="3"/>
      <c r="B982" s="4"/>
    </row>
    <row r="983" spans="1:2">
      <c r="A983" s="3"/>
      <c r="B983" s="4"/>
    </row>
    <row r="984" spans="1:2">
      <c r="A984" s="3"/>
      <c r="B984" s="4"/>
    </row>
    <row r="985" spans="1:2">
      <c r="A985" s="3"/>
      <c r="B985" s="4"/>
    </row>
    <row r="986" spans="1:2">
      <c r="A986" s="3"/>
      <c r="B986" s="4"/>
    </row>
    <row r="987" spans="1:2">
      <c r="A987" s="3"/>
      <c r="B987" s="4"/>
    </row>
    <row r="988" spans="1:2">
      <c r="A988" s="3"/>
      <c r="B988" s="4"/>
    </row>
    <row r="989" spans="1:2">
      <c r="A989" s="3"/>
      <c r="B989" s="4"/>
    </row>
    <row r="990" spans="1:2">
      <c r="A990" s="3"/>
      <c r="B990" s="4"/>
    </row>
    <row r="991" spans="1:2">
      <c r="A991" s="3"/>
      <c r="B991" s="4"/>
    </row>
    <row r="992" spans="1:2">
      <c r="A992" s="3"/>
      <c r="B992" s="4"/>
    </row>
    <row r="993" spans="1:2">
      <c r="A993" s="3"/>
      <c r="B993" s="4"/>
    </row>
    <row r="994" spans="1:2">
      <c r="A994" s="3"/>
      <c r="B994" s="4"/>
    </row>
    <row r="995" spans="1:2">
      <c r="A995" s="3"/>
      <c r="B995" s="4"/>
    </row>
    <row r="996" spans="1:2">
      <c r="A996" s="3"/>
      <c r="B996" s="4"/>
    </row>
    <row r="997" spans="1:2">
      <c r="A997" s="3"/>
      <c r="B997" s="4"/>
    </row>
    <row r="998" spans="1:2">
      <c r="A998" s="3"/>
      <c r="B998" s="4"/>
    </row>
    <row r="999" spans="1:2">
      <c r="A999" s="3"/>
      <c r="B999" s="4"/>
    </row>
    <row r="1000" spans="1:2">
      <c r="A1000" s="3"/>
      <c r="B1000" s="4"/>
    </row>
    <row r="1001" spans="1:2">
      <c r="A1001" s="3"/>
      <c r="B1001" s="4"/>
    </row>
    <row r="1002" spans="1:2">
      <c r="A1002" s="3"/>
      <c r="B1002" s="4"/>
    </row>
    <row r="1003" spans="1:2">
      <c r="A1003" s="3"/>
      <c r="B1003" s="4"/>
    </row>
    <row r="1004" spans="1:2">
      <c r="A1004" s="3"/>
      <c r="B1004" s="4"/>
    </row>
    <row r="1005" spans="1:2">
      <c r="A1005" s="3"/>
      <c r="B1005" s="4"/>
    </row>
    <row r="1006" spans="1:2">
      <c r="A1006" s="3"/>
      <c r="B1006" s="4"/>
    </row>
    <row r="1007" spans="1:2">
      <c r="A1007" s="3"/>
      <c r="B1007" s="4"/>
    </row>
    <row r="1008" spans="1:2">
      <c r="A1008" s="3"/>
      <c r="B1008" s="4"/>
    </row>
    <row r="1009" spans="1:2">
      <c r="A1009" s="3"/>
      <c r="B1009" s="4"/>
    </row>
    <row r="1010" spans="1:2">
      <c r="A1010" s="3"/>
      <c r="B1010" s="4"/>
    </row>
    <row r="1011" spans="1:2">
      <c r="A1011" s="3"/>
      <c r="B1011" s="4"/>
    </row>
    <row r="1012" spans="1:2">
      <c r="A1012" s="3"/>
      <c r="B1012" s="4"/>
    </row>
    <row r="1013" spans="1:2">
      <c r="A1013" s="3"/>
      <c r="B1013" s="4"/>
    </row>
    <row r="1014" spans="1:2">
      <c r="A1014" s="3"/>
      <c r="B1014" s="4"/>
    </row>
    <row r="1015" spans="1:2">
      <c r="A1015" s="3"/>
      <c r="B1015" s="4"/>
    </row>
    <row r="1016" spans="1:2">
      <c r="A1016" s="3"/>
      <c r="B1016" s="4"/>
    </row>
    <row r="1017" spans="1:2">
      <c r="A1017" s="3"/>
      <c r="B1017" s="4"/>
    </row>
    <row r="1018" spans="1:2">
      <c r="A1018" s="3"/>
      <c r="B1018" s="4"/>
    </row>
    <row r="1019" spans="1:2">
      <c r="A1019" s="3"/>
      <c r="B1019" s="4"/>
    </row>
    <row r="1020" spans="1:2">
      <c r="A1020" s="3"/>
      <c r="B1020" s="4"/>
    </row>
    <row r="1021" spans="1:2">
      <c r="A1021" s="3"/>
      <c r="B1021" s="4"/>
    </row>
    <row r="1022" spans="1:2">
      <c r="A1022" s="3"/>
      <c r="B1022" s="4"/>
    </row>
    <row r="1023" spans="1:2">
      <c r="A1023" s="3"/>
      <c r="B1023" s="4"/>
    </row>
    <row r="1024" spans="1:2">
      <c r="A1024" s="3"/>
      <c r="B1024" s="4"/>
    </row>
    <row r="1025" spans="1:2">
      <c r="A1025" s="3"/>
      <c r="B1025" s="4"/>
    </row>
    <row r="1026" spans="1:2">
      <c r="A1026" s="3"/>
      <c r="B1026" s="4"/>
    </row>
    <row r="1027" spans="1:2">
      <c r="A1027" s="3"/>
      <c r="B1027" s="4"/>
    </row>
    <row r="1028" spans="1:2">
      <c r="A1028" s="3"/>
      <c r="B1028" s="4"/>
    </row>
    <row r="1029" spans="1:2">
      <c r="A1029" s="3"/>
      <c r="B1029" s="4"/>
    </row>
    <row r="1030" spans="1:2">
      <c r="A1030" s="3"/>
      <c r="B1030" s="4"/>
    </row>
    <row r="1031" spans="1:2">
      <c r="A1031" s="3"/>
      <c r="B1031" s="4"/>
    </row>
    <row r="1032" spans="1:2">
      <c r="A1032" s="3"/>
      <c r="B1032" s="4"/>
    </row>
    <row r="1033" spans="1:2">
      <c r="A1033" s="3"/>
      <c r="B1033" s="4"/>
    </row>
    <row r="1034" spans="1:2">
      <c r="A1034" s="3"/>
      <c r="B1034" s="4"/>
    </row>
    <row r="1035" spans="1:2">
      <c r="A1035" s="3"/>
      <c r="B1035" s="4"/>
    </row>
    <row r="1036" spans="1:2">
      <c r="A1036" s="3"/>
      <c r="B1036" s="4"/>
    </row>
    <row r="1037" spans="1:2">
      <c r="A1037" s="3"/>
      <c r="B1037" s="4"/>
    </row>
    <row r="1038" spans="1:2">
      <c r="A1038" s="3"/>
      <c r="B1038" s="4"/>
    </row>
    <row r="1039" spans="1:2">
      <c r="A1039" s="3"/>
      <c r="B1039" s="4"/>
    </row>
    <row r="1040" spans="1:2">
      <c r="A1040" s="3"/>
      <c r="B1040" s="4"/>
    </row>
    <row r="1041" spans="1:2">
      <c r="A1041" s="3"/>
      <c r="B1041" s="4"/>
    </row>
    <row r="1042" spans="1:2">
      <c r="A1042" s="3"/>
      <c r="B1042" s="4"/>
    </row>
    <row r="1043" spans="1:2">
      <c r="A1043" s="3"/>
      <c r="B1043" s="4"/>
    </row>
    <row r="1044" spans="1:2">
      <c r="A1044" s="3"/>
      <c r="B1044" s="4"/>
    </row>
    <row r="1045" spans="1:2">
      <c r="A1045" s="3"/>
      <c r="B1045" s="4"/>
    </row>
    <row r="1046" spans="1:2">
      <c r="A1046" s="3"/>
      <c r="B1046" s="4"/>
    </row>
    <row r="1047" spans="1:2">
      <c r="A1047" s="3"/>
      <c r="B1047" s="4"/>
    </row>
    <row r="1048" spans="1:2">
      <c r="A1048" s="3"/>
      <c r="B1048" s="4"/>
    </row>
    <row r="1049" spans="1:2">
      <c r="A1049" s="3"/>
      <c r="B1049" s="4"/>
    </row>
    <row r="1050" spans="1:2">
      <c r="A1050" s="3"/>
      <c r="B1050" s="4"/>
    </row>
    <row r="1051" spans="1:2">
      <c r="A1051" s="3"/>
      <c r="B1051" s="4"/>
    </row>
    <row r="1052" spans="1:2">
      <c r="A1052" s="3"/>
      <c r="B1052" s="4"/>
    </row>
    <row r="1053" spans="1:2">
      <c r="A1053" s="3"/>
      <c r="B1053" s="4"/>
    </row>
    <row r="1054" spans="1:2">
      <c r="A1054" s="3"/>
      <c r="B1054" s="4"/>
    </row>
    <row r="1055" spans="1:2">
      <c r="A1055" s="3"/>
      <c r="B1055" s="4"/>
    </row>
    <row r="1056" spans="1:2">
      <c r="A1056" s="3"/>
      <c r="B1056" s="4"/>
    </row>
    <row r="1057" spans="1:2">
      <c r="A1057" s="3"/>
      <c r="B1057" s="4"/>
    </row>
    <row r="1058" spans="1:2">
      <c r="A1058" s="3"/>
      <c r="B1058" s="4"/>
    </row>
    <row r="1059" spans="1:2">
      <c r="A1059" s="3"/>
      <c r="B1059" s="4"/>
    </row>
    <row r="1060" spans="1:2">
      <c r="A1060" s="3"/>
      <c r="B1060" s="4"/>
    </row>
    <row r="1061" spans="1:2">
      <c r="A1061" s="3"/>
      <c r="B1061" s="4"/>
    </row>
    <row r="1062" spans="1:2">
      <c r="A1062" s="3"/>
      <c r="B1062" s="4"/>
    </row>
    <row r="1063" spans="1:2">
      <c r="A1063" s="3"/>
      <c r="B1063" s="4"/>
    </row>
    <row r="1064" spans="1:2">
      <c r="A1064" s="3"/>
      <c r="B1064" s="4"/>
    </row>
    <row r="1065" spans="1:2">
      <c r="A1065" s="3"/>
      <c r="B1065" s="4"/>
    </row>
    <row r="1066" spans="1:2">
      <c r="A1066" s="3"/>
      <c r="B1066" s="4"/>
    </row>
    <row r="1067" spans="1:2">
      <c r="A1067" s="3"/>
      <c r="B1067" s="4"/>
    </row>
    <row r="1068" spans="1:2">
      <c r="A1068" s="3"/>
      <c r="B1068" s="4"/>
    </row>
    <row r="1069" spans="1:2">
      <c r="A1069" s="3"/>
      <c r="B1069" s="4"/>
    </row>
    <row r="1070" spans="1:2">
      <c r="A1070" s="3"/>
      <c r="B1070" s="4"/>
    </row>
    <row r="1071" spans="1:2">
      <c r="A1071" s="3"/>
      <c r="B1071" s="4"/>
    </row>
    <row r="1072" spans="1:2">
      <c r="A1072" s="3"/>
      <c r="B1072" s="4"/>
    </row>
    <row r="1073" spans="1:2">
      <c r="A1073" s="3"/>
      <c r="B1073" s="4"/>
    </row>
    <row r="1074" spans="1:2">
      <c r="A1074" s="3"/>
      <c r="B1074" s="4"/>
    </row>
    <row r="1075" spans="1:2">
      <c r="A1075" s="3"/>
      <c r="B1075" s="4"/>
    </row>
    <row r="1076" spans="1:2">
      <c r="A1076" s="3"/>
      <c r="B1076" s="4"/>
    </row>
    <row r="1077" spans="1:2">
      <c r="A1077" s="3"/>
      <c r="B1077" s="4"/>
    </row>
    <row r="1078" spans="1:2">
      <c r="A1078" s="3"/>
      <c r="B1078" s="4"/>
    </row>
    <row r="1079" spans="1:2">
      <c r="A1079" s="3"/>
      <c r="B1079" s="4"/>
    </row>
    <row r="1080" spans="1:2">
      <c r="A1080" s="3"/>
      <c r="B1080" s="4"/>
    </row>
    <row r="1081" spans="1:2">
      <c r="A1081" s="3"/>
      <c r="B1081" s="4"/>
    </row>
    <row r="1082" spans="1:2">
      <c r="A1082" s="3"/>
      <c r="B1082" s="4"/>
    </row>
    <row r="1083" spans="1:2">
      <c r="A1083" s="3"/>
      <c r="B1083" s="4"/>
    </row>
    <row r="1084" spans="1:2">
      <c r="A1084" s="3"/>
      <c r="B1084" s="4"/>
    </row>
    <row r="1085" spans="1:2">
      <c r="A1085" s="3"/>
      <c r="B1085" s="4"/>
    </row>
    <row r="1086" spans="1:2">
      <c r="A1086" s="3"/>
      <c r="B1086" s="4"/>
    </row>
    <row r="1087" spans="1:2">
      <c r="A1087" s="3"/>
      <c r="B1087" s="4"/>
    </row>
    <row r="1088" spans="1:2">
      <c r="A1088" s="3"/>
      <c r="B1088" s="4"/>
    </row>
    <row r="1089" spans="1:2">
      <c r="A1089" s="3"/>
      <c r="B1089" s="4"/>
    </row>
    <row r="1090" spans="1:2">
      <c r="A1090" s="3"/>
      <c r="B1090" s="4"/>
    </row>
    <row r="1091" spans="1:2">
      <c r="A1091" s="3"/>
      <c r="B1091" s="4"/>
    </row>
    <row r="1092" spans="1:2">
      <c r="A1092" s="3"/>
      <c r="B1092" s="4"/>
    </row>
    <row r="1093" spans="1:2">
      <c r="A1093" s="3"/>
      <c r="B1093" s="4"/>
    </row>
    <row r="1094" spans="1:2">
      <c r="A1094" s="3"/>
      <c r="B1094" s="4"/>
    </row>
    <row r="1095" spans="1:2">
      <c r="A1095" s="3"/>
      <c r="B1095" s="4"/>
    </row>
    <row r="1096" spans="1:2">
      <c r="A1096" s="3"/>
      <c r="B1096" s="4"/>
    </row>
    <row r="1097" spans="1:2">
      <c r="A1097" s="3"/>
      <c r="B1097" s="4"/>
    </row>
    <row r="1098" spans="1:2">
      <c r="A1098" s="3"/>
      <c r="B1098" s="4"/>
    </row>
    <row r="1099" spans="1:2">
      <c r="A1099" s="3"/>
      <c r="B1099" s="4"/>
    </row>
    <row r="1100" spans="1:2">
      <c r="A1100" s="3"/>
      <c r="B1100" s="4"/>
    </row>
    <row r="1101" spans="1:2">
      <c r="A1101" s="3"/>
      <c r="B1101" s="4"/>
    </row>
    <row r="1102" spans="1:2">
      <c r="A1102" s="3"/>
      <c r="B1102" s="4"/>
    </row>
    <row r="1103" spans="1:2">
      <c r="A1103" s="3"/>
      <c r="B1103" s="4"/>
    </row>
    <row r="1104" spans="1:2">
      <c r="A1104" s="3"/>
      <c r="B1104" s="4"/>
    </row>
    <row r="1105" spans="1:2">
      <c r="A1105" s="3"/>
      <c r="B1105" s="4"/>
    </row>
    <row r="1106" spans="1:2">
      <c r="A1106" s="3"/>
      <c r="B1106" s="4"/>
    </row>
    <row r="1107" spans="1:2">
      <c r="A1107" s="3"/>
      <c r="B1107" s="4"/>
    </row>
    <row r="1108" spans="1:2">
      <c r="A1108" s="3"/>
      <c r="B1108" s="4"/>
    </row>
    <row r="1109" spans="1:2">
      <c r="A1109" s="3"/>
      <c r="B1109" s="4"/>
    </row>
    <row r="1110" spans="1:2">
      <c r="A1110" s="3"/>
      <c r="B1110" s="4"/>
    </row>
    <row r="1111" spans="1:2">
      <c r="A1111" s="3"/>
      <c r="B1111" s="4"/>
    </row>
    <row r="1112" spans="1:2">
      <c r="A1112" s="3"/>
      <c r="B1112" s="4"/>
    </row>
    <row r="1113" spans="1:2">
      <c r="A1113" s="3"/>
      <c r="B1113" s="4"/>
    </row>
    <row r="1114" spans="1:2">
      <c r="A1114" s="3"/>
      <c r="B1114" s="4"/>
    </row>
    <row r="1115" spans="1:2">
      <c r="A1115" s="3"/>
      <c r="B1115" s="4"/>
    </row>
    <row r="1116" spans="1:2">
      <c r="A1116" s="3"/>
      <c r="B1116" s="4"/>
    </row>
    <row r="1117" spans="1:2">
      <c r="A1117" s="3"/>
      <c r="B1117" s="4"/>
    </row>
    <row r="1118" spans="1:2">
      <c r="A1118" s="3"/>
      <c r="B1118" s="4"/>
    </row>
    <row r="1119" spans="1:2">
      <c r="A1119" s="3"/>
      <c r="B1119" s="4"/>
    </row>
    <row r="1120" spans="1:2">
      <c r="A1120" s="3"/>
      <c r="B1120" s="4"/>
    </row>
    <row r="1121" spans="1:2">
      <c r="A1121" s="3"/>
      <c r="B1121" s="4"/>
    </row>
    <row r="1122" spans="1:2">
      <c r="A1122" s="3"/>
      <c r="B1122" s="4"/>
    </row>
    <row r="1123" spans="1:2">
      <c r="A1123" s="3"/>
      <c r="B1123" s="4"/>
    </row>
    <row r="1124" spans="1:2">
      <c r="A1124" s="3"/>
      <c r="B1124" s="4"/>
    </row>
    <row r="1125" spans="1:2">
      <c r="A1125" s="3"/>
      <c r="B1125" s="4"/>
    </row>
    <row r="1126" spans="1:2">
      <c r="A1126" s="3"/>
      <c r="B1126" s="4"/>
    </row>
    <row r="1127" spans="1:2">
      <c r="A1127" s="3"/>
      <c r="B1127" s="4"/>
    </row>
    <row r="1128" spans="1:2">
      <c r="A1128" s="3"/>
      <c r="B1128" s="4"/>
    </row>
    <row r="1129" spans="1:2">
      <c r="A1129" s="3"/>
      <c r="B1129" s="4"/>
    </row>
    <row r="1130" spans="1:2">
      <c r="A1130" s="3"/>
      <c r="B1130" s="4"/>
    </row>
    <row r="1131" spans="1:2">
      <c r="A1131" s="3"/>
      <c r="B1131" s="4"/>
    </row>
    <row r="1132" spans="1:2">
      <c r="A1132" s="3"/>
      <c r="B1132" s="4"/>
    </row>
    <row r="1133" spans="1:2">
      <c r="A1133" s="3"/>
      <c r="B1133" s="4"/>
    </row>
    <row r="1134" spans="1:2">
      <c r="A1134" s="3"/>
      <c r="B1134" s="4"/>
    </row>
    <row r="1135" spans="1:2">
      <c r="A1135" s="3"/>
      <c r="B1135" s="4"/>
    </row>
    <row r="1136" spans="1:2">
      <c r="A1136" s="3"/>
      <c r="B1136" s="4"/>
    </row>
    <row r="1137" spans="1:2">
      <c r="A1137" s="3"/>
      <c r="B1137" s="4"/>
    </row>
    <row r="1138" spans="1:2">
      <c r="A1138" s="3"/>
      <c r="B1138" s="4"/>
    </row>
    <row r="1139" spans="1:2">
      <c r="A1139" s="3"/>
      <c r="B1139" s="4"/>
    </row>
    <row r="1140" spans="1:2">
      <c r="A1140" s="3"/>
      <c r="B1140" s="4"/>
    </row>
    <row r="1141" spans="1:2">
      <c r="A1141" s="3"/>
      <c r="B1141" s="4"/>
    </row>
    <row r="1142" spans="1:2">
      <c r="A1142" s="3"/>
      <c r="B1142" s="4"/>
    </row>
    <row r="1143" spans="1:2">
      <c r="A1143" s="3"/>
      <c r="B1143" s="4"/>
    </row>
    <row r="1144" spans="1:2">
      <c r="A1144" s="3"/>
      <c r="B1144" s="4"/>
    </row>
    <row r="1145" spans="1:2">
      <c r="A1145" s="3"/>
      <c r="B1145" s="4"/>
    </row>
    <row r="1146" spans="1:2">
      <c r="A1146" s="3"/>
      <c r="B1146" s="4"/>
    </row>
    <row r="1147" spans="1:2">
      <c r="A1147" s="3"/>
      <c r="B1147" s="4"/>
    </row>
    <row r="1148" spans="1:2">
      <c r="A1148" s="3"/>
      <c r="B1148" s="4"/>
    </row>
    <row r="1149" spans="1:2">
      <c r="A1149" s="3"/>
      <c r="B1149" s="4"/>
    </row>
    <row r="1150" spans="1:2">
      <c r="A1150" s="3"/>
      <c r="B1150" s="4"/>
    </row>
    <row r="1151" spans="1:2">
      <c r="A1151" s="3"/>
      <c r="B1151" s="4"/>
    </row>
    <row r="1152" spans="1:2">
      <c r="A1152" s="3"/>
      <c r="B1152" s="4"/>
    </row>
    <row r="1153" spans="1:2">
      <c r="A1153" s="3"/>
      <c r="B1153" s="4"/>
    </row>
    <row r="1154" spans="1:2">
      <c r="A1154" s="3"/>
      <c r="B1154" s="4"/>
    </row>
    <row r="1155" spans="1:2">
      <c r="A1155" s="3"/>
      <c r="B1155" s="4"/>
    </row>
    <row r="1156" spans="1:2">
      <c r="A1156" s="3"/>
      <c r="B1156" s="4"/>
    </row>
    <row r="1157" spans="1:2">
      <c r="A1157" s="3"/>
      <c r="B1157" s="4"/>
    </row>
    <row r="1158" spans="1:2">
      <c r="A1158" s="3"/>
      <c r="B1158" s="4"/>
    </row>
    <row r="1159" spans="1:2">
      <c r="A1159" s="3"/>
      <c r="B1159" s="4"/>
    </row>
    <row r="1160" spans="1:2">
      <c r="A1160" s="3"/>
      <c r="B1160" s="4"/>
    </row>
    <row r="1161" spans="1:2">
      <c r="A1161" s="3"/>
      <c r="B1161" s="4"/>
    </row>
    <row r="1162" spans="1:2">
      <c r="A1162" s="3"/>
      <c r="B1162" s="4"/>
    </row>
    <row r="1163" spans="1:2">
      <c r="A1163" s="3"/>
      <c r="B1163" s="4"/>
    </row>
    <row r="1164" spans="1:2">
      <c r="A1164" s="3"/>
      <c r="B1164" s="4"/>
    </row>
    <row r="1165" spans="1:2">
      <c r="A1165" s="3"/>
      <c r="B1165" s="4"/>
    </row>
    <row r="1166" spans="1:2">
      <c r="A1166" s="3"/>
      <c r="B1166" s="4"/>
    </row>
    <row r="1167" spans="1:2">
      <c r="A1167" s="3"/>
      <c r="B1167" s="4"/>
    </row>
    <row r="1168" spans="1:2">
      <c r="A1168" s="3"/>
      <c r="B1168" s="4"/>
    </row>
    <row r="1169" spans="1:2">
      <c r="A1169" s="3"/>
      <c r="B1169" s="4"/>
    </row>
    <row r="1170" spans="1:2">
      <c r="A1170" s="3"/>
      <c r="B1170" s="4"/>
    </row>
    <row r="1171" spans="1:2">
      <c r="A1171" s="3"/>
      <c r="B1171" s="4"/>
    </row>
    <row r="1172" spans="1:2">
      <c r="A1172" s="3"/>
      <c r="B1172" s="4"/>
    </row>
    <row r="1173" spans="1:2">
      <c r="A1173" s="3"/>
      <c r="B1173" s="4"/>
    </row>
    <row r="1174" spans="1:2">
      <c r="A1174" s="3"/>
      <c r="B1174" s="4"/>
    </row>
    <row r="1175" spans="1:2">
      <c r="A1175" s="3"/>
      <c r="B1175" s="4"/>
    </row>
    <row r="1176" spans="1:2">
      <c r="A1176" s="3"/>
      <c r="B1176" s="4"/>
    </row>
    <row r="1177" spans="1:2">
      <c r="A1177" s="3"/>
      <c r="B1177" s="4"/>
    </row>
    <row r="1178" spans="1:2">
      <c r="A1178" s="3"/>
      <c r="B1178" s="4"/>
    </row>
    <row r="1179" spans="1:2">
      <c r="A1179" s="3"/>
      <c r="B1179" s="4"/>
    </row>
    <row r="1180" spans="1:2">
      <c r="A1180" s="3"/>
      <c r="B1180" s="4"/>
    </row>
    <row r="1181" spans="1:2">
      <c r="A1181" s="3"/>
      <c r="B1181" s="4"/>
    </row>
    <row r="1182" spans="1:2">
      <c r="A1182" s="3"/>
      <c r="B1182" s="4"/>
    </row>
    <row r="1183" spans="1:2">
      <c r="A1183" s="3"/>
      <c r="B1183" s="4"/>
    </row>
    <row r="1184" spans="1:2">
      <c r="A1184" s="3"/>
      <c r="B1184" s="4"/>
    </row>
    <row r="1185" spans="1:2">
      <c r="A1185" s="3"/>
      <c r="B1185" s="4"/>
    </row>
    <row r="1186" spans="1:2">
      <c r="A1186" s="3"/>
      <c r="B1186" s="4"/>
    </row>
    <row r="1187" spans="1:2">
      <c r="A1187" s="3"/>
      <c r="B1187" s="4"/>
    </row>
    <row r="1188" spans="1:2">
      <c r="A1188" s="3"/>
      <c r="B1188" s="4"/>
    </row>
    <row r="1189" spans="1:2">
      <c r="A1189" s="3"/>
      <c r="B1189" s="4"/>
    </row>
    <row r="1190" spans="1:2">
      <c r="A1190" s="3"/>
      <c r="B1190" s="4"/>
    </row>
    <row r="1191" spans="1:2">
      <c r="A1191" s="3"/>
      <c r="B1191" s="4"/>
    </row>
    <row r="1192" spans="1:2">
      <c r="A1192" s="3"/>
      <c r="B1192" s="4"/>
    </row>
    <row r="1193" spans="1:2">
      <c r="A1193" s="3"/>
      <c r="B1193" s="4"/>
    </row>
    <row r="1194" spans="1:2">
      <c r="A1194" s="3"/>
      <c r="B1194" s="4"/>
    </row>
    <row r="1195" spans="1:2">
      <c r="A1195" s="3"/>
      <c r="B1195" s="4"/>
    </row>
    <row r="1196" spans="1:2">
      <c r="A1196" s="3"/>
      <c r="B1196" s="4"/>
    </row>
    <row r="1197" spans="1:2">
      <c r="A1197" s="3"/>
      <c r="B1197" s="4"/>
    </row>
    <row r="1198" spans="1:2">
      <c r="A1198" s="3"/>
      <c r="B1198" s="4"/>
    </row>
    <row r="1199" spans="1:2">
      <c r="A1199" s="3"/>
      <c r="B1199" s="4"/>
    </row>
    <row r="1200" spans="1:2">
      <c r="A1200" s="3"/>
      <c r="B1200" s="4"/>
    </row>
    <row r="1201" spans="1:2">
      <c r="A1201" s="3"/>
      <c r="B1201" s="4"/>
    </row>
    <row r="1202" spans="1:2">
      <c r="A1202" s="3"/>
      <c r="B1202" s="4"/>
    </row>
    <row r="1203" spans="1:2">
      <c r="A1203" s="3"/>
      <c r="B1203" s="4"/>
    </row>
    <row r="1204" spans="1:2">
      <c r="A1204" s="3"/>
      <c r="B1204" s="4"/>
    </row>
    <row r="1205" spans="1:2">
      <c r="A1205" s="3"/>
      <c r="B1205" s="4"/>
    </row>
    <row r="1206" spans="1:2">
      <c r="A1206" s="3"/>
      <c r="B1206" s="4"/>
    </row>
    <row r="1207" spans="1:2">
      <c r="A1207" s="3"/>
      <c r="B1207" s="4"/>
    </row>
    <row r="1208" spans="1:2">
      <c r="A1208" s="3"/>
      <c r="B1208" s="4"/>
    </row>
    <row r="1209" spans="1:2">
      <c r="A1209" s="3"/>
      <c r="B1209" s="4"/>
    </row>
    <row r="1210" spans="1:2">
      <c r="A1210" s="3"/>
      <c r="B1210" s="4"/>
    </row>
    <row r="1211" spans="1:2">
      <c r="A1211" s="3"/>
      <c r="B1211" s="4"/>
    </row>
    <row r="1212" spans="1:2">
      <c r="A1212" s="3"/>
      <c r="B1212" s="4"/>
    </row>
    <row r="1213" spans="1:2">
      <c r="A1213" s="3"/>
      <c r="B1213" s="4"/>
    </row>
    <row r="1214" spans="1:2">
      <c r="A1214" s="3"/>
      <c r="B1214" s="4"/>
    </row>
    <row r="1215" spans="1:2">
      <c r="A1215" s="3"/>
      <c r="B1215" s="4"/>
    </row>
    <row r="1216" spans="1:2">
      <c r="A1216" s="3"/>
      <c r="B1216" s="4"/>
    </row>
    <row r="1217" spans="1:2">
      <c r="A1217" s="3"/>
      <c r="B1217" s="4"/>
    </row>
    <row r="1218" spans="1:2">
      <c r="A1218" s="3"/>
      <c r="B1218" s="4"/>
    </row>
    <row r="1219" spans="1:2">
      <c r="A1219" s="3"/>
      <c r="B1219" s="4"/>
    </row>
    <row r="1220" spans="1:2">
      <c r="A1220" s="3"/>
      <c r="B1220" s="4"/>
    </row>
    <row r="1221" spans="1:2">
      <c r="A1221" s="3"/>
      <c r="B1221" s="4"/>
    </row>
    <row r="1222" spans="1:2">
      <c r="A1222" s="3"/>
      <c r="B1222" s="4"/>
    </row>
    <row r="1223" spans="1:2">
      <c r="A1223" s="3"/>
      <c r="B1223" s="4"/>
    </row>
    <row r="1224" spans="1:2">
      <c r="A1224" s="3"/>
      <c r="B1224" s="4"/>
    </row>
    <row r="1225" spans="1:2">
      <c r="A1225" s="3"/>
      <c r="B1225" s="4"/>
    </row>
    <row r="1226" spans="1:2">
      <c r="A1226" s="3"/>
      <c r="B1226" s="4"/>
    </row>
    <row r="1227" spans="1:2">
      <c r="A1227" s="3"/>
      <c r="B1227" s="4"/>
    </row>
    <row r="1228" spans="1:2">
      <c r="A1228" s="3"/>
      <c r="B1228" s="4"/>
    </row>
    <row r="1229" spans="1:2">
      <c r="A1229" s="3"/>
      <c r="B1229" s="4"/>
    </row>
    <row r="1230" spans="1:2">
      <c r="A1230" s="3"/>
      <c r="B1230" s="4"/>
    </row>
    <row r="1231" spans="1:2">
      <c r="A1231" s="3"/>
      <c r="B1231" s="4"/>
    </row>
    <row r="1232" spans="1:2">
      <c r="A1232" s="3"/>
      <c r="B1232" s="4"/>
    </row>
    <row r="1233" spans="1:2">
      <c r="A1233" s="3"/>
      <c r="B1233" s="4"/>
    </row>
    <row r="1234" spans="1:2">
      <c r="A1234" s="3"/>
      <c r="B1234" s="4"/>
    </row>
    <row r="1235" spans="1:2">
      <c r="A1235" s="3"/>
      <c r="B1235" s="4"/>
    </row>
    <row r="1236" spans="1:2">
      <c r="A1236" s="3"/>
      <c r="B1236" s="4"/>
    </row>
    <row r="1237" spans="1:2">
      <c r="A1237" s="3"/>
      <c r="B1237" s="4"/>
    </row>
    <row r="1238" spans="1:2">
      <c r="A1238" s="3"/>
      <c r="B1238" s="4"/>
    </row>
    <row r="1239" spans="1:2">
      <c r="A1239" s="3"/>
      <c r="B1239" s="4"/>
    </row>
    <row r="1240" spans="1:2">
      <c r="A1240" s="3"/>
      <c r="B1240" s="4"/>
    </row>
    <row r="1241" spans="1:2">
      <c r="A1241" s="3"/>
      <c r="B1241" s="4"/>
    </row>
    <row r="1242" spans="1:2">
      <c r="A1242" s="3"/>
      <c r="B1242" s="4"/>
    </row>
    <row r="1243" spans="1:2">
      <c r="A1243" s="3"/>
      <c r="B1243" s="4"/>
    </row>
    <row r="1244" spans="1:2">
      <c r="A1244" s="3"/>
      <c r="B1244" s="4"/>
    </row>
    <row r="1245" spans="1:2">
      <c r="A1245" s="3"/>
      <c r="B1245" s="4"/>
    </row>
    <row r="1246" spans="1:2">
      <c r="A1246" s="3"/>
      <c r="B1246" s="4"/>
    </row>
    <row r="1247" spans="1:2">
      <c r="A1247" s="3"/>
      <c r="B1247" s="4"/>
    </row>
    <row r="1248" spans="1:2">
      <c r="A1248" s="3"/>
      <c r="B1248" s="4"/>
    </row>
    <row r="1249" spans="1:2">
      <c r="A1249" s="3"/>
      <c r="B1249" s="4"/>
    </row>
    <row r="1250" spans="1:2">
      <c r="A1250" s="3"/>
      <c r="B1250" s="4"/>
    </row>
    <row r="1251" spans="1:2">
      <c r="A1251" s="3"/>
      <c r="B1251" s="4"/>
    </row>
    <row r="1252" spans="1:2">
      <c r="A1252" s="3"/>
      <c r="B1252" s="4"/>
    </row>
    <row r="1253" spans="1:2">
      <c r="A1253" s="3"/>
      <c r="B1253" s="4"/>
    </row>
    <row r="1254" spans="1:2">
      <c r="A1254" s="3"/>
      <c r="B1254" s="4"/>
    </row>
    <row r="1255" spans="1:2">
      <c r="A1255" s="3"/>
      <c r="B1255" s="4"/>
    </row>
    <row r="1256" spans="1:2">
      <c r="A1256" s="3"/>
      <c r="B1256" s="4"/>
    </row>
    <row r="1257" spans="1:2">
      <c r="A1257" s="3"/>
      <c r="B1257" s="4"/>
    </row>
    <row r="1258" spans="1:2">
      <c r="A1258" s="3"/>
      <c r="B1258" s="4"/>
    </row>
    <row r="1259" spans="1:2">
      <c r="A1259" s="3"/>
      <c r="B1259" s="4"/>
    </row>
    <row r="1260" spans="1:2">
      <c r="A1260" s="3"/>
      <c r="B1260" s="4"/>
    </row>
    <row r="1261" spans="1:2">
      <c r="A1261" s="3"/>
      <c r="B1261" s="4"/>
    </row>
    <row r="1262" spans="1:2">
      <c r="A1262" s="3"/>
      <c r="B1262" s="4"/>
    </row>
    <row r="1263" spans="1:2">
      <c r="A1263" s="3"/>
      <c r="B1263" s="4"/>
    </row>
    <row r="1264" spans="1:2">
      <c r="A1264" s="3"/>
      <c r="B1264" s="4"/>
    </row>
    <row r="1265" spans="1:2">
      <c r="A1265" s="3"/>
      <c r="B1265" s="4"/>
    </row>
    <row r="1266" spans="1:2">
      <c r="A1266" s="3"/>
      <c r="B1266" s="4"/>
    </row>
    <row r="1267" spans="1:2">
      <c r="A1267" s="3"/>
      <c r="B1267" s="4"/>
    </row>
    <row r="1268" spans="1:2">
      <c r="A1268" s="3"/>
      <c r="B1268" s="4"/>
    </row>
    <row r="1269" spans="1:2">
      <c r="A1269" s="3"/>
      <c r="B1269" s="4"/>
    </row>
    <row r="1270" spans="1:2">
      <c r="A1270" s="3"/>
      <c r="B1270" s="4"/>
    </row>
    <row r="1271" spans="1:2">
      <c r="A1271" s="3"/>
      <c r="B1271" s="4"/>
    </row>
    <row r="1272" spans="1:2">
      <c r="A1272" s="3"/>
      <c r="B1272" s="4"/>
    </row>
    <row r="1273" spans="1:2">
      <c r="A1273" s="3"/>
      <c r="B1273" s="4"/>
    </row>
    <row r="1274" spans="1:2">
      <c r="A1274" s="3"/>
      <c r="B1274" s="4"/>
    </row>
    <row r="1275" spans="1:2">
      <c r="A1275" s="3"/>
      <c r="B1275" s="4"/>
    </row>
    <row r="1276" spans="1:2">
      <c r="A1276" s="3"/>
      <c r="B1276" s="4"/>
    </row>
    <row r="1277" spans="1:2">
      <c r="A1277" s="3"/>
      <c r="B1277" s="4"/>
    </row>
    <row r="1278" spans="1:2">
      <c r="A1278" s="3"/>
      <c r="B1278" s="4"/>
    </row>
    <row r="1279" spans="1:2">
      <c r="A1279" s="3"/>
      <c r="B1279" s="4"/>
    </row>
    <row r="1280" spans="1:2">
      <c r="A1280" s="3"/>
      <c r="B1280" s="4"/>
    </row>
    <row r="1281" spans="1:2">
      <c r="A1281" s="3"/>
      <c r="B1281" s="4"/>
    </row>
    <row r="1282" spans="1:2">
      <c r="A1282" s="3"/>
      <c r="B1282" s="4"/>
    </row>
    <row r="1283" spans="1:2">
      <c r="A1283" s="3"/>
      <c r="B1283" s="4"/>
    </row>
    <row r="1284" spans="1:2">
      <c r="A1284" s="3"/>
      <c r="B1284" s="4"/>
    </row>
    <row r="1285" spans="1:2">
      <c r="A1285" s="3"/>
      <c r="B1285" s="4"/>
    </row>
    <row r="1286" spans="1:2">
      <c r="A1286" s="3"/>
      <c r="B1286" s="4"/>
    </row>
    <row r="1287" spans="1:2">
      <c r="A1287" s="3"/>
      <c r="B1287" s="4"/>
    </row>
    <row r="1288" spans="1:2">
      <c r="A1288" s="3"/>
      <c r="B1288" s="4"/>
    </row>
    <row r="1289" spans="1:2">
      <c r="A1289" s="3"/>
      <c r="B1289" s="4"/>
    </row>
    <row r="1290" spans="1:2">
      <c r="A1290" s="3"/>
      <c r="B1290" s="4"/>
    </row>
    <row r="1291" spans="1:2">
      <c r="A1291" s="3"/>
      <c r="B1291" s="4"/>
    </row>
    <row r="1292" spans="1:2">
      <c r="A1292" s="3"/>
      <c r="B1292" s="4"/>
    </row>
    <row r="1293" spans="1:2">
      <c r="A1293" s="3"/>
      <c r="B1293" s="4"/>
    </row>
    <row r="1294" spans="1:2">
      <c r="A1294" s="3"/>
      <c r="B1294" s="4"/>
    </row>
    <row r="1295" spans="1:2">
      <c r="A1295" s="3"/>
      <c r="B1295" s="4"/>
    </row>
    <row r="1296" spans="1:2">
      <c r="A1296" s="3"/>
      <c r="B1296" s="4"/>
    </row>
    <row r="1297" spans="1:2">
      <c r="A1297" s="3"/>
      <c r="B1297" s="4"/>
    </row>
    <row r="1298" spans="1:2">
      <c r="A1298" s="3"/>
      <c r="B1298" s="4"/>
    </row>
    <row r="1299" spans="1:2">
      <c r="A1299" s="3"/>
      <c r="B1299" s="4"/>
    </row>
    <row r="1300" spans="1:2">
      <c r="A1300" s="3"/>
      <c r="B1300" s="4"/>
    </row>
    <row r="1301" spans="1:2">
      <c r="A1301" s="3"/>
      <c r="B1301" s="4"/>
    </row>
    <row r="1302" spans="1:2">
      <c r="A1302" s="3"/>
      <c r="B1302" s="4"/>
    </row>
    <row r="1303" spans="1:2">
      <c r="A1303" s="3"/>
      <c r="B1303" s="4"/>
    </row>
    <row r="1304" spans="1:2">
      <c r="A1304" s="3"/>
      <c r="B1304" s="4"/>
    </row>
    <row r="1305" spans="1:2">
      <c r="A1305" s="3"/>
      <c r="B1305" s="4"/>
    </row>
    <row r="1306" spans="1:2">
      <c r="A1306" s="3"/>
      <c r="B1306" s="4"/>
    </row>
    <row r="1307" spans="1:2">
      <c r="A1307" s="3"/>
      <c r="B1307" s="4"/>
    </row>
    <row r="1308" spans="1:2">
      <c r="A1308" s="3"/>
      <c r="B1308" s="4"/>
    </row>
    <row r="1309" spans="1:2">
      <c r="A1309" s="3"/>
      <c r="B1309" s="4"/>
    </row>
    <row r="1310" spans="1:2">
      <c r="A1310" s="3"/>
      <c r="B1310" s="4"/>
    </row>
    <row r="1311" spans="1:2">
      <c r="A1311" s="3"/>
      <c r="B1311" s="4"/>
    </row>
    <row r="1312" spans="1:2">
      <c r="A1312" s="3"/>
      <c r="B1312" s="4"/>
    </row>
    <row r="1313" spans="1:2">
      <c r="A1313" s="3"/>
      <c r="B1313" s="4"/>
    </row>
    <row r="1314" spans="1:2">
      <c r="A1314" s="3"/>
      <c r="B1314" s="4"/>
    </row>
    <row r="1315" spans="1:2">
      <c r="A1315" s="3"/>
      <c r="B1315" s="4"/>
    </row>
    <row r="1316" spans="1:2">
      <c r="A1316" s="3"/>
      <c r="B1316" s="4"/>
    </row>
    <row r="1317" spans="1:2">
      <c r="A1317" s="3"/>
      <c r="B1317" s="4"/>
    </row>
    <row r="1318" spans="1:2">
      <c r="A1318" s="3"/>
      <c r="B1318" s="4"/>
    </row>
    <row r="1319" spans="1:2">
      <c r="A1319" s="3"/>
      <c r="B1319" s="4"/>
    </row>
    <row r="1320" spans="1:2">
      <c r="A1320" s="3"/>
      <c r="B1320" s="4"/>
    </row>
    <row r="1321" spans="1:2">
      <c r="A1321" s="3"/>
      <c r="B1321" s="4"/>
    </row>
    <row r="1322" spans="1:2">
      <c r="A1322" s="3"/>
      <c r="B1322" s="4"/>
    </row>
    <row r="1323" spans="1:2">
      <c r="A1323" s="3"/>
      <c r="B1323" s="4"/>
    </row>
    <row r="1324" spans="1:2">
      <c r="A1324" s="3"/>
      <c r="B1324" s="4"/>
    </row>
    <row r="1325" spans="1:2">
      <c r="A1325" s="3"/>
      <c r="B1325" s="4"/>
    </row>
    <row r="1326" spans="1:2">
      <c r="A1326" s="3"/>
      <c r="B1326" s="4"/>
    </row>
    <row r="1327" spans="1:2">
      <c r="A1327" s="3"/>
      <c r="B1327" s="4"/>
    </row>
    <row r="1328" spans="1:2">
      <c r="A1328" s="3"/>
      <c r="B1328" s="4"/>
    </row>
    <row r="1329" spans="1:2">
      <c r="A1329" s="3"/>
      <c r="B1329" s="4"/>
    </row>
    <row r="1330" spans="1:2">
      <c r="A1330" s="3"/>
      <c r="B1330" s="4"/>
    </row>
    <row r="1331" spans="1:2">
      <c r="A1331" s="3"/>
      <c r="B1331" s="4"/>
    </row>
    <row r="1332" spans="1:2">
      <c r="A1332" s="3"/>
      <c r="B1332" s="4"/>
    </row>
    <row r="1333" spans="1:2">
      <c r="A1333" s="3"/>
      <c r="B1333" s="4"/>
    </row>
    <row r="1334" spans="1:2">
      <c r="A1334" s="3"/>
      <c r="B1334" s="4"/>
    </row>
    <row r="1335" spans="1:2">
      <c r="A1335" s="3"/>
      <c r="B1335" s="4"/>
    </row>
    <row r="1336" spans="1:2">
      <c r="A1336" s="3"/>
      <c r="B1336" s="4"/>
    </row>
    <row r="1337" spans="1:2">
      <c r="A1337" s="3"/>
      <c r="B1337" s="4"/>
    </row>
    <row r="1338" spans="1:2">
      <c r="A1338" s="3"/>
      <c r="B1338" s="4"/>
    </row>
    <row r="1339" spans="1:2">
      <c r="A1339" s="3"/>
      <c r="B1339" s="4"/>
    </row>
    <row r="1340" spans="1:2">
      <c r="A1340" s="3"/>
      <c r="B1340" s="4"/>
    </row>
    <row r="1341" spans="1:2">
      <c r="A1341" s="3"/>
      <c r="B1341" s="4"/>
    </row>
    <row r="1342" spans="1:2">
      <c r="A1342" s="3"/>
      <c r="B1342" s="4"/>
    </row>
    <row r="1343" spans="1:2">
      <c r="A1343" s="3"/>
      <c r="B1343" s="4"/>
    </row>
    <row r="1344" spans="1:2">
      <c r="A1344" s="3"/>
      <c r="B1344" s="4"/>
    </row>
    <row r="1345" spans="1:2">
      <c r="A1345" s="3"/>
      <c r="B1345" s="4"/>
    </row>
    <row r="1346" spans="1:2">
      <c r="A1346" s="3"/>
      <c r="B1346" s="4"/>
    </row>
    <row r="1347" spans="1:2">
      <c r="A1347" s="3"/>
      <c r="B1347" s="4"/>
    </row>
    <row r="1348" spans="1:2">
      <c r="A1348" s="3"/>
      <c r="B1348" s="4"/>
    </row>
    <row r="1349" spans="1:2">
      <c r="A1349" s="3"/>
      <c r="B1349" s="4"/>
    </row>
    <row r="1350" spans="1:2">
      <c r="A1350" s="3"/>
      <c r="B1350" s="4"/>
    </row>
    <row r="1351" spans="1:2">
      <c r="A1351" s="3"/>
      <c r="B1351" s="4"/>
    </row>
    <row r="1352" spans="1:2">
      <c r="A1352" s="3"/>
      <c r="B1352" s="4"/>
    </row>
    <row r="1353" spans="1:2">
      <c r="A1353" s="3"/>
      <c r="B1353" s="4"/>
    </row>
    <row r="1354" spans="1:2">
      <c r="A1354" s="3"/>
      <c r="B1354" s="4"/>
    </row>
    <row r="1355" spans="1:2">
      <c r="A1355" s="3"/>
      <c r="B1355" s="4"/>
    </row>
    <row r="1356" spans="1:2">
      <c r="A1356" s="3"/>
      <c r="B1356" s="4"/>
    </row>
    <row r="1357" spans="1:2">
      <c r="A1357" s="3"/>
      <c r="B1357" s="4"/>
    </row>
    <row r="1358" spans="1:2">
      <c r="A1358" s="3"/>
      <c r="B1358" s="4"/>
    </row>
    <row r="1359" spans="1:2">
      <c r="A1359" s="3"/>
      <c r="B1359" s="4"/>
    </row>
    <row r="1360" spans="1:2">
      <c r="A1360" s="3"/>
      <c r="B1360" s="4"/>
    </row>
    <row r="1361" spans="1:2">
      <c r="A1361" s="3"/>
      <c r="B1361" s="4"/>
    </row>
    <row r="1362" spans="1:2">
      <c r="A1362" s="3"/>
      <c r="B1362" s="4"/>
    </row>
    <row r="1363" spans="1:2">
      <c r="A1363" s="3"/>
      <c r="B1363" s="4"/>
    </row>
    <row r="1364" spans="1:2">
      <c r="A1364" s="3"/>
      <c r="B1364" s="4"/>
    </row>
    <row r="1365" spans="1:2">
      <c r="A1365" s="3"/>
      <c r="B1365" s="4"/>
    </row>
    <row r="1366" spans="1:2">
      <c r="A1366" s="3"/>
      <c r="B1366" s="4"/>
    </row>
    <row r="1367" spans="1:2">
      <c r="A1367" s="3"/>
      <c r="B1367" s="4"/>
    </row>
    <row r="1368" spans="1:2">
      <c r="A1368" s="3"/>
      <c r="B1368" s="4"/>
    </row>
    <row r="1369" spans="1:2">
      <c r="A1369" s="3"/>
      <c r="B1369" s="4"/>
    </row>
    <row r="1370" spans="1:2">
      <c r="A1370" s="3"/>
      <c r="B1370" s="4"/>
    </row>
    <row r="1371" spans="1:2">
      <c r="A1371" s="3"/>
      <c r="B1371" s="4"/>
    </row>
    <row r="1372" spans="1:2">
      <c r="A1372" s="3"/>
      <c r="B1372" s="4"/>
    </row>
    <row r="1373" spans="1:2">
      <c r="A1373" s="3"/>
      <c r="B1373" s="4"/>
    </row>
    <row r="1374" spans="1:2">
      <c r="A1374" s="3"/>
      <c r="B1374" s="4"/>
    </row>
    <row r="1375" spans="1:2">
      <c r="A1375" s="3"/>
      <c r="B1375" s="4"/>
    </row>
    <row r="1376" spans="1:2">
      <c r="A1376" s="3"/>
      <c r="B1376" s="4"/>
    </row>
    <row r="1377" spans="1:2">
      <c r="A1377" s="3"/>
      <c r="B1377" s="4"/>
    </row>
    <row r="1378" spans="1:2">
      <c r="A1378" s="3"/>
      <c r="B1378" s="4"/>
    </row>
    <row r="1379" spans="1:2">
      <c r="A1379" s="3"/>
      <c r="B1379" s="4"/>
    </row>
    <row r="1380" spans="1:2">
      <c r="A1380" s="3"/>
      <c r="B1380" s="4"/>
    </row>
    <row r="1381" spans="1:2">
      <c r="A1381" s="3"/>
      <c r="B1381" s="4"/>
    </row>
    <row r="1382" spans="1:2">
      <c r="A1382" s="3"/>
      <c r="B1382" s="4"/>
    </row>
    <row r="1383" spans="1:2">
      <c r="A1383" s="3"/>
      <c r="B1383" s="4"/>
    </row>
    <row r="1384" spans="1:2">
      <c r="A1384" s="3"/>
      <c r="B1384" s="4"/>
    </row>
    <row r="1385" spans="1:2">
      <c r="A1385" s="3"/>
      <c r="B1385" s="4"/>
    </row>
    <row r="1386" spans="1:2">
      <c r="A1386" s="3"/>
      <c r="B1386" s="4"/>
    </row>
    <row r="1387" spans="1:2">
      <c r="A1387" s="3"/>
      <c r="B1387" s="4"/>
    </row>
    <row r="1388" spans="1:2">
      <c r="A1388" s="3"/>
      <c r="B1388" s="4"/>
    </row>
    <row r="1389" spans="1:2">
      <c r="A1389" s="3"/>
      <c r="B1389" s="4"/>
    </row>
    <row r="1390" spans="1:2">
      <c r="A1390" s="3"/>
      <c r="B1390" s="4"/>
    </row>
    <row r="1391" spans="1:2">
      <c r="A1391" s="3"/>
      <c r="B1391" s="4"/>
    </row>
    <row r="1392" spans="1:2">
      <c r="A1392" s="3"/>
      <c r="B1392" s="4"/>
    </row>
    <row r="1393" spans="1:2">
      <c r="A1393" s="3"/>
      <c r="B1393" s="4"/>
    </row>
    <row r="1394" spans="1:2">
      <c r="A1394" s="3"/>
      <c r="B1394" s="4"/>
    </row>
    <row r="1395" spans="1:2">
      <c r="A1395" s="3"/>
      <c r="B1395" s="4"/>
    </row>
    <row r="1396" spans="1:2">
      <c r="A1396" s="3"/>
      <c r="B1396" s="4"/>
    </row>
    <row r="1397" spans="1:2">
      <c r="A1397" s="3"/>
      <c r="B1397" s="4"/>
    </row>
    <row r="1398" spans="1:2">
      <c r="A1398" s="3"/>
      <c r="B1398" s="4"/>
    </row>
    <row r="1399" spans="1:2">
      <c r="A1399" s="3"/>
      <c r="B1399" s="4"/>
    </row>
    <row r="1400" spans="1:2">
      <c r="A1400" s="3"/>
      <c r="B1400" s="4"/>
    </row>
    <row r="1401" spans="1:2">
      <c r="A1401" s="3"/>
      <c r="B1401" s="4"/>
    </row>
    <row r="1402" spans="1:2">
      <c r="A1402" s="3"/>
      <c r="B1402" s="4"/>
    </row>
    <row r="1403" spans="1:2">
      <c r="A1403" s="3"/>
      <c r="B1403" s="4"/>
    </row>
    <row r="1404" spans="1:2">
      <c r="A1404" s="3"/>
      <c r="B1404" s="4"/>
    </row>
    <row r="1405" spans="1:2">
      <c r="A1405" s="3"/>
      <c r="B1405" s="4"/>
    </row>
    <row r="1406" spans="1:2">
      <c r="A1406" s="3"/>
      <c r="B1406" s="4"/>
    </row>
    <row r="1407" spans="1:2">
      <c r="A1407" s="3"/>
      <c r="B1407" s="4"/>
    </row>
    <row r="1408" spans="1:2">
      <c r="A1408" s="3"/>
      <c r="B1408" s="4"/>
    </row>
    <row r="1409" spans="1:2">
      <c r="A1409" s="3"/>
      <c r="B1409" s="4"/>
    </row>
    <row r="1410" spans="1:2">
      <c r="A1410" s="3"/>
      <c r="B1410" s="4"/>
    </row>
    <row r="1411" spans="1:2">
      <c r="A1411" s="3"/>
      <c r="B1411" s="4"/>
    </row>
    <row r="1412" spans="1:2">
      <c r="A1412" s="3"/>
      <c r="B1412" s="4"/>
    </row>
    <row r="1413" spans="1:2">
      <c r="A1413" s="3"/>
      <c r="B1413" s="4"/>
    </row>
    <row r="1414" spans="1:2">
      <c r="A1414" s="3"/>
      <c r="B1414" s="4"/>
    </row>
    <row r="1415" spans="1:2">
      <c r="A1415" s="3"/>
      <c r="B1415" s="4"/>
    </row>
    <row r="1416" spans="1:2">
      <c r="A1416" s="3"/>
      <c r="B1416" s="4"/>
    </row>
    <row r="1417" spans="1:2">
      <c r="A1417" s="3"/>
      <c r="B1417" s="4"/>
    </row>
    <row r="1418" spans="1:2">
      <c r="A1418" s="3"/>
      <c r="B1418" s="4"/>
    </row>
    <row r="1419" spans="1:2">
      <c r="A1419" s="3"/>
      <c r="B1419" s="4"/>
    </row>
    <row r="1420" spans="1:2">
      <c r="A1420" s="3"/>
      <c r="B1420" s="4"/>
    </row>
    <row r="1421" spans="1:2">
      <c r="A1421" s="3"/>
      <c r="B1421" s="4"/>
    </row>
    <row r="1422" spans="1:2">
      <c r="A1422" s="3"/>
      <c r="B1422" s="4"/>
    </row>
    <row r="1423" spans="1:2">
      <c r="A1423" s="3"/>
      <c r="B1423" s="4"/>
    </row>
    <row r="1424" spans="1:2">
      <c r="A1424" s="3"/>
      <c r="B1424" s="4"/>
    </row>
    <row r="1425" spans="1:2">
      <c r="A1425" s="3"/>
      <c r="B1425" s="4"/>
    </row>
    <row r="1426" spans="1:2">
      <c r="A1426" s="3"/>
      <c r="B1426" s="4"/>
    </row>
    <row r="1427" spans="1:2">
      <c r="A1427" s="3"/>
      <c r="B1427" s="4"/>
    </row>
    <row r="1428" spans="1:2">
      <c r="A1428" s="3"/>
      <c r="B1428" s="4"/>
    </row>
    <row r="1429" spans="1:2">
      <c r="A1429" s="3"/>
      <c r="B1429" s="4"/>
    </row>
    <row r="1430" spans="1:2">
      <c r="A1430" s="3"/>
      <c r="B1430" s="4"/>
    </row>
    <row r="1431" spans="1:2">
      <c r="A1431" s="3"/>
      <c r="B1431" s="4"/>
    </row>
    <row r="1432" spans="1:2">
      <c r="A1432" s="3"/>
      <c r="B1432" s="4"/>
    </row>
    <row r="1433" spans="1:2">
      <c r="A1433" s="3"/>
      <c r="B1433" s="4"/>
    </row>
    <row r="1434" spans="1:2">
      <c r="A1434" s="3"/>
      <c r="B1434" s="4"/>
    </row>
    <row r="1435" spans="1:2">
      <c r="A1435" s="3"/>
      <c r="B1435" s="4"/>
    </row>
    <row r="1436" spans="1:2">
      <c r="A1436" s="3"/>
      <c r="B1436" s="4"/>
    </row>
    <row r="1437" spans="1:2">
      <c r="A1437" s="3"/>
      <c r="B1437" s="4"/>
    </row>
    <row r="1438" spans="1:2">
      <c r="A1438" s="3"/>
      <c r="B1438" s="4"/>
    </row>
    <row r="1439" spans="1:2">
      <c r="A1439" s="3"/>
      <c r="B1439" s="4"/>
    </row>
    <row r="1440" spans="1:2">
      <c r="A1440" s="3"/>
      <c r="B1440" s="4"/>
    </row>
    <row r="1441" spans="1:2">
      <c r="A1441" s="3"/>
      <c r="B1441" s="4"/>
    </row>
    <row r="1442" spans="1:2">
      <c r="A1442" s="3"/>
      <c r="B1442" s="4"/>
    </row>
    <row r="1443" spans="1:2">
      <c r="A1443" s="3"/>
      <c r="B1443" s="4"/>
    </row>
    <row r="1444" spans="1:2">
      <c r="A1444" s="3"/>
      <c r="B1444" s="4"/>
    </row>
    <row r="1445" spans="1:2">
      <c r="A1445" s="3"/>
      <c r="B1445" s="4"/>
    </row>
    <row r="1446" spans="1:2">
      <c r="A1446" s="3"/>
      <c r="B1446" s="4"/>
    </row>
    <row r="1447" spans="1:2">
      <c r="A1447" s="3"/>
      <c r="B1447" s="4"/>
    </row>
    <row r="1448" spans="1:2">
      <c r="A1448" s="3"/>
      <c r="B1448" s="4"/>
    </row>
    <row r="1449" spans="1:2">
      <c r="A1449" s="3"/>
      <c r="B1449" s="4"/>
    </row>
    <row r="1450" spans="1:2">
      <c r="A1450" s="3"/>
      <c r="B1450" s="4"/>
    </row>
    <row r="1451" spans="1:2">
      <c r="A1451" s="3"/>
      <c r="B1451" s="4"/>
    </row>
    <row r="1452" spans="1:2">
      <c r="A1452" s="3"/>
      <c r="B1452" s="4"/>
    </row>
    <row r="1453" spans="1:2">
      <c r="A1453" s="3"/>
      <c r="B1453" s="4"/>
    </row>
    <row r="1454" spans="1:2">
      <c r="A1454" s="3"/>
      <c r="B1454" s="4"/>
    </row>
    <row r="1455" spans="1:2">
      <c r="A1455" s="3"/>
      <c r="B1455" s="4"/>
    </row>
    <row r="1456" spans="1:2">
      <c r="A1456" s="3"/>
      <c r="B1456" s="4"/>
    </row>
    <row r="1457" spans="1:2">
      <c r="A1457" s="3"/>
      <c r="B1457" s="4"/>
    </row>
    <row r="1458" spans="1:2">
      <c r="A1458" s="3"/>
      <c r="B1458" s="4"/>
    </row>
    <row r="1459" spans="1:2">
      <c r="A1459" s="3"/>
      <c r="B1459" s="4"/>
    </row>
    <row r="1460" spans="1:2">
      <c r="A1460" s="3"/>
      <c r="B1460" s="4"/>
    </row>
    <row r="1461" spans="1:2">
      <c r="A1461" s="3"/>
      <c r="B1461" s="4"/>
    </row>
    <row r="1462" spans="1:2">
      <c r="A1462" s="3"/>
      <c r="B1462" s="4"/>
    </row>
    <row r="1463" spans="1:2">
      <c r="A1463" s="3"/>
      <c r="B1463" s="4"/>
    </row>
    <row r="1464" spans="1:2">
      <c r="A1464" s="3"/>
      <c r="B1464" s="4"/>
    </row>
    <row r="1465" spans="1:2">
      <c r="A1465" s="3"/>
      <c r="B1465" s="4"/>
    </row>
    <row r="1466" spans="1:2">
      <c r="A1466" s="3"/>
      <c r="B1466" s="4"/>
    </row>
    <row r="1467" spans="1:2">
      <c r="A1467" s="3"/>
      <c r="B1467" s="4"/>
    </row>
    <row r="1468" spans="1:2">
      <c r="A1468" s="3"/>
      <c r="B1468" s="4"/>
    </row>
    <row r="1469" spans="1:2">
      <c r="A1469" s="3"/>
      <c r="B1469" s="4"/>
    </row>
    <row r="1470" spans="1:2">
      <c r="A1470" s="3"/>
      <c r="B1470" s="4"/>
    </row>
    <row r="1471" spans="1:2">
      <c r="A1471" s="3"/>
      <c r="B1471" s="4"/>
    </row>
    <row r="1472" spans="1:2">
      <c r="A1472" s="3"/>
      <c r="B1472" s="4"/>
    </row>
    <row r="1473" spans="1:2">
      <c r="A1473" s="3"/>
      <c r="B1473" s="4"/>
    </row>
    <row r="1474" spans="1:2">
      <c r="A1474" s="3"/>
      <c r="B1474" s="4"/>
    </row>
    <row r="1475" spans="1:2">
      <c r="A1475" s="3"/>
      <c r="B1475" s="4"/>
    </row>
    <row r="1476" spans="1:2">
      <c r="A1476" s="3"/>
      <c r="B1476" s="4"/>
    </row>
    <row r="1477" spans="1:2">
      <c r="A1477" s="3"/>
      <c r="B1477" s="4"/>
    </row>
    <row r="1478" spans="1:2">
      <c r="A1478" s="3"/>
      <c r="B1478" s="4"/>
    </row>
    <row r="1479" spans="1:2">
      <c r="A1479" s="3"/>
      <c r="B1479" s="4"/>
    </row>
    <row r="1480" spans="1:2">
      <c r="A1480" s="3"/>
      <c r="B1480" s="4"/>
    </row>
    <row r="1481" spans="1:2">
      <c r="A1481" s="3"/>
      <c r="B1481" s="4"/>
    </row>
    <row r="1482" spans="1:2">
      <c r="A1482" s="3"/>
      <c r="B1482" s="4"/>
    </row>
    <row r="1483" spans="1:2">
      <c r="A1483" s="3"/>
      <c r="B1483" s="4"/>
    </row>
    <row r="1484" spans="1:2">
      <c r="A1484" s="3"/>
      <c r="B1484" s="4"/>
    </row>
    <row r="1485" spans="1:2">
      <c r="A1485" s="3"/>
      <c r="B1485" s="4"/>
    </row>
    <row r="1486" spans="1:2">
      <c r="A1486" s="3"/>
      <c r="B1486" s="4"/>
    </row>
    <row r="1487" spans="1:2">
      <c r="A1487" s="3"/>
      <c r="B1487" s="4"/>
    </row>
    <row r="1488" spans="1:2">
      <c r="A1488" s="3"/>
      <c r="B1488" s="4"/>
    </row>
    <row r="1489" spans="1:2">
      <c r="A1489" s="3"/>
      <c r="B1489" s="4"/>
    </row>
    <row r="1490" spans="1:2">
      <c r="A1490" s="3"/>
      <c r="B1490" s="4"/>
    </row>
    <row r="1491" spans="1:2">
      <c r="A1491" s="3"/>
      <c r="B1491" s="4"/>
    </row>
    <row r="1492" spans="1:2">
      <c r="A1492" s="3"/>
      <c r="B1492" s="4"/>
    </row>
    <row r="1493" spans="1:2">
      <c r="A1493" s="3"/>
      <c r="B1493" s="4"/>
    </row>
    <row r="1494" spans="1:2">
      <c r="A1494" s="3"/>
      <c r="B1494" s="4"/>
    </row>
    <row r="1495" spans="1:2">
      <c r="A1495" s="3"/>
      <c r="B1495" s="4"/>
    </row>
    <row r="1496" spans="1:2">
      <c r="A1496" s="3"/>
      <c r="B1496" s="4"/>
    </row>
    <row r="1497" spans="1:2">
      <c r="A1497" s="3"/>
      <c r="B1497" s="4"/>
    </row>
    <row r="1498" spans="1:2">
      <c r="A1498" s="3"/>
      <c r="B1498" s="4"/>
    </row>
    <row r="1499" spans="1:2">
      <c r="A1499" s="3"/>
      <c r="B1499" s="4"/>
    </row>
    <row r="1500" spans="1:2">
      <c r="A1500" s="3"/>
      <c r="B1500" s="4"/>
    </row>
    <row r="1501" spans="1:2">
      <c r="A1501" s="3"/>
      <c r="B1501" s="4"/>
    </row>
    <row r="1502" spans="1:2">
      <c r="A1502" s="3"/>
      <c r="B1502" s="4"/>
    </row>
    <row r="1503" spans="1:2">
      <c r="A1503" s="3"/>
      <c r="B1503" s="4"/>
    </row>
    <row r="1504" spans="1:2">
      <c r="A1504" s="3"/>
      <c r="B1504" s="4"/>
    </row>
    <row r="1505" spans="1:2">
      <c r="A1505" s="3"/>
      <c r="B1505" s="4"/>
    </row>
    <row r="1506" spans="1:2">
      <c r="A1506" s="3"/>
      <c r="B1506" s="4"/>
    </row>
    <row r="1507" spans="1:2">
      <c r="A1507" s="3"/>
      <c r="B1507" s="4"/>
    </row>
    <row r="1508" spans="1:2">
      <c r="A1508" s="3"/>
      <c r="B1508" s="4"/>
    </row>
    <row r="1509" spans="1:2">
      <c r="A1509" s="3"/>
      <c r="B1509" s="4"/>
    </row>
    <row r="1510" spans="1:2">
      <c r="A1510" s="3"/>
      <c r="B1510" s="4"/>
    </row>
    <row r="1511" spans="1:2">
      <c r="A1511" s="3"/>
      <c r="B1511" s="4"/>
    </row>
    <row r="1512" spans="1:2">
      <c r="A1512" s="3"/>
      <c r="B1512" s="4"/>
    </row>
    <row r="1513" spans="1:2">
      <c r="A1513" s="3"/>
      <c r="B1513" s="4"/>
    </row>
    <row r="1514" spans="1:2">
      <c r="A1514" s="3"/>
      <c r="B1514" s="4"/>
    </row>
    <row r="1515" spans="1:2">
      <c r="A1515" s="3"/>
      <c r="B1515" s="4"/>
    </row>
    <row r="1516" spans="1:2">
      <c r="A1516" s="3"/>
      <c r="B1516" s="4"/>
    </row>
    <row r="1517" spans="1:2">
      <c r="A1517" s="3"/>
      <c r="B1517" s="4"/>
    </row>
    <row r="1518" spans="1:2">
      <c r="A1518" s="3"/>
      <c r="B1518" s="4"/>
    </row>
    <row r="1519" spans="1:2">
      <c r="A1519" s="3"/>
      <c r="B1519" s="4"/>
    </row>
    <row r="1520" spans="1:2">
      <c r="A1520" s="3"/>
      <c r="B1520" s="4"/>
    </row>
    <row r="1521" spans="1:2">
      <c r="A1521" s="3"/>
      <c r="B1521" s="4"/>
    </row>
    <row r="1522" spans="1:2">
      <c r="A1522" s="3"/>
      <c r="B1522" s="4"/>
    </row>
    <row r="1523" spans="1:2">
      <c r="A1523" s="3"/>
      <c r="B1523" s="4"/>
    </row>
    <row r="1524" spans="1:2">
      <c r="A1524" s="3"/>
      <c r="B1524" s="4"/>
    </row>
    <row r="1525" spans="1:2">
      <c r="A1525" s="3"/>
      <c r="B1525" s="4"/>
    </row>
    <row r="1526" spans="1:2">
      <c r="A1526" s="3"/>
      <c r="B1526" s="4"/>
    </row>
    <row r="1527" spans="1:2">
      <c r="A1527" s="3"/>
      <c r="B1527" s="4"/>
    </row>
    <row r="1528" spans="1:2">
      <c r="A1528" s="3"/>
      <c r="B1528" s="4"/>
    </row>
    <row r="1529" spans="1:2">
      <c r="A1529" s="3"/>
      <c r="B1529" s="4"/>
    </row>
    <row r="1530" spans="1:2">
      <c r="A1530" s="3"/>
      <c r="B1530" s="4"/>
    </row>
    <row r="1531" spans="1:2">
      <c r="A1531" s="3"/>
      <c r="B1531" s="4"/>
    </row>
    <row r="1532" spans="1:2">
      <c r="A1532" s="3"/>
      <c r="B1532" s="4"/>
    </row>
    <row r="1533" spans="1:2">
      <c r="A1533" s="3"/>
      <c r="B1533" s="4"/>
    </row>
    <row r="1534" spans="1:2">
      <c r="A1534" s="3"/>
      <c r="B1534" s="4"/>
    </row>
    <row r="1535" spans="1:2">
      <c r="A1535" s="3"/>
      <c r="B1535" s="4"/>
    </row>
    <row r="1536" spans="1:2">
      <c r="A1536" s="3"/>
      <c r="B1536" s="4"/>
    </row>
    <row r="1537" spans="1:2">
      <c r="A1537" s="3"/>
      <c r="B1537" s="4"/>
    </row>
    <row r="1538" spans="1:2">
      <c r="A1538" s="3"/>
      <c r="B1538" s="4"/>
    </row>
    <row r="1539" spans="1:2">
      <c r="A1539" s="3"/>
      <c r="B1539" s="4"/>
    </row>
    <row r="1540" spans="1:2">
      <c r="A1540" s="3"/>
      <c r="B1540" s="4"/>
    </row>
    <row r="1541" spans="1:2">
      <c r="A1541" s="3"/>
      <c r="B1541" s="4"/>
    </row>
    <row r="1542" spans="1:2">
      <c r="A1542" s="3"/>
      <c r="B1542" s="4"/>
    </row>
    <row r="1543" spans="1:2">
      <c r="A1543" s="3"/>
      <c r="B1543" s="4"/>
    </row>
    <row r="1544" spans="1:2">
      <c r="A1544" s="3"/>
      <c r="B1544" s="4"/>
    </row>
    <row r="1545" spans="1:2">
      <c r="A1545" s="3"/>
      <c r="B1545" s="4"/>
    </row>
    <row r="1546" spans="1:2">
      <c r="A1546" s="3"/>
      <c r="B1546" s="4"/>
    </row>
    <row r="1547" spans="1:2">
      <c r="A1547" s="3"/>
      <c r="B1547" s="4"/>
    </row>
    <row r="1548" spans="1:2">
      <c r="A1548" s="3"/>
      <c r="B1548" s="4"/>
    </row>
    <row r="1549" spans="1:2">
      <c r="A1549" s="3"/>
      <c r="B1549" s="4"/>
    </row>
    <row r="1550" spans="1:2">
      <c r="A1550" s="3"/>
      <c r="B1550" s="4"/>
    </row>
    <row r="1551" spans="1:2">
      <c r="A1551" s="3"/>
      <c r="B1551" s="4"/>
    </row>
    <row r="1552" spans="1:2">
      <c r="A1552" s="3"/>
      <c r="B1552" s="4"/>
    </row>
    <row r="1553" spans="1:2">
      <c r="A1553" s="3"/>
      <c r="B1553" s="4"/>
    </row>
    <row r="1554" spans="1:2">
      <c r="A1554" s="3"/>
      <c r="B1554" s="4"/>
    </row>
    <row r="1555" spans="1:2">
      <c r="A1555" s="3"/>
      <c r="B1555" s="4"/>
    </row>
    <row r="1556" spans="1:2">
      <c r="A1556" s="3"/>
      <c r="B1556" s="4"/>
    </row>
    <row r="1557" spans="1:2">
      <c r="A1557" s="3"/>
      <c r="B1557" s="4"/>
    </row>
    <row r="1558" spans="1:2">
      <c r="A1558" s="3"/>
      <c r="B1558" s="4"/>
    </row>
    <row r="1559" spans="1:2">
      <c r="A1559" s="3"/>
      <c r="B1559" s="4"/>
    </row>
    <row r="1560" spans="1:2">
      <c r="A1560" s="3"/>
      <c r="B1560" s="4"/>
    </row>
    <row r="1561" spans="1:2">
      <c r="A1561" s="3"/>
      <c r="B1561" s="4"/>
    </row>
    <row r="1562" spans="1:2">
      <c r="A1562" s="3"/>
      <c r="B1562" s="4"/>
    </row>
    <row r="1563" spans="1:2">
      <c r="A1563" s="3"/>
      <c r="B1563" s="4"/>
    </row>
    <row r="1564" spans="1:2">
      <c r="A1564" s="3"/>
      <c r="B1564" s="4"/>
    </row>
    <row r="1565" spans="1:2">
      <c r="A1565" s="3"/>
      <c r="B1565" s="4"/>
    </row>
    <row r="1566" spans="1:2">
      <c r="A1566" s="3"/>
      <c r="B1566" s="4"/>
    </row>
    <row r="1567" spans="1:2">
      <c r="A1567" s="3"/>
      <c r="B1567" s="4"/>
    </row>
    <row r="1568" spans="1:2">
      <c r="A1568" s="3"/>
      <c r="B1568" s="4"/>
    </row>
    <row r="1569" spans="1:2">
      <c r="A1569" s="3"/>
      <c r="B1569" s="4"/>
    </row>
    <row r="1570" spans="1:2">
      <c r="A1570" s="3"/>
      <c r="B1570" s="4"/>
    </row>
    <row r="1571" spans="1:2">
      <c r="A1571" s="3"/>
      <c r="B1571" s="4"/>
    </row>
    <row r="1572" spans="1:2">
      <c r="A1572" s="3"/>
      <c r="B1572" s="4"/>
    </row>
    <row r="1573" spans="1:2">
      <c r="A1573" s="3"/>
      <c r="B1573" s="4"/>
    </row>
    <row r="1574" spans="1:2">
      <c r="A1574" s="3"/>
      <c r="B1574" s="4"/>
    </row>
    <row r="1575" spans="1:2">
      <c r="A1575" s="3"/>
      <c r="B1575" s="4"/>
    </row>
    <row r="1576" spans="1:2">
      <c r="A1576" s="3"/>
      <c r="B1576" s="4"/>
    </row>
    <row r="1577" spans="1:2">
      <c r="A1577" s="3"/>
      <c r="B1577" s="4"/>
    </row>
    <row r="1578" spans="1:2">
      <c r="A1578" s="3"/>
      <c r="B1578" s="4"/>
    </row>
    <row r="1579" spans="1:2">
      <c r="A1579" s="3"/>
      <c r="B1579" s="4"/>
    </row>
    <row r="1580" spans="1:2">
      <c r="A1580" s="3"/>
      <c r="B1580" s="4"/>
    </row>
    <row r="1581" spans="1:2">
      <c r="A1581" s="3"/>
      <c r="B1581" s="4"/>
    </row>
    <row r="1582" spans="1:2">
      <c r="A1582" s="3"/>
      <c r="B1582" s="4"/>
    </row>
    <row r="1583" spans="1:2">
      <c r="A1583" s="3"/>
      <c r="B1583" s="4"/>
    </row>
    <row r="1584" spans="1:2">
      <c r="A1584" s="3"/>
      <c r="B1584" s="4"/>
    </row>
    <row r="1585" spans="1:2">
      <c r="A1585" s="3"/>
      <c r="B1585" s="4"/>
    </row>
    <row r="1586" spans="1:2">
      <c r="A1586" s="3"/>
      <c r="B1586" s="4"/>
    </row>
    <row r="1587" spans="1:2">
      <c r="A1587" s="3"/>
      <c r="B1587" s="4"/>
    </row>
    <row r="1588" spans="1:2">
      <c r="A1588" s="3"/>
      <c r="B1588" s="4"/>
    </row>
    <row r="1589" spans="1:2">
      <c r="A1589" s="3"/>
      <c r="B1589" s="4"/>
    </row>
    <row r="1590" spans="1:2">
      <c r="A1590" s="3"/>
      <c r="B1590" s="4"/>
    </row>
    <row r="1591" spans="1:2">
      <c r="A1591" s="3"/>
      <c r="B1591" s="4"/>
    </row>
    <row r="1592" spans="1:2">
      <c r="A1592" s="3"/>
      <c r="B1592" s="4"/>
    </row>
    <row r="1593" spans="1:2">
      <c r="A1593" s="3"/>
      <c r="B1593" s="4"/>
    </row>
    <row r="1594" spans="1:2">
      <c r="A1594" s="3"/>
      <c r="B1594" s="4"/>
    </row>
    <row r="1595" spans="1:2">
      <c r="A1595" s="3"/>
      <c r="B1595" s="4"/>
    </row>
    <row r="1596" spans="1:2">
      <c r="A1596" s="3"/>
      <c r="B1596" s="4"/>
    </row>
    <row r="1597" spans="1:2">
      <c r="A1597" s="3"/>
      <c r="B1597" s="4"/>
    </row>
    <row r="1598" spans="1:2">
      <c r="A1598" s="3"/>
      <c r="B1598" s="4"/>
    </row>
    <row r="1599" spans="1:2">
      <c r="A1599" s="3"/>
      <c r="B1599" s="4"/>
    </row>
    <row r="1600" spans="1:2">
      <c r="A1600" s="3"/>
      <c r="B1600" s="4"/>
    </row>
    <row r="1601" spans="1:2">
      <c r="A1601" s="3"/>
      <c r="B1601" s="4"/>
    </row>
    <row r="1602" spans="1:2">
      <c r="A1602" s="3"/>
      <c r="B1602" s="4"/>
    </row>
    <row r="1603" spans="1:2">
      <c r="A1603" s="3"/>
      <c r="B1603" s="4"/>
    </row>
    <row r="1604" spans="1:2">
      <c r="A1604" s="3"/>
      <c r="B1604" s="4"/>
    </row>
    <row r="1605" spans="1:2">
      <c r="A1605" s="3"/>
      <c r="B1605" s="4"/>
    </row>
    <row r="1606" spans="1:2">
      <c r="A1606" s="3"/>
      <c r="B1606" s="4"/>
    </row>
    <row r="1607" spans="1:2">
      <c r="A1607" s="3"/>
      <c r="B1607" s="4"/>
    </row>
    <row r="1608" spans="1:2">
      <c r="A1608" s="3"/>
      <c r="B1608" s="4"/>
    </row>
    <row r="1609" spans="1:2">
      <c r="A1609" s="3"/>
      <c r="B1609" s="4"/>
    </row>
    <row r="1610" spans="1:2">
      <c r="A1610" s="3"/>
      <c r="B1610" s="4"/>
    </row>
    <row r="1611" spans="1:2">
      <c r="A1611" s="3"/>
      <c r="B1611" s="4"/>
    </row>
    <row r="1612" spans="1:2">
      <c r="A1612" s="3"/>
      <c r="B1612" s="4"/>
    </row>
    <row r="1613" spans="1:2">
      <c r="A1613" s="3"/>
      <c r="B1613" s="4"/>
    </row>
    <row r="1614" spans="1:2">
      <c r="A1614" s="3"/>
      <c r="B1614" s="4"/>
    </row>
    <row r="1615" spans="1:2">
      <c r="A1615" s="3"/>
      <c r="B1615" s="4"/>
    </row>
    <row r="1616" spans="1:2">
      <c r="A1616" s="3"/>
      <c r="B1616" s="4"/>
    </row>
    <row r="1617" spans="1:2">
      <c r="A1617" s="3"/>
      <c r="B1617" s="4"/>
    </row>
    <row r="1618" spans="1:2">
      <c r="A1618" s="3"/>
      <c r="B1618" s="4"/>
    </row>
    <row r="1619" spans="1:2">
      <c r="A1619" s="3"/>
      <c r="B1619" s="4"/>
    </row>
    <row r="1620" spans="1:2">
      <c r="A1620" s="3"/>
      <c r="B1620" s="4"/>
    </row>
    <row r="1621" spans="1:2">
      <c r="A1621" s="3"/>
      <c r="B1621" s="4"/>
    </row>
    <row r="1622" spans="1:2">
      <c r="A1622" s="3"/>
      <c r="B1622" s="4"/>
    </row>
    <row r="1623" spans="1:2">
      <c r="A1623" s="3"/>
      <c r="B1623" s="4"/>
    </row>
    <row r="1624" spans="1:2">
      <c r="A1624" s="3"/>
      <c r="B1624" s="4"/>
    </row>
    <row r="1625" spans="1:2">
      <c r="A1625" s="3"/>
      <c r="B1625" s="4"/>
    </row>
    <row r="1626" spans="1:2">
      <c r="A1626" s="3"/>
      <c r="B1626" s="4"/>
    </row>
    <row r="1627" spans="1:2">
      <c r="A1627" s="3"/>
      <c r="B1627" s="4"/>
    </row>
    <row r="1628" spans="1:2">
      <c r="A1628" s="3"/>
      <c r="B1628" s="4"/>
    </row>
    <row r="1629" spans="1:2">
      <c r="A1629" s="3"/>
      <c r="B1629" s="4"/>
    </row>
    <row r="1630" spans="1:2">
      <c r="A1630" s="3"/>
      <c r="B1630" s="4"/>
    </row>
    <row r="1631" spans="1:2">
      <c r="A1631" s="3"/>
      <c r="B1631" s="4"/>
    </row>
    <row r="1632" spans="1:2">
      <c r="A1632" s="3"/>
      <c r="B1632" s="4"/>
    </row>
    <row r="1633" spans="1:2">
      <c r="A1633" s="3"/>
      <c r="B1633" s="4"/>
    </row>
    <row r="1634" spans="1:2">
      <c r="A1634" s="3"/>
      <c r="B1634" s="4"/>
    </row>
    <row r="1635" spans="1:2">
      <c r="A1635" s="3"/>
      <c r="B1635" s="4"/>
    </row>
    <row r="1636" spans="1:2">
      <c r="A1636" s="3"/>
      <c r="B1636" s="4"/>
    </row>
    <row r="1637" spans="1:2">
      <c r="A1637" s="3"/>
      <c r="B1637" s="4"/>
    </row>
    <row r="1638" spans="1:2">
      <c r="A1638" s="3"/>
      <c r="B1638" s="4"/>
    </row>
    <row r="1639" spans="1:2">
      <c r="A1639" s="3"/>
      <c r="B1639" s="4"/>
    </row>
    <row r="1640" spans="1:2">
      <c r="A1640" s="3"/>
      <c r="B1640" s="4"/>
    </row>
    <row r="1641" spans="1:2">
      <c r="A1641" s="3"/>
      <c r="B1641" s="4"/>
    </row>
    <row r="1642" spans="1:2">
      <c r="A1642" s="3"/>
      <c r="B1642" s="4"/>
    </row>
    <row r="1643" spans="1:2">
      <c r="A1643" s="3"/>
      <c r="B1643" s="4"/>
    </row>
    <row r="1644" spans="1:2">
      <c r="A1644" s="3"/>
      <c r="B1644" s="4"/>
    </row>
    <row r="1645" spans="1:2">
      <c r="A1645" s="3"/>
      <c r="B1645" s="4"/>
    </row>
    <row r="1646" spans="1:2">
      <c r="A1646" s="3"/>
      <c r="B1646" s="4"/>
    </row>
    <row r="1647" spans="1:2">
      <c r="A1647" s="3"/>
      <c r="B1647" s="4"/>
    </row>
    <row r="1648" spans="1:2">
      <c r="A1648" s="3"/>
      <c r="B1648" s="4"/>
    </row>
    <row r="1649" spans="1:2">
      <c r="A1649" s="3"/>
      <c r="B1649" s="4"/>
    </row>
    <row r="1650" spans="1:2">
      <c r="A1650" s="3"/>
      <c r="B1650" s="4"/>
    </row>
    <row r="1651" spans="1:2">
      <c r="A1651" s="3"/>
      <c r="B1651" s="4"/>
    </row>
    <row r="1652" spans="1:2">
      <c r="A1652" s="3"/>
      <c r="B1652" s="4"/>
    </row>
    <row r="1653" spans="1:2">
      <c r="A1653" s="3"/>
      <c r="B1653" s="4"/>
    </row>
    <row r="1654" spans="1:2">
      <c r="A1654" s="3"/>
      <c r="B1654" s="4"/>
    </row>
    <row r="1655" spans="1:2">
      <c r="A1655" s="3"/>
      <c r="B1655" s="4"/>
    </row>
    <row r="1656" spans="1:2">
      <c r="A1656" s="3"/>
      <c r="B1656" s="4"/>
    </row>
    <row r="1657" spans="1:2">
      <c r="A1657" s="3"/>
      <c r="B1657" s="4"/>
    </row>
    <row r="1658" spans="1:2">
      <c r="A1658" s="3"/>
      <c r="B1658" s="4"/>
    </row>
    <row r="1659" spans="1:2">
      <c r="A1659" s="3"/>
      <c r="B1659" s="4"/>
    </row>
    <row r="1660" spans="1:2">
      <c r="A1660" s="3"/>
      <c r="B1660" s="4"/>
    </row>
    <row r="1661" spans="1:2">
      <c r="A1661" s="3"/>
      <c r="B1661" s="4"/>
    </row>
    <row r="1662" spans="1:2">
      <c r="A1662" s="3"/>
      <c r="B1662" s="4"/>
    </row>
    <row r="1663" spans="1:2">
      <c r="A1663" s="3"/>
      <c r="B1663" s="4"/>
    </row>
    <row r="1664" spans="1:2">
      <c r="A1664" s="3"/>
      <c r="B1664" s="4"/>
    </row>
    <row r="1665" spans="1:2">
      <c r="A1665" s="3"/>
      <c r="B1665" s="4"/>
    </row>
    <row r="1666" spans="1:2">
      <c r="A1666" s="3"/>
      <c r="B1666" s="4"/>
    </row>
    <row r="1667" spans="1:2">
      <c r="A1667" s="3"/>
      <c r="B1667" s="4"/>
    </row>
    <row r="1668" spans="1:2">
      <c r="A1668" s="3"/>
      <c r="B1668" s="4"/>
    </row>
    <row r="1669" spans="1:2">
      <c r="A1669" s="3"/>
      <c r="B1669" s="4"/>
    </row>
    <row r="1670" spans="1:2">
      <c r="A1670" s="3"/>
      <c r="B1670" s="4"/>
    </row>
    <row r="1671" spans="1:2">
      <c r="A1671" s="3"/>
      <c r="B1671" s="4"/>
    </row>
    <row r="1672" spans="1:2">
      <c r="A1672" s="3"/>
      <c r="B1672" s="4"/>
    </row>
    <row r="1673" spans="1:2">
      <c r="A1673" s="3"/>
      <c r="B1673" s="4"/>
    </row>
    <row r="1674" spans="1:2">
      <c r="A1674" s="3"/>
      <c r="B1674" s="4"/>
    </row>
    <row r="1675" spans="1:2">
      <c r="A1675" s="3"/>
      <c r="B1675" s="4"/>
    </row>
    <row r="1676" spans="1:2">
      <c r="A1676" s="3"/>
      <c r="B1676" s="4"/>
    </row>
    <row r="1677" spans="1:2">
      <c r="A1677" s="3"/>
      <c r="B1677" s="4"/>
    </row>
    <row r="1678" spans="1:2">
      <c r="A1678" s="3"/>
      <c r="B1678" s="4"/>
    </row>
    <row r="1679" spans="1:2">
      <c r="A1679" s="3"/>
      <c r="B1679" s="4"/>
    </row>
    <row r="1680" spans="1:2">
      <c r="A1680" s="3"/>
      <c r="B1680" s="4"/>
    </row>
    <row r="1681" spans="1:2">
      <c r="A1681" s="3"/>
      <c r="B1681" s="4"/>
    </row>
    <row r="1682" spans="1:2">
      <c r="A1682" s="3"/>
      <c r="B1682" s="4"/>
    </row>
    <row r="1683" spans="1:2">
      <c r="A1683" s="3"/>
      <c r="B1683" s="4"/>
    </row>
    <row r="1684" spans="1:2">
      <c r="A1684" s="3"/>
      <c r="B1684" s="4"/>
    </row>
    <row r="1685" spans="1:2">
      <c r="A1685" s="3"/>
      <c r="B1685" s="4"/>
    </row>
    <row r="1686" spans="1:2">
      <c r="A1686" s="3"/>
      <c r="B1686" s="4"/>
    </row>
    <row r="1687" spans="1:2">
      <c r="A1687" s="3"/>
      <c r="B1687" s="4"/>
    </row>
    <row r="1688" spans="1:2">
      <c r="A1688" s="3"/>
      <c r="B1688" s="4"/>
    </row>
    <row r="1689" spans="1:2">
      <c r="A1689" s="3"/>
      <c r="B1689" s="4"/>
    </row>
    <row r="1690" spans="1:2">
      <c r="A1690" s="3"/>
      <c r="B1690" s="4"/>
    </row>
    <row r="1691" spans="1:2">
      <c r="A1691" s="3"/>
      <c r="B1691" s="4"/>
    </row>
    <row r="1692" spans="1:2">
      <c r="A1692" s="3"/>
      <c r="B1692" s="4"/>
    </row>
    <row r="1693" spans="1:2">
      <c r="A1693" s="3"/>
      <c r="B1693" s="4"/>
    </row>
    <row r="1694" spans="1:2">
      <c r="A1694" s="3"/>
      <c r="B1694" s="4"/>
    </row>
    <row r="1695" spans="1:2">
      <c r="A1695" s="3"/>
      <c r="B1695" s="4"/>
    </row>
    <row r="1696" spans="1:2">
      <c r="A1696" s="3"/>
      <c r="B1696" s="4"/>
    </row>
    <row r="1697" spans="1:2">
      <c r="A1697" s="3"/>
      <c r="B1697" s="4"/>
    </row>
    <row r="1698" spans="1:2">
      <c r="A1698" s="3"/>
      <c r="B1698" s="4"/>
    </row>
    <row r="1699" spans="1:2">
      <c r="A1699" s="3"/>
      <c r="B1699" s="4"/>
    </row>
    <row r="1700" spans="1:2">
      <c r="A1700" s="3"/>
      <c r="B1700" s="4"/>
    </row>
    <row r="1701" spans="1:2">
      <c r="A1701" s="3"/>
      <c r="B1701" s="4"/>
    </row>
    <row r="1702" spans="1:2">
      <c r="A1702" s="3"/>
      <c r="B1702" s="4"/>
    </row>
    <row r="1703" spans="1:2">
      <c r="A1703" s="3"/>
      <c r="B1703" s="4"/>
    </row>
    <row r="1704" spans="1:2">
      <c r="A1704" s="3"/>
      <c r="B1704" s="4"/>
    </row>
    <row r="1705" spans="1:2">
      <c r="A1705" s="3"/>
      <c r="B1705" s="4"/>
    </row>
    <row r="1706" spans="1:2">
      <c r="A1706" s="3"/>
      <c r="B1706" s="4"/>
    </row>
    <row r="1707" spans="1:2">
      <c r="A1707" s="3"/>
      <c r="B1707" s="4"/>
    </row>
    <row r="1708" spans="1:2">
      <c r="A1708" s="3"/>
      <c r="B1708" s="4"/>
    </row>
    <row r="1709" spans="1:2">
      <c r="A1709" s="3"/>
      <c r="B1709" s="4"/>
    </row>
    <row r="1710" spans="1:2">
      <c r="A1710" s="3"/>
      <c r="B1710" s="4"/>
    </row>
    <row r="1711" spans="1:2">
      <c r="A1711" s="3"/>
      <c r="B1711" s="4"/>
    </row>
    <row r="1712" spans="1:2">
      <c r="A1712" s="3"/>
      <c r="B1712" s="4"/>
    </row>
    <row r="1713" spans="1:2">
      <c r="A1713" s="3"/>
      <c r="B1713" s="4"/>
    </row>
    <row r="1714" spans="1:2">
      <c r="A1714" s="3"/>
      <c r="B1714" s="4"/>
    </row>
    <row r="1715" spans="1:2">
      <c r="A1715" s="3"/>
      <c r="B1715" s="4"/>
    </row>
    <row r="1716" spans="1:2">
      <c r="A1716" s="3"/>
      <c r="B1716" s="4"/>
    </row>
    <row r="1717" spans="1:2">
      <c r="A1717" s="3"/>
      <c r="B1717" s="4"/>
    </row>
    <row r="1718" spans="1:2">
      <c r="A1718" s="3"/>
      <c r="B1718" s="4"/>
    </row>
    <row r="1719" spans="1:2">
      <c r="A1719" s="3"/>
      <c r="B1719" s="4"/>
    </row>
    <row r="1720" spans="1:2">
      <c r="A1720" s="3"/>
      <c r="B1720" s="4"/>
    </row>
    <row r="1721" spans="1:2">
      <c r="A1721" s="3"/>
      <c r="B1721" s="4"/>
    </row>
    <row r="1722" spans="1:2">
      <c r="A1722" s="3"/>
      <c r="B1722" s="4"/>
    </row>
    <row r="1723" spans="1:2">
      <c r="A1723" s="3"/>
      <c r="B1723" s="4"/>
    </row>
    <row r="1724" spans="1:2">
      <c r="A1724" s="3"/>
      <c r="B1724" s="4"/>
    </row>
    <row r="1725" spans="1:2">
      <c r="A1725" s="3"/>
      <c r="B1725" s="4"/>
    </row>
    <row r="1726" spans="1:2">
      <c r="A1726" s="3"/>
      <c r="B1726" s="4"/>
    </row>
    <row r="1727" spans="1:2">
      <c r="A1727" s="3"/>
      <c r="B1727" s="4"/>
    </row>
    <row r="1728" spans="1:2">
      <c r="A1728" s="3"/>
      <c r="B1728" s="4"/>
    </row>
    <row r="1729" spans="1:2">
      <c r="A1729" s="3"/>
      <c r="B1729" s="4"/>
    </row>
    <row r="1730" spans="1:2">
      <c r="A1730" s="3"/>
      <c r="B1730" s="4"/>
    </row>
    <row r="1731" spans="1:2">
      <c r="A1731" s="3"/>
      <c r="B1731" s="4"/>
    </row>
    <row r="1732" spans="1:2">
      <c r="A1732" s="3"/>
      <c r="B1732" s="4"/>
    </row>
    <row r="1733" spans="1:2">
      <c r="A1733" s="3"/>
      <c r="B1733" s="4"/>
    </row>
    <row r="1734" spans="1:2">
      <c r="A1734" s="3"/>
      <c r="B1734" s="4"/>
    </row>
    <row r="1735" spans="1:2">
      <c r="A1735" s="3"/>
      <c r="B1735" s="4"/>
    </row>
    <row r="1736" spans="1:2">
      <c r="A1736" s="3"/>
      <c r="B1736" s="4"/>
    </row>
    <row r="1737" spans="1:2">
      <c r="A1737" s="3"/>
      <c r="B1737" s="4"/>
    </row>
    <row r="1738" spans="1:2">
      <c r="A1738" s="3"/>
      <c r="B1738" s="4"/>
    </row>
    <row r="1739" spans="1:2">
      <c r="A1739" s="3"/>
      <c r="B1739" s="4"/>
    </row>
    <row r="1740" spans="1:2">
      <c r="A1740" s="3"/>
      <c r="B1740" s="4"/>
    </row>
    <row r="1741" spans="1:2">
      <c r="A1741" s="1"/>
      <c r="B1741"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D92"/>
  <sheetViews>
    <sheetView workbookViewId="0">
      <selection sqref="A1:A1048576"/>
    </sheetView>
  </sheetViews>
  <sheetFormatPr defaultRowHeight="15"/>
  <cols>
    <col min="2" max="2" width="20.7109375" customWidth="1"/>
    <col min="3" max="3" width="29" customWidth="1"/>
    <col min="4" max="4" width="40" customWidth="1"/>
  </cols>
  <sheetData>
    <row r="1" spans="1:4">
      <c r="A1" t="s">
        <v>224</v>
      </c>
      <c r="B1" t="s">
        <v>225</v>
      </c>
      <c r="C1" t="s">
        <v>226</v>
      </c>
      <c r="D1" t="s">
        <v>227</v>
      </c>
    </row>
    <row r="2" spans="1:4" ht="27" customHeight="1">
      <c r="A2" s="111">
        <v>22002</v>
      </c>
      <c r="B2" s="112" t="s">
        <v>133</v>
      </c>
      <c r="C2" s="112" t="s">
        <v>64</v>
      </c>
      <c r="D2" s="115" t="str">
        <f t="shared" ref="D2:D33" si="0">CONCATENATE(C2,", ",B2)</f>
        <v>МАЗ-5433, А777АА11</v>
      </c>
    </row>
    <row r="3" spans="1:4">
      <c r="A3" s="111">
        <v>22003</v>
      </c>
      <c r="B3" s="112" t="s">
        <v>134</v>
      </c>
      <c r="C3" s="112" t="s">
        <v>60</v>
      </c>
      <c r="D3" s="113" t="str">
        <f t="shared" si="0"/>
        <v>МАН, А777АА12</v>
      </c>
    </row>
    <row r="4" spans="1:4">
      <c r="A4" s="111">
        <v>22004</v>
      </c>
      <c r="B4" s="112" t="s">
        <v>135</v>
      </c>
      <c r="C4" s="112" t="s">
        <v>60</v>
      </c>
      <c r="D4" s="113" t="str">
        <f t="shared" si="0"/>
        <v>МАН, А777АА13</v>
      </c>
    </row>
    <row r="5" spans="1:4">
      <c r="A5" s="111">
        <v>22012</v>
      </c>
      <c r="B5" s="112" t="s">
        <v>136</v>
      </c>
      <c r="C5" s="112" t="s">
        <v>78</v>
      </c>
      <c r="D5" s="113" t="str">
        <f t="shared" si="0"/>
        <v>КАМАЗ-6460, А777АА14</v>
      </c>
    </row>
    <row r="6" spans="1:4">
      <c r="A6" s="111">
        <v>22018</v>
      </c>
      <c r="B6" s="112" t="s">
        <v>137</v>
      </c>
      <c r="C6" s="112" t="s">
        <v>79</v>
      </c>
      <c r="D6" s="113" t="str">
        <f t="shared" si="0"/>
        <v>SCANIA P380, А777АА15</v>
      </c>
    </row>
    <row r="7" spans="1:4">
      <c r="A7" s="111">
        <v>22026</v>
      </c>
      <c r="B7" s="112" t="s">
        <v>138</v>
      </c>
      <c r="C7" s="112" t="s">
        <v>79</v>
      </c>
      <c r="D7" s="113" t="str">
        <f t="shared" si="0"/>
        <v>SCANIA P380, А777АА16</v>
      </c>
    </row>
    <row r="8" spans="1:4">
      <c r="A8" s="111">
        <v>22029</v>
      </c>
      <c r="B8" s="112" t="s">
        <v>139</v>
      </c>
      <c r="C8" s="112" t="s">
        <v>80</v>
      </c>
      <c r="D8" s="113" t="str">
        <f t="shared" si="0"/>
        <v>VOLVO FM, А777АА17</v>
      </c>
    </row>
    <row r="9" spans="1:4">
      <c r="A9" s="111">
        <v>22036</v>
      </c>
      <c r="B9" s="112" t="s">
        <v>140</v>
      </c>
      <c r="C9" s="112" t="s">
        <v>78</v>
      </c>
      <c r="D9" s="113" t="str">
        <f t="shared" si="0"/>
        <v>КАМАЗ-6460, А777АА18</v>
      </c>
    </row>
    <row r="10" spans="1:4">
      <c r="A10" s="111">
        <v>22040</v>
      </c>
      <c r="B10" s="112" t="s">
        <v>141</v>
      </c>
      <c r="C10" s="112" t="s">
        <v>79</v>
      </c>
      <c r="D10" s="113" t="str">
        <f t="shared" si="0"/>
        <v>SCANIA P380, А777АА19</v>
      </c>
    </row>
    <row r="11" spans="1:4">
      <c r="A11" s="111">
        <v>22041</v>
      </c>
      <c r="B11" s="112" t="s">
        <v>142</v>
      </c>
      <c r="C11" s="112" t="s">
        <v>79</v>
      </c>
      <c r="D11" s="113" t="str">
        <f t="shared" si="0"/>
        <v>SCANIA P380, А777АА20</v>
      </c>
    </row>
    <row r="12" spans="1:4">
      <c r="A12" s="111">
        <v>22045</v>
      </c>
      <c r="B12" s="112" t="s">
        <v>143</v>
      </c>
      <c r="C12" s="112" t="s">
        <v>80</v>
      </c>
      <c r="D12" s="113" t="str">
        <f t="shared" si="0"/>
        <v>VOLVO FM, А777АА21</v>
      </c>
    </row>
    <row r="13" spans="1:4">
      <c r="A13" s="111">
        <v>22048</v>
      </c>
      <c r="B13" s="112" t="s">
        <v>144</v>
      </c>
      <c r="C13" s="112" t="s">
        <v>80</v>
      </c>
      <c r="D13" s="113" t="str">
        <f t="shared" si="0"/>
        <v>VOLVO FM, А777АА22</v>
      </c>
    </row>
    <row r="14" spans="1:4">
      <c r="A14" s="111">
        <v>22049</v>
      </c>
      <c r="B14" s="112" t="s">
        <v>145</v>
      </c>
      <c r="C14" s="112" t="s">
        <v>80</v>
      </c>
      <c r="D14" s="113" t="str">
        <f t="shared" si="0"/>
        <v>VOLVO FM, А777АА23</v>
      </c>
    </row>
    <row r="15" spans="1:4">
      <c r="A15" s="111">
        <v>22058</v>
      </c>
      <c r="B15" s="112" t="s">
        <v>146</v>
      </c>
      <c r="C15" s="112" t="s">
        <v>64</v>
      </c>
      <c r="D15" s="113" t="str">
        <f t="shared" si="0"/>
        <v>МАЗ-5433, А777АА24</v>
      </c>
    </row>
    <row r="16" spans="1:4">
      <c r="A16" s="111">
        <v>22072</v>
      </c>
      <c r="B16" s="112" t="s">
        <v>147</v>
      </c>
      <c r="C16" s="112" t="s">
        <v>61</v>
      </c>
      <c r="D16" s="113" t="str">
        <f t="shared" si="0"/>
        <v>МАЗ-5432, А777АА25</v>
      </c>
    </row>
    <row r="17" spans="1:4">
      <c r="A17" s="111">
        <v>22073</v>
      </c>
      <c r="B17" s="112" t="s">
        <v>148</v>
      </c>
      <c r="C17" s="112" t="s">
        <v>81</v>
      </c>
      <c r="D17" s="113" t="str">
        <f t="shared" si="0"/>
        <v>SCANIA P340, А777АА26</v>
      </c>
    </row>
    <row r="18" spans="1:4">
      <c r="A18" s="111">
        <v>22075</v>
      </c>
      <c r="B18" s="112" t="s">
        <v>149</v>
      </c>
      <c r="C18" s="112" t="s">
        <v>61</v>
      </c>
      <c r="D18" s="113" t="str">
        <f t="shared" si="0"/>
        <v>МАЗ-5432, А777АА27</v>
      </c>
    </row>
    <row r="19" spans="1:4">
      <c r="A19" s="111">
        <v>22085</v>
      </c>
      <c r="B19" s="112" t="s">
        <v>150</v>
      </c>
      <c r="C19" s="112" t="s">
        <v>80</v>
      </c>
      <c r="D19" s="113" t="str">
        <f t="shared" si="0"/>
        <v>VOLVO FM, А777АА28</v>
      </c>
    </row>
    <row r="20" spans="1:4">
      <c r="A20" s="111">
        <v>22091</v>
      </c>
      <c r="B20" s="112" t="s">
        <v>151</v>
      </c>
      <c r="C20" s="112" t="s">
        <v>80</v>
      </c>
      <c r="D20" s="113" t="str">
        <f t="shared" si="0"/>
        <v>VOLVO FM, А777АА29</v>
      </c>
    </row>
    <row r="21" spans="1:4">
      <c r="A21" s="111">
        <v>22095</v>
      </c>
      <c r="B21" s="112" t="s">
        <v>152</v>
      </c>
      <c r="C21" s="112" t="s">
        <v>81</v>
      </c>
      <c r="D21" s="113" t="str">
        <f t="shared" si="0"/>
        <v>SCANIA P340, А777АА30</v>
      </c>
    </row>
    <row r="22" spans="1:4">
      <c r="A22" s="111">
        <v>22099</v>
      </c>
      <c r="B22" s="112" t="s">
        <v>153</v>
      </c>
      <c r="C22" s="112" t="s">
        <v>62</v>
      </c>
      <c r="D22" s="113" t="str">
        <f t="shared" si="0"/>
        <v>КАМАЗ-65116, А777АА31</v>
      </c>
    </row>
    <row r="23" spans="1:4">
      <c r="A23" s="111">
        <v>22109</v>
      </c>
      <c r="B23" s="112" t="s">
        <v>154</v>
      </c>
      <c r="C23" s="112" t="s">
        <v>81</v>
      </c>
      <c r="D23" s="113" t="str">
        <f t="shared" si="0"/>
        <v>SCANIA P340, А777АА32</v>
      </c>
    </row>
    <row r="24" spans="1:4">
      <c r="A24" s="111">
        <v>22110</v>
      </c>
      <c r="B24" s="112" t="s">
        <v>155</v>
      </c>
      <c r="C24" s="112" t="s">
        <v>81</v>
      </c>
      <c r="D24" s="113" t="str">
        <f t="shared" si="0"/>
        <v>SCANIA P340, А777АА33</v>
      </c>
    </row>
    <row r="25" spans="1:4">
      <c r="A25" s="111">
        <v>22111</v>
      </c>
      <c r="B25" s="112" t="s">
        <v>156</v>
      </c>
      <c r="C25" s="112" t="s">
        <v>63</v>
      </c>
      <c r="D25" s="113" t="str">
        <f t="shared" si="0"/>
        <v>SCANIA P94, А777АА34</v>
      </c>
    </row>
    <row r="26" spans="1:4">
      <c r="A26" s="111">
        <v>22112</v>
      </c>
      <c r="B26" s="112" t="s">
        <v>157</v>
      </c>
      <c r="C26" s="112" t="s">
        <v>63</v>
      </c>
      <c r="D26" s="113" t="str">
        <f t="shared" si="0"/>
        <v>SCANIA P94, А777АА35</v>
      </c>
    </row>
    <row r="27" spans="1:4">
      <c r="A27" s="111">
        <v>22114</v>
      </c>
      <c r="B27" s="112" t="s">
        <v>158</v>
      </c>
      <c r="C27" s="112" t="s">
        <v>63</v>
      </c>
      <c r="D27" s="113" t="str">
        <f t="shared" si="0"/>
        <v>SCANIA P94, А777АА36</v>
      </c>
    </row>
    <row r="28" spans="1:4">
      <c r="A28" s="111">
        <v>22115</v>
      </c>
      <c r="B28" s="112" t="s">
        <v>159</v>
      </c>
      <c r="C28" s="112" t="s">
        <v>62</v>
      </c>
      <c r="D28" s="113" t="str">
        <f t="shared" si="0"/>
        <v>КАМАЗ-65116, А777АА37</v>
      </c>
    </row>
    <row r="29" spans="1:4">
      <c r="A29" s="111">
        <v>22139</v>
      </c>
      <c r="B29" s="112" t="s">
        <v>160</v>
      </c>
      <c r="C29" s="112" t="s">
        <v>62</v>
      </c>
      <c r="D29" s="113" t="str">
        <f t="shared" si="0"/>
        <v>КАМАЗ-65116, А777АА38</v>
      </c>
    </row>
    <row r="30" spans="1:4">
      <c r="A30" s="111">
        <v>22167</v>
      </c>
      <c r="B30" s="112" t="s">
        <v>161</v>
      </c>
      <c r="C30" s="112" t="s">
        <v>63</v>
      </c>
      <c r="D30" s="113" t="str">
        <f t="shared" si="0"/>
        <v>SCANIA P94, А777АА39</v>
      </c>
    </row>
    <row r="31" spans="1:4">
      <c r="A31" s="111">
        <v>22168</v>
      </c>
      <c r="B31" s="112" t="s">
        <v>162</v>
      </c>
      <c r="C31" s="112" t="s">
        <v>63</v>
      </c>
      <c r="D31" s="113" t="str">
        <f t="shared" si="0"/>
        <v>SCANIA P94, А777АА40</v>
      </c>
    </row>
    <row r="32" spans="1:4">
      <c r="A32" s="111">
        <v>22169</v>
      </c>
      <c r="B32" s="112" t="s">
        <v>163</v>
      </c>
      <c r="C32" s="112" t="s">
        <v>63</v>
      </c>
      <c r="D32" s="113" t="str">
        <f t="shared" si="0"/>
        <v>SCANIA P94, А777АА41</v>
      </c>
    </row>
    <row r="33" spans="1:4">
      <c r="A33" s="111">
        <v>22170</v>
      </c>
      <c r="B33" s="112" t="s">
        <v>164</v>
      </c>
      <c r="C33" s="112" t="s">
        <v>63</v>
      </c>
      <c r="D33" s="113" t="str">
        <f t="shared" si="0"/>
        <v>SCANIA P94, А777АА42</v>
      </c>
    </row>
    <row r="34" spans="1:4">
      <c r="A34" s="111">
        <v>22171</v>
      </c>
      <c r="B34" s="112" t="s">
        <v>165</v>
      </c>
      <c r="C34" s="112" t="s">
        <v>63</v>
      </c>
      <c r="D34" s="113" t="str">
        <f t="shared" ref="D34:D65" si="1">CONCATENATE(C34,", ",B34)</f>
        <v>SCANIA P94, А777АА43</v>
      </c>
    </row>
    <row r="35" spans="1:4">
      <c r="A35" s="111">
        <v>22172</v>
      </c>
      <c r="B35" s="112" t="s">
        <v>166</v>
      </c>
      <c r="C35" s="112" t="s">
        <v>63</v>
      </c>
      <c r="D35" s="113" t="str">
        <f t="shared" si="1"/>
        <v>SCANIA P94, А777АА44</v>
      </c>
    </row>
    <row r="36" spans="1:4">
      <c r="A36" s="111">
        <v>22203</v>
      </c>
      <c r="B36" s="112" t="s">
        <v>167</v>
      </c>
      <c r="C36" s="112" t="s">
        <v>62</v>
      </c>
      <c r="D36" s="113" t="str">
        <f t="shared" si="1"/>
        <v>КАМАЗ-65116, А777АА45</v>
      </c>
    </row>
    <row r="37" spans="1:4">
      <c r="A37" s="111">
        <v>22211</v>
      </c>
      <c r="B37" s="112" t="s">
        <v>168</v>
      </c>
      <c r="C37" s="112" t="s">
        <v>62</v>
      </c>
      <c r="D37" s="113" t="str">
        <f t="shared" si="1"/>
        <v>КАМАЗ-65116, А777АА46</v>
      </c>
    </row>
    <row r="38" spans="1:4">
      <c r="A38" s="111">
        <v>22212</v>
      </c>
      <c r="B38" s="112" t="s">
        <v>169</v>
      </c>
      <c r="C38" s="112" t="s">
        <v>62</v>
      </c>
      <c r="D38" s="113" t="str">
        <f t="shared" si="1"/>
        <v>КАМАЗ-65116, А777АА47</v>
      </c>
    </row>
    <row r="39" spans="1:4">
      <c r="A39" s="111">
        <v>22064</v>
      </c>
      <c r="B39" s="112" t="s">
        <v>170</v>
      </c>
      <c r="C39" s="112" t="s">
        <v>65</v>
      </c>
      <c r="D39" s="113" t="str">
        <f t="shared" si="1"/>
        <v>МАЗ-4370, А777АА48</v>
      </c>
    </row>
    <row r="40" spans="1:4">
      <c r="A40" s="111">
        <v>22119</v>
      </c>
      <c r="B40" s="112" t="s">
        <v>171</v>
      </c>
      <c r="C40" s="112" t="s">
        <v>65</v>
      </c>
      <c r="D40" s="113" t="str">
        <f t="shared" si="1"/>
        <v>МАЗ-4370, А777АА49</v>
      </c>
    </row>
    <row r="41" spans="1:4">
      <c r="A41" s="111">
        <v>22120</v>
      </c>
      <c r="B41" s="112" t="s">
        <v>172</v>
      </c>
      <c r="C41" s="112" t="s">
        <v>65</v>
      </c>
      <c r="D41" s="113" t="str">
        <f t="shared" si="1"/>
        <v>МАЗ-4370, А777АА50</v>
      </c>
    </row>
    <row r="42" spans="1:4">
      <c r="A42" s="111">
        <v>22178</v>
      </c>
      <c r="B42" s="112" t="s">
        <v>173</v>
      </c>
      <c r="C42" s="112" t="s">
        <v>65</v>
      </c>
      <c r="D42" s="113" t="str">
        <f t="shared" si="1"/>
        <v>МАЗ-4370, А777АА51</v>
      </c>
    </row>
    <row r="43" spans="1:4">
      <c r="A43" s="111">
        <v>22079</v>
      </c>
      <c r="B43" s="112" t="s">
        <v>174</v>
      </c>
      <c r="C43" s="112" t="s">
        <v>66</v>
      </c>
      <c r="D43" s="113" t="str">
        <f t="shared" si="1"/>
        <v>HYUNDAI HD-78, А777АА52</v>
      </c>
    </row>
    <row r="44" spans="1:4">
      <c r="A44" s="111">
        <v>22147</v>
      </c>
      <c r="B44" s="112" t="s">
        <v>175</v>
      </c>
      <c r="C44" s="112" t="s">
        <v>67</v>
      </c>
      <c r="D44" s="113" t="str">
        <f t="shared" si="1"/>
        <v>HYUNDAI HD-65, А777АА53</v>
      </c>
    </row>
    <row r="45" spans="1:4">
      <c r="A45" s="111">
        <v>22148</v>
      </c>
      <c r="B45" s="112" t="s">
        <v>176</v>
      </c>
      <c r="C45" s="112" t="s">
        <v>67</v>
      </c>
      <c r="D45" s="113" t="str">
        <f t="shared" si="1"/>
        <v>HYUNDAI HD-65, А777АА54</v>
      </c>
    </row>
    <row r="46" spans="1:4">
      <c r="A46" s="111">
        <v>22176</v>
      </c>
      <c r="B46" s="112" t="s">
        <v>177</v>
      </c>
      <c r="C46" s="112" t="s">
        <v>68</v>
      </c>
      <c r="D46" s="113" t="str">
        <f t="shared" si="1"/>
        <v>КАМАЗ-65115, А777АА55</v>
      </c>
    </row>
    <row r="47" spans="1:4">
      <c r="A47" s="111">
        <v>22177</v>
      </c>
      <c r="B47" s="112" t="s">
        <v>178</v>
      </c>
      <c r="C47" s="112" t="s">
        <v>68</v>
      </c>
      <c r="D47" s="113" t="str">
        <f t="shared" si="1"/>
        <v>КАМАЗ-65115, А777АА56</v>
      </c>
    </row>
    <row r="48" spans="1:4">
      <c r="A48" s="111">
        <v>22184</v>
      </c>
      <c r="B48" s="112" t="s">
        <v>179</v>
      </c>
      <c r="C48" s="112" t="s">
        <v>68</v>
      </c>
      <c r="D48" s="113" t="str">
        <f t="shared" si="1"/>
        <v>КАМАЗ-65115, А777АА57</v>
      </c>
    </row>
    <row r="49" spans="1:4">
      <c r="A49" s="111">
        <v>22802</v>
      </c>
      <c r="B49" s="112" t="s">
        <v>180</v>
      </c>
      <c r="C49" s="112" t="s">
        <v>69</v>
      </c>
      <c r="D49" s="113" t="str">
        <f t="shared" si="1"/>
        <v>992203, А777АА58</v>
      </c>
    </row>
    <row r="50" spans="1:4">
      <c r="A50" s="111">
        <v>22821</v>
      </c>
      <c r="B50" s="112" t="s">
        <v>181</v>
      </c>
      <c r="C50" s="112" t="s">
        <v>69</v>
      </c>
      <c r="D50" s="113" t="str">
        <f t="shared" si="1"/>
        <v>992203, А777АА59</v>
      </c>
    </row>
    <row r="51" spans="1:4">
      <c r="A51" s="111">
        <v>22834</v>
      </c>
      <c r="B51" s="112" t="s">
        <v>182</v>
      </c>
      <c r="C51" s="112" t="s">
        <v>69</v>
      </c>
      <c r="D51" s="113" t="str">
        <f t="shared" si="1"/>
        <v>992203, А777АА60</v>
      </c>
    </row>
    <row r="52" spans="1:4">
      <c r="A52" s="111">
        <v>22884</v>
      </c>
      <c r="B52" s="112" t="s">
        <v>183</v>
      </c>
      <c r="C52" s="112" t="s">
        <v>69</v>
      </c>
      <c r="D52" s="113" t="str">
        <f t="shared" si="1"/>
        <v>992203, А777АА61</v>
      </c>
    </row>
    <row r="53" spans="1:4">
      <c r="A53" s="111">
        <v>22896</v>
      </c>
      <c r="B53" s="112" t="s">
        <v>184</v>
      </c>
      <c r="C53" s="112" t="s">
        <v>69</v>
      </c>
      <c r="D53" s="113" t="str">
        <f t="shared" si="1"/>
        <v>992203, А777АА62</v>
      </c>
    </row>
    <row r="54" spans="1:4">
      <c r="A54" s="111">
        <v>22923</v>
      </c>
      <c r="B54" s="112" t="s">
        <v>185</v>
      </c>
      <c r="C54" s="112" t="s">
        <v>69</v>
      </c>
      <c r="D54" s="113" t="str">
        <f t="shared" si="1"/>
        <v>992203, А777АА63</v>
      </c>
    </row>
    <row r="55" spans="1:4">
      <c r="A55" s="111">
        <v>22924</v>
      </c>
      <c r="B55" s="112" t="s">
        <v>186</v>
      </c>
      <c r="C55" s="112" t="s">
        <v>69</v>
      </c>
      <c r="D55" s="113" t="str">
        <f t="shared" si="1"/>
        <v>992203, А777АА64</v>
      </c>
    </row>
    <row r="56" spans="1:4">
      <c r="A56" s="111">
        <v>22953</v>
      </c>
      <c r="B56" s="112" t="s">
        <v>187</v>
      </c>
      <c r="C56" s="112" t="s">
        <v>69</v>
      </c>
      <c r="D56" s="113" t="str">
        <f t="shared" si="1"/>
        <v>992203, А777АА65</v>
      </c>
    </row>
    <row r="57" spans="1:4">
      <c r="A57" s="111">
        <v>22996</v>
      </c>
      <c r="B57" s="112" t="s">
        <v>188</v>
      </c>
      <c r="C57" s="112" t="s">
        <v>69</v>
      </c>
      <c r="D57" s="113" t="str">
        <f t="shared" si="1"/>
        <v>992203, А777АА66</v>
      </c>
    </row>
    <row r="58" spans="1:4">
      <c r="A58" s="111">
        <v>22814</v>
      </c>
      <c r="B58" s="112" t="s">
        <v>189</v>
      </c>
      <c r="C58" s="112" t="s">
        <v>70</v>
      </c>
      <c r="D58" s="113" t="str">
        <f t="shared" si="1"/>
        <v>949122, А777АА67</v>
      </c>
    </row>
    <row r="59" spans="1:4">
      <c r="A59" s="111">
        <v>22815</v>
      </c>
      <c r="B59" s="112" t="s">
        <v>190</v>
      </c>
      <c r="C59" s="112" t="s">
        <v>70</v>
      </c>
      <c r="D59" s="113" t="str">
        <f t="shared" si="1"/>
        <v>949122, А777АА68</v>
      </c>
    </row>
    <row r="60" spans="1:4">
      <c r="A60" s="111">
        <v>22949</v>
      </c>
      <c r="B60" s="112" t="s">
        <v>191</v>
      </c>
      <c r="C60" s="112" t="s">
        <v>70</v>
      </c>
      <c r="D60" s="113" t="str">
        <f t="shared" si="1"/>
        <v>949122, А777АА69</v>
      </c>
    </row>
    <row r="61" spans="1:4">
      <c r="A61" s="111">
        <v>22873</v>
      </c>
      <c r="B61" s="112" t="s">
        <v>192</v>
      </c>
      <c r="C61" s="112" t="s">
        <v>71</v>
      </c>
      <c r="D61" s="113" t="str">
        <f t="shared" si="1"/>
        <v>9922-0000010, А777АА70</v>
      </c>
    </row>
    <row r="62" spans="1:4">
      <c r="A62" s="111">
        <v>22933</v>
      </c>
      <c r="B62" s="112" t="s">
        <v>193</v>
      </c>
      <c r="C62" s="112" t="s">
        <v>71</v>
      </c>
      <c r="D62" s="113" t="str">
        <f t="shared" si="1"/>
        <v>9922-0000010, А777АА71</v>
      </c>
    </row>
    <row r="63" spans="1:4">
      <c r="A63" s="111">
        <v>22849</v>
      </c>
      <c r="B63" s="112" t="s">
        <v>194</v>
      </c>
      <c r="C63" s="112" t="s">
        <v>72</v>
      </c>
      <c r="D63" s="113" t="str">
        <f t="shared" si="1"/>
        <v>ОДАЗ-9357, А777АА72</v>
      </c>
    </row>
    <row r="64" spans="1:4">
      <c r="A64" s="111">
        <v>22985</v>
      </c>
      <c r="B64" s="112" t="s">
        <v>195</v>
      </c>
      <c r="C64" s="112" t="s">
        <v>72</v>
      </c>
      <c r="D64" s="113" t="str">
        <f t="shared" si="1"/>
        <v>ОДАЗ-9357, А777АА73</v>
      </c>
    </row>
    <row r="65" spans="1:4">
      <c r="A65" s="111">
        <v>22807</v>
      </c>
      <c r="B65" s="112" t="s">
        <v>196</v>
      </c>
      <c r="C65" s="112" t="s">
        <v>73</v>
      </c>
      <c r="D65" s="113" t="str">
        <f t="shared" si="1"/>
        <v>У-59, А777АА74</v>
      </c>
    </row>
    <row r="66" spans="1:4">
      <c r="A66" s="111">
        <v>22843</v>
      </c>
      <c r="B66" s="112" t="s">
        <v>197</v>
      </c>
      <c r="C66" s="112" t="s">
        <v>73</v>
      </c>
      <c r="D66" s="113" t="str">
        <f t="shared" ref="D66:D97" si="2">CONCATENATE(C66,", ",B66)</f>
        <v>У-59, А777АА75</v>
      </c>
    </row>
    <row r="67" spans="1:4">
      <c r="A67" s="111">
        <v>22850</v>
      </c>
      <c r="B67" s="112" t="s">
        <v>198</v>
      </c>
      <c r="C67" s="112" t="s">
        <v>73</v>
      </c>
      <c r="D67" s="113" t="str">
        <f t="shared" si="2"/>
        <v>У-59, А777АА76</v>
      </c>
    </row>
    <row r="68" spans="1:4">
      <c r="A68" s="111">
        <v>22855</v>
      </c>
      <c r="B68" s="112" t="s">
        <v>199</v>
      </c>
      <c r="C68" s="112" t="s">
        <v>73</v>
      </c>
      <c r="D68" s="113" t="str">
        <f t="shared" si="2"/>
        <v>У-59, А777АА77</v>
      </c>
    </row>
    <row r="69" spans="1:4">
      <c r="A69" s="111">
        <v>22942</v>
      </c>
      <c r="B69" s="112" t="s">
        <v>200</v>
      </c>
      <c r="C69" s="112" t="s">
        <v>74</v>
      </c>
      <c r="D69" s="113" t="str">
        <f t="shared" si="2"/>
        <v>У-72А, А777АА78</v>
      </c>
    </row>
    <row r="70" spans="1:4">
      <c r="A70" s="111">
        <v>22944</v>
      </c>
      <c r="B70" s="112" t="s">
        <v>201</v>
      </c>
      <c r="C70" s="112" t="s">
        <v>74</v>
      </c>
      <c r="D70" s="113" t="str">
        <f t="shared" si="2"/>
        <v>У-72А, А777АА79</v>
      </c>
    </row>
    <row r="71" spans="1:4">
      <c r="A71" s="111">
        <v>22899</v>
      </c>
      <c r="B71" s="112" t="s">
        <v>202</v>
      </c>
      <c r="C71" s="112" t="s">
        <v>75</v>
      </c>
      <c r="D71" s="113" t="str">
        <f t="shared" si="2"/>
        <v>ЦП:ПП-232700, А777АА80</v>
      </c>
    </row>
    <row r="72" spans="1:4">
      <c r="A72" s="111">
        <v>22886</v>
      </c>
      <c r="B72" s="112" t="s">
        <v>203</v>
      </c>
      <c r="C72" s="112" t="s">
        <v>75</v>
      </c>
      <c r="D72" s="113" t="str">
        <f t="shared" si="2"/>
        <v>ЦП:ПП-232700, А777АА81</v>
      </c>
    </row>
    <row r="73" spans="1:4">
      <c r="A73" s="114">
        <v>22800</v>
      </c>
      <c r="B73" s="112" t="s">
        <v>204</v>
      </c>
      <c r="C73" s="112" t="s">
        <v>58</v>
      </c>
      <c r="D73" s="113" t="str">
        <f t="shared" si="2"/>
        <v>Columan S, А777АА82</v>
      </c>
    </row>
    <row r="74" spans="1:4">
      <c r="A74" s="114">
        <v>22801</v>
      </c>
      <c r="B74" s="112" t="s">
        <v>205</v>
      </c>
      <c r="C74" s="112" t="s">
        <v>59</v>
      </c>
      <c r="D74" s="113" t="str">
        <f t="shared" si="2"/>
        <v>SCHMITZ , А777АА83</v>
      </c>
    </row>
    <row r="75" spans="1:4">
      <c r="A75" s="114">
        <v>22803</v>
      </c>
      <c r="B75" s="112" t="s">
        <v>206</v>
      </c>
      <c r="C75" s="112" t="s">
        <v>59</v>
      </c>
      <c r="D75" s="113" t="str">
        <f t="shared" si="2"/>
        <v>SCHMITZ , А777АА84</v>
      </c>
    </row>
    <row r="76" spans="1:4">
      <c r="A76" s="114">
        <v>22808</v>
      </c>
      <c r="B76" s="112" t="s">
        <v>207</v>
      </c>
      <c r="C76" s="112" t="s">
        <v>59</v>
      </c>
      <c r="D76" s="113" t="str">
        <f t="shared" si="2"/>
        <v>SCHMITZ , А777АА85</v>
      </c>
    </row>
    <row r="77" spans="1:4">
      <c r="A77" s="114">
        <v>22816</v>
      </c>
      <c r="B77" s="112" t="s">
        <v>208</v>
      </c>
      <c r="C77" s="112" t="s">
        <v>59</v>
      </c>
      <c r="D77" s="113" t="str">
        <f t="shared" si="2"/>
        <v>SCHMITZ , А777АА86</v>
      </c>
    </row>
    <row r="78" spans="1:4">
      <c r="A78" s="114">
        <v>22822</v>
      </c>
      <c r="B78" s="112" t="s">
        <v>209</v>
      </c>
      <c r="C78" s="112" t="s">
        <v>59</v>
      </c>
      <c r="D78" s="113" t="str">
        <f t="shared" si="2"/>
        <v>SCHMITZ , А777АА87</v>
      </c>
    </row>
    <row r="79" spans="1:4">
      <c r="A79" s="114">
        <v>22823</v>
      </c>
      <c r="B79" s="112" t="s">
        <v>210</v>
      </c>
      <c r="C79" s="112" t="s">
        <v>59</v>
      </c>
      <c r="D79" s="113" t="str">
        <f t="shared" si="2"/>
        <v>SCHMITZ , А777АА88</v>
      </c>
    </row>
    <row r="80" spans="1:4">
      <c r="A80" s="114">
        <v>22824</v>
      </c>
      <c r="B80" s="112" t="s">
        <v>211</v>
      </c>
      <c r="C80" s="112" t="s">
        <v>59</v>
      </c>
      <c r="D80" s="113" t="str">
        <f t="shared" si="2"/>
        <v>SCHMITZ , А777АА89</v>
      </c>
    </row>
    <row r="81" spans="1:4">
      <c r="A81" s="114">
        <v>22825</v>
      </c>
      <c r="B81" s="112" t="s">
        <v>212</v>
      </c>
      <c r="C81" s="112" t="s">
        <v>59</v>
      </c>
      <c r="D81" s="113" t="str">
        <f t="shared" si="2"/>
        <v>SCHMITZ , А777АА90</v>
      </c>
    </row>
    <row r="82" spans="1:4">
      <c r="A82" s="114">
        <v>22826</v>
      </c>
      <c r="B82" s="112" t="s">
        <v>213</v>
      </c>
      <c r="C82" s="112" t="s">
        <v>59</v>
      </c>
      <c r="D82" s="113" t="str">
        <f t="shared" si="2"/>
        <v>SCHMITZ , А777АА91</v>
      </c>
    </row>
    <row r="83" spans="1:4">
      <c r="A83" s="114">
        <v>22828</v>
      </c>
      <c r="B83" s="112" t="s">
        <v>214</v>
      </c>
      <c r="C83" s="112" t="s">
        <v>59</v>
      </c>
      <c r="D83" s="113" t="str">
        <f t="shared" si="2"/>
        <v>SCHMITZ , А777АА92</v>
      </c>
    </row>
    <row r="84" spans="1:4">
      <c r="A84" s="114">
        <v>22830</v>
      </c>
      <c r="B84" s="112" t="s">
        <v>215</v>
      </c>
      <c r="C84" s="112" t="s">
        <v>59</v>
      </c>
      <c r="D84" s="113" t="str">
        <f t="shared" si="2"/>
        <v>SCHMITZ , А777АА93</v>
      </c>
    </row>
    <row r="85" spans="1:4">
      <c r="A85" s="114">
        <v>22831</v>
      </c>
      <c r="B85" s="112" t="s">
        <v>216</v>
      </c>
      <c r="C85" s="112" t="s">
        <v>59</v>
      </c>
      <c r="D85" s="113" t="str">
        <f t="shared" si="2"/>
        <v>SCHMITZ , А777АА94</v>
      </c>
    </row>
    <row r="86" spans="1:4">
      <c r="A86" s="114">
        <v>22852</v>
      </c>
      <c r="B86" s="112" t="s">
        <v>217</v>
      </c>
      <c r="C86" s="112" t="s">
        <v>59</v>
      </c>
      <c r="D86" s="113" t="str">
        <f t="shared" si="2"/>
        <v>SCHMITZ , А777АА95</v>
      </c>
    </row>
    <row r="87" spans="1:4">
      <c r="A87" s="114">
        <v>22939</v>
      </c>
      <c r="B87" s="112" t="s">
        <v>218</v>
      </c>
      <c r="C87" s="112" t="s">
        <v>59</v>
      </c>
      <c r="D87" s="113" t="str">
        <f t="shared" si="2"/>
        <v>SCHMITZ , А777АА96</v>
      </c>
    </row>
    <row r="88" spans="1:4">
      <c r="A88" s="111">
        <v>22845</v>
      </c>
      <c r="B88" s="112" t="s">
        <v>219</v>
      </c>
      <c r="C88" s="112" t="s">
        <v>76</v>
      </c>
      <c r="D88" s="113" t="str">
        <f t="shared" si="2"/>
        <v>МАЗ-93866, А777АА97</v>
      </c>
    </row>
    <row r="89" spans="1:4">
      <c r="A89" s="111">
        <v>22981</v>
      </c>
      <c r="B89" s="112" t="s">
        <v>220</v>
      </c>
      <c r="C89" s="112" t="s">
        <v>76</v>
      </c>
      <c r="D89" s="113" t="str">
        <f t="shared" si="2"/>
        <v>МАЗ-93866, А777АА98</v>
      </c>
    </row>
    <row r="90" spans="1:4">
      <c r="A90" s="111">
        <v>22905</v>
      </c>
      <c r="B90" s="112" t="s">
        <v>221</v>
      </c>
      <c r="C90" s="112" t="s">
        <v>77</v>
      </c>
      <c r="D90" s="113" t="str">
        <f t="shared" si="2"/>
        <v>МАЗ-9397 , А777АА99</v>
      </c>
    </row>
    <row r="91" spans="1:4">
      <c r="A91" s="111">
        <v>22937</v>
      </c>
      <c r="B91" s="112" t="s">
        <v>222</v>
      </c>
      <c r="C91" s="112" t="s">
        <v>77</v>
      </c>
      <c r="D91" s="113" t="str">
        <f t="shared" si="2"/>
        <v>МАЗ-9397 , А777АА100</v>
      </c>
    </row>
    <row r="92" spans="1:4">
      <c r="A92" s="111">
        <v>22941</v>
      </c>
      <c r="B92" s="112" t="s">
        <v>223</v>
      </c>
      <c r="C92" s="112" t="s">
        <v>77</v>
      </c>
      <c r="D92" s="113" t="str">
        <f t="shared" si="2"/>
        <v>МАЗ-9397 , А777АА101</v>
      </c>
    </row>
  </sheetData>
  <autoFilter ref="A1:D92" xr:uid="{CA3E2C04-9377-4168-BC86-94738113293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D41"/>
  <sheetViews>
    <sheetView workbookViewId="0">
      <selection activeCell="D2" sqref="D2:D41"/>
    </sheetView>
  </sheetViews>
  <sheetFormatPr defaultRowHeight="15"/>
  <cols>
    <col min="1" max="1" width="18.7109375" customWidth="1"/>
    <col min="2" max="2" width="23.85546875" customWidth="1"/>
    <col min="3" max="3" width="26.7109375" customWidth="1"/>
    <col min="4" max="4" width="21.42578125" customWidth="1"/>
  </cols>
  <sheetData>
    <row r="1" spans="1:4">
      <c r="A1" s="116" t="s">
        <v>85</v>
      </c>
      <c r="B1" s="116" t="s">
        <v>84</v>
      </c>
      <c r="C1" s="117" t="s">
        <v>86</v>
      </c>
      <c r="D1" s="116" t="s">
        <v>234</v>
      </c>
    </row>
    <row r="2" spans="1:4">
      <c r="A2" s="7">
        <v>3056</v>
      </c>
      <c r="B2" s="7" t="s">
        <v>88</v>
      </c>
      <c r="C2" s="7">
        <v>1234567</v>
      </c>
      <c r="D2" s="7" t="str">
        <f>B2&amp;", "&amp;C2</f>
        <v>Иванов, 1234567</v>
      </c>
    </row>
    <row r="3" spans="1:4">
      <c r="A3" s="7">
        <v>1242</v>
      </c>
      <c r="B3" s="8" t="s">
        <v>87</v>
      </c>
      <c r="C3" s="7">
        <v>1234568</v>
      </c>
      <c r="D3" s="7" t="str">
        <f t="shared" ref="D3:D41" si="0">B3&amp;", "&amp;C3</f>
        <v>Петров, 1234568</v>
      </c>
    </row>
    <row r="4" spans="1:4">
      <c r="A4" s="7">
        <v>3460</v>
      </c>
      <c r="B4" s="8" t="s">
        <v>89</v>
      </c>
      <c r="C4" s="7">
        <v>1234569</v>
      </c>
      <c r="D4" s="7" t="str">
        <f t="shared" si="0"/>
        <v>Сидоров, 1234569</v>
      </c>
    </row>
    <row r="5" spans="1:4">
      <c r="A5" s="7">
        <v>1143</v>
      </c>
      <c r="B5" s="7" t="s">
        <v>90</v>
      </c>
      <c r="C5" s="7">
        <v>1234570</v>
      </c>
      <c r="D5" s="7" t="str">
        <f t="shared" si="0"/>
        <v>Иванов1, 1234570</v>
      </c>
    </row>
    <row r="6" spans="1:4">
      <c r="A6" s="7">
        <v>2655</v>
      </c>
      <c r="B6" s="8" t="s">
        <v>91</v>
      </c>
      <c r="C6" s="7">
        <v>1234571</v>
      </c>
      <c r="D6" s="7" t="str">
        <f t="shared" si="0"/>
        <v>Петров1, 1234571</v>
      </c>
    </row>
    <row r="7" spans="1:4">
      <c r="A7" s="7">
        <v>3817</v>
      </c>
      <c r="B7" s="8" t="s">
        <v>92</v>
      </c>
      <c r="C7" s="7">
        <v>1234572</v>
      </c>
      <c r="D7" s="7" t="str">
        <f t="shared" si="0"/>
        <v>Сидоров1, 1234572</v>
      </c>
    </row>
    <row r="8" spans="1:4">
      <c r="A8" s="7">
        <v>2758</v>
      </c>
      <c r="B8" s="7" t="s">
        <v>93</v>
      </c>
      <c r="C8" s="7">
        <v>1234573</v>
      </c>
      <c r="D8" s="7" t="str">
        <f t="shared" si="0"/>
        <v>Иванов2, 1234573</v>
      </c>
    </row>
    <row r="9" spans="1:4">
      <c r="A9" s="7">
        <v>2307</v>
      </c>
      <c r="B9" s="8" t="s">
        <v>94</v>
      </c>
      <c r="C9" s="7">
        <v>1234574</v>
      </c>
      <c r="D9" s="7" t="str">
        <f t="shared" si="0"/>
        <v>Петров2, 1234574</v>
      </c>
    </row>
    <row r="10" spans="1:4">
      <c r="A10" s="7">
        <v>3528</v>
      </c>
      <c r="B10" s="8" t="s">
        <v>95</v>
      </c>
      <c r="C10" s="7">
        <v>1234575</v>
      </c>
      <c r="D10" s="7" t="str">
        <f t="shared" si="0"/>
        <v>Сидоров2, 1234575</v>
      </c>
    </row>
    <row r="11" spans="1:4">
      <c r="A11" s="7">
        <v>1611</v>
      </c>
      <c r="B11" s="7" t="s">
        <v>96</v>
      </c>
      <c r="C11" s="7">
        <v>1234576</v>
      </c>
      <c r="D11" s="7" t="str">
        <f t="shared" si="0"/>
        <v>Иванов3, 1234576</v>
      </c>
    </row>
    <row r="12" spans="1:4">
      <c r="A12" s="7">
        <v>3613</v>
      </c>
      <c r="B12" s="8" t="s">
        <v>97</v>
      </c>
      <c r="C12" s="7">
        <v>1234577</v>
      </c>
      <c r="D12" s="7" t="str">
        <f t="shared" si="0"/>
        <v>Петров3, 1234577</v>
      </c>
    </row>
    <row r="13" spans="1:4">
      <c r="A13" s="7">
        <v>3882</v>
      </c>
      <c r="B13" s="8" t="s">
        <v>98</v>
      </c>
      <c r="C13" s="7">
        <v>1234578</v>
      </c>
      <c r="D13" s="7" t="str">
        <f t="shared" si="0"/>
        <v>Сидоров3, 1234578</v>
      </c>
    </row>
    <row r="14" spans="1:4">
      <c r="A14" s="7">
        <v>2948</v>
      </c>
      <c r="B14" s="7" t="s">
        <v>99</v>
      </c>
      <c r="C14" s="7">
        <v>1234579</v>
      </c>
      <c r="D14" s="7" t="str">
        <f t="shared" si="0"/>
        <v>Иванов4, 1234579</v>
      </c>
    </row>
    <row r="15" spans="1:4">
      <c r="A15" s="7">
        <v>2293</v>
      </c>
      <c r="B15" s="8" t="s">
        <v>100</v>
      </c>
      <c r="C15" s="7">
        <v>1234580</v>
      </c>
      <c r="D15" s="7" t="str">
        <f t="shared" si="0"/>
        <v>Петров4, 1234580</v>
      </c>
    </row>
    <row r="16" spans="1:4">
      <c r="A16" s="7">
        <v>2003</v>
      </c>
      <c r="B16" s="8" t="s">
        <v>101</v>
      </c>
      <c r="C16" s="7">
        <v>1234581</v>
      </c>
      <c r="D16" s="7" t="str">
        <f t="shared" si="0"/>
        <v>Сидоров4, 1234581</v>
      </c>
    </row>
    <row r="17" spans="1:4">
      <c r="A17" s="7">
        <v>1082</v>
      </c>
      <c r="B17" s="7" t="s">
        <v>102</v>
      </c>
      <c r="C17" s="7">
        <v>1234582</v>
      </c>
      <c r="D17" s="7" t="str">
        <f t="shared" si="0"/>
        <v>Иванов5, 1234582</v>
      </c>
    </row>
    <row r="18" spans="1:4">
      <c r="A18" s="7">
        <v>2043</v>
      </c>
      <c r="B18" s="8" t="s">
        <v>103</v>
      </c>
      <c r="C18" s="7">
        <v>1234583</v>
      </c>
      <c r="D18" s="7" t="str">
        <f t="shared" si="0"/>
        <v>Петров5, 1234583</v>
      </c>
    </row>
    <row r="19" spans="1:4">
      <c r="A19" s="7">
        <v>3786</v>
      </c>
      <c r="B19" s="8" t="s">
        <v>104</v>
      </c>
      <c r="C19" s="7">
        <v>1234584</v>
      </c>
      <c r="D19" s="7" t="str">
        <f t="shared" si="0"/>
        <v>Сидоров5, 1234584</v>
      </c>
    </row>
    <row r="20" spans="1:4">
      <c r="A20" s="7">
        <v>1460</v>
      </c>
      <c r="B20" s="7" t="s">
        <v>105</v>
      </c>
      <c r="C20" s="7">
        <v>1234585</v>
      </c>
      <c r="D20" s="7" t="str">
        <f t="shared" si="0"/>
        <v>Иванов6, 1234585</v>
      </c>
    </row>
    <row r="21" spans="1:4">
      <c r="A21" s="7">
        <v>2921</v>
      </c>
      <c r="B21" s="8" t="s">
        <v>106</v>
      </c>
      <c r="C21" s="7">
        <v>1234586</v>
      </c>
      <c r="D21" s="7" t="str">
        <f t="shared" si="0"/>
        <v>Петров6, 1234586</v>
      </c>
    </row>
    <row r="22" spans="1:4">
      <c r="A22" s="7">
        <v>1843</v>
      </c>
      <c r="B22" s="8" t="s">
        <v>107</v>
      </c>
      <c r="C22" s="7">
        <v>1234587</v>
      </c>
      <c r="D22" s="7" t="str">
        <f t="shared" si="0"/>
        <v>Сидоров6, 1234587</v>
      </c>
    </row>
    <row r="23" spans="1:4">
      <c r="A23" s="7">
        <v>1228</v>
      </c>
      <c r="B23" s="7" t="s">
        <v>108</v>
      </c>
      <c r="C23" s="7">
        <v>1234588</v>
      </c>
      <c r="D23" s="7" t="str">
        <f t="shared" si="0"/>
        <v>Иванов7, 1234588</v>
      </c>
    </row>
    <row r="24" spans="1:4">
      <c r="A24" s="7">
        <v>2569</v>
      </c>
      <c r="B24" s="8" t="s">
        <v>109</v>
      </c>
      <c r="C24" s="7">
        <v>1234589</v>
      </c>
      <c r="D24" s="7" t="str">
        <f t="shared" si="0"/>
        <v>Петров7, 1234589</v>
      </c>
    </row>
    <row r="25" spans="1:4">
      <c r="A25" s="7">
        <v>2886</v>
      </c>
      <c r="B25" s="8" t="s">
        <v>110</v>
      </c>
      <c r="C25" s="7">
        <v>1234590</v>
      </c>
      <c r="D25" s="7" t="str">
        <f t="shared" si="0"/>
        <v>Сидоров7, 1234590</v>
      </c>
    </row>
    <row r="26" spans="1:4">
      <c r="A26" s="7">
        <v>3886</v>
      </c>
      <c r="B26" s="7" t="s">
        <v>111</v>
      </c>
      <c r="C26" s="7">
        <v>1234591</v>
      </c>
      <c r="D26" s="7" t="str">
        <f t="shared" si="0"/>
        <v>Иванов8, 1234591</v>
      </c>
    </row>
    <row r="27" spans="1:4">
      <c r="A27" s="7">
        <v>2237</v>
      </c>
      <c r="B27" s="8" t="s">
        <v>112</v>
      </c>
      <c r="C27" s="7">
        <v>1234592</v>
      </c>
      <c r="D27" s="7" t="str">
        <f t="shared" si="0"/>
        <v>Петров8, 1234592</v>
      </c>
    </row>
    <row r="28" spans="1:4">
      <c r="A28" s="7">
        <v>1254</v>
      </c>
      <c r="B28" s="8" t="s">
        <v>113</v>
      </c>
      <c r="C28" s="7">
        <v>1234593</v>
      </c>
      <c r="D28" s="7" t="str">
        <f t="shared" si="0"/>
        <v>Сидоров8, 1234593</v>
      </c>
    </row>
    <row r="29" spans="1:4">
      <c r="A29" s="7">
        <v>3223</v>
      </c>
      <c r="B29" s="7" t="s">
        <v>114</v>
      </c>
      <c r="C29" s="7">
        <v>1234594</v>
      </c>
      <c r="D29" s="7" t="str">
        <f t="shared" si="0"/>
        <v>Иванов9, 1234594</v>
      </c>
    </row>
    <row r="30" spans="1:4">
      <c r="A30" s="7">
        <v>2054</v>
      </c>
      <c r="B30" s="8" t="s">
        <v>115</v>
      </c>
      <c r="C30" s="7">
        <v>1234595</v>
      </c>
      <c r="D30" s="7" t="str">
        <f t="shared" si="0"/>
        <v>Петров9, 1234595</v>
      </c>
    </row>
    <row r="31" spans="1:4">
      <c r="A31" s="7">
        <v>3504</v>
      </c>
      <c r="B31" s="8" t="s">
        <v>116</v>
      </c>
      <c r="C31" s="7">
        <v>1234596</v>
      </c>
      <c r="D31" s="7" t="str">
        <f t="shared" si="0"/>
        <v>Сидоров9, 1234596</v>
      </c>
    </row>
    <row r="32" spans="1:4">
      <c r="A32" s="7">
        <v>1240</v>
      </c>
      <c r="B32" s="7" t="s">
        <v>117</v>
      </c>
      <c r="C32" s="7">
        <v>1234597</v>
      </c>
      <c r="D32" s="7" t="str">
        <f t="shared" si="0"/>
        <v>Иванов10, 1234597</v>
      </c>
    </row>
    <row r="33" spans="1:4">
      <c r="A33" s="7">
        <v>3570</v>
      </c>
      <c r="B33" s="8" t="s">
        <v>118</v>
      </c>
      <c r="C33" s="7">
        <v>1234598</v>
      </c>
      <c r="D33" s="7" t="str">
        <f t="shared" si="0"/>
        <v>Петров10, 1234598</v>
      </c>
    </row>
    <row r="34" spans="1:4">
      <c r="A34" s="7">
        <v>3972</v>
      </c>
      <c r="B34" s="8" t="s">
        <v>100</v>
      </c>
      <c r="C34" s="7">
        <v>1234599</v>
      </c>
      <c r="D34" s="7" t="str">
        <f t="shared" si="0"/>
        <v>Петров4, 1234599</v>
      </c>
    </row>
    <row r="35" spans="1:4">
      <c r="A35" s="7">
        <v>736</v>
      </c>
      <c r="B35" s="8" t="s">
        <v>101</v>
      </c>
      <c r="C35" s="7">
        <v>1234600</v>
      </c>
      <c r="D35" s="7" t="str">
        <f t="shared" si="0"/>
        <v>Сидоров4, 1234600</v>
      </c>
    </row>
    <row r="36" spans="1:4">
      <c r="A36" s="7">
        <v>2683</v>
      </c>
      <c r="B36" s="7" t="s">
        <v>102</v>
      </c>
      <c r="C36" s="7">
        <v>1234601</v>
      </c>
      <c r="D36" s="7" t="str">
        <f t="shared" si="0"/>
        <v>Иванов5, 1234601</v>
      </c>
    </row>
    <row r="37" spans="1:4">
      <c r="A37" s="7">
        <v>1900</v>
      </c>
      <c r="B37" s="8" t="s">
        <v>103</v>
      </c>
      <c r="C37" s="7">
        <v>1234602</v>
      </c>
      <c r="D37" s="7" t="str">
        <f t="shared" si="0"/>
        <v>Петров5, 1234602</v>
      </c>
    </row>
    <row r="38" spans="1:4">
      <c r="A38" s="7">
        <v>3439</v>
      </c>
      <c r="B38" s="8" t="s">
        <v>104</v>
      </c>
      <c r="C38" s="7">
        <v>1234603</v>
      </c>
      <c r="D38" s="7" t="str">
        <f t="shared" si="0"/>
        <v>Сидоров5, 1234603</v>
      </c>
    </row>
    <row r="39" spans="1:4">
      <c r="A39" s="7">
        <v>2274</v>
      </c>
      <c r="B39" s="7" t="s">
        <v>105</v>
      </c>
      <c r="C39" s="7">
        <v>1234604</v>
      </c>
      <c r="D39" s="7" t="str">
        <f t="shared" si="0"/>
        <v>Иванов6, 1234604</v>
      </c>
    </row>
    <row r="40" spans="1:4">
      <c r="A40" s="17">
        <v>1204</v>
      </c>
      <c r="B40" s="8" t="s">
        <v>106</v>
      </c>
      <c r="C40" s="7">
        <v>1234605</v>
      </c>
      <c r="D40" s="7" t="str">
        <f t="shared" si="0"/>
        <v>Петров6, 1234605</v>
      </c>
    </row>
    <row r="41" spans="1:4">
      <c r="A41" s="17">
        <v>612</v>
      </c>
      <c r="B41" s="8" t="s">
        <v>107</v>
      </c>
      <c r="C41" s="7">
        <v>1234606</v>
      </c>
      <c r="D41" s="7" t="str">
        <f t="shared" si="0"/>
        <v>Сидоров6, 1234606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Наряд для работы</vt:lpstr>
      <vt:lpstr>Не лазить</vt:lpstr>
      <vt:lpstr>Техника</vt:lpstr>
      <vt:lpstr>Фамилии+тел</vt:lpstr>
      <vt:lpstr>Заказчики</vt:lpstr>
      <vt:lpstr>'Наряд для работы'!Область_печати</vt:lpstr>
      <vt:lpstr>признаки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2020-06-23T11:42:27Z</dcterms:modified>
</cp:coreProperties>
</file>