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4920" windowWidth="13605" windowHeight="6870" activeTab="1"/>
  </bookViews>
  <sheets>
    <sheet name="Лист2" sheetId="2" r:id="rId1"/>
    <sheet name="Лист3" sheetId="3" r:id="rId2"/>
    <sheet name="Лист4" sheetId="4" r:id="rId3"/>
    <sheet name="Лист5" sheetId="5" r:id="rId4"/>
  </sheets>
  <externalReferences>
    <externalReference r:id="rId5"/>
    <externalReference r:id="rId6"/>
  </externalReferences>
  <definedNames>
    <definedName name="Таблица1">[1]Номенклатура!$A$3:$G$19</definedName>
  </definedNames>
  <calcPr calcId="145621"/>
</workbook>
</file>

<file path=xl/calcChain.xml><?xml version="1.0" encoding="utf-8"?>
<calcChain xmlns="http://schemas.openxmlformats.org/spreadsheetml/2006/main">
  <c r="E4" i="3" l="1"/>
  <c r="F4" i="3"/>
  <c r="G4" i="3"/>
  <c r="H4" i="3"/>
  <c r="I4" i="3"/>
  <c r="J4" i="3"/>
  <c r="K4" i="3"/>
  <c r="L4" i="3"/>
  <c r="M4" i="3"/>
  <c r="N4" i="3"/>
  <c r="O4" i="3"/>
  <c r="P4" i="3"/>
  <c r="Q4" i="3"/>
  <c r="E5" i="3"/>
  <c r="F5" i="3"/>
  <c r="G5" i="3"/>
  <c r="H5" i="3"/>
  <c r="I5" i="3"/>
  <c r="J5" i="3"/>
  <c r="K5" i="3"/>
  <c r="L5" i="3"/>
  <c r="M5" i="3"/>
  <c r="N5" i="3"/>
  <c r="O5" i="3"/>
  <c r="P5" i="3"/>
  <c r="Q5" i="3"/>
  <c r="E6" i="3"/>
  <c r="F6" i="3"/>
  <c r="G6" i="3"/>
  <c r="H6" i="3"/>
  <c r="I6" i="3"/>
  <c r="J6" i="3"/>
  <c r="K6" i="3"/>
  <c r="L6" i="3"/>
  <c r="M6" i="3"/>
  <c r="N6" i="3"/>
  <c r="O6" i="3"/>
  <c r="P6" i="3"/>
  <c r="Q6" i="3"/>
  <c r="E7" i="3"/>
  <c r="F7" i="3"/>
  <c r="G7" i="3"/>
  <c r="H7" i="3"/>
  <c r="I7" i="3"/>
  <c r="J7" i="3"/>
  <c r="K7" i="3"/>
  <c r="L7" i="3"/>
  <c r="M7" i="3"/>
  <c r="N7" i="3"/>
  <c r="O7" i="3"/>
  <c r="P7" i="3"/>
  <c r="Q7" i="3"/>
  <c r="E8" i="3"/>
  <c r="F8" i="3"/>
  <c r="G8" i="3"/>
  <c r="H8" i="3"/>
  <c r="I8" i="3"/>
  <c r="J8" i="3"/>
  <c r="K8" i="3"/>
  <c r="L8" i="3"/>
  <c r="M8" i="3"/>
  <c r="N8" i="3"/>
  <c r="O8" i="3"/>
  <c r="P8" i="3"/>
  <c r="Q8" i="3"/>
  <c r="E9" i="3"/>
  <c r="F9" i="3"/>
  <c r="G9" i="3"/>
  <c r="H9" i="3"/>
  <c r="I9" i="3"/>
  <c r="J9" i="3"/>
  <c r="K9" i="3"/>
  <c r="L9" i="3"/>
  <c r="M9" i="3"/>
  <c r="N9" i="3"/>
  <c r="O9" i="3"/>
  <c r="P9" i="3"/>
  <c r="Q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D5" i="3"/>
  <c r="D6" i="3"/>
  <c r="D7" i="3"/>
  <c r="D8" i="3"/>
  <c r="D9" i="3"/>
  <c r="D10" i="3"/>
  <c r="D11" i="3"/>
  <c r="D12" i="3"/>
  <c r="D4" i="3"/>
  <c r="C2" i="3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<sst xmlns="http://schemas.openxmlformats.org/spreadsheetml/2006/main" count="183" uniqueCount="42">
  <si>
    <t>Расход</t>
  </si>
  <si>
    <t>Дата</t>
  </si>
  <si>
    <t>Наименование</t>
  </si>
  <si>
    <t>Размер</t>
  </si>
  <si>
    <t>Рост</t>
  </si>
  <si>
    <t>Ед.изм.</t>
  </si>
  <si>
    <t>К-во</t>
  </si>
  <si>
    <t>№ документа</t>
  </si>
  <si>
    <t>Отряд/ПСЧ</t>
  </si>
  <si>
    <t>КодО</t>
  </si>
  <si>
    <t>Получатель</t>
  </si>
  <si>
    <t>Футболка</t>
  </si>
  <si>
    <t>Кировский</t>
  </si>
  <si>
    <t>Иванов И. И.</t>
  </si>
  <si>
    <t>Боевая одежда пожарного (БОП)</t>
  </si>
  <si>
    <t>Подшлемник зимний</t>
  </si>
  <si>
    <t>Средства защиты рук пожарного (перчатки с крагой , рукавицы с крагой)</t>
  </si>
  <si>
    <t>Ботинки с высокими берцами зимние</t>
  </si>
  <si>
    <t>Полуботинки</t>
  </si>
  <si>
    <t>Ботинки с высокими берцами летние</t>
  </si>
  <si>
    <t>Петродворцовый</t>
  </si>
  <si>
    <t>Петров П. П.</t>
  </si>
  <si>
    <t>Костюм зимний</t>
  </si>
  <si>
    <t>Защитная обувь пожарного (Сапоги резиновые)</t>
  </si>
  <si>
    <t>Белье термостойкое зимнее</t>
  </si>
  <si>
    <t>Костюм летний</t>
  </si>
  <si>
    <t>Костюм рабочий</t>
  </si>
  <si>
    <t>Красносельский</t>
  </si>
  <si>
    <t>Алексеев А. А.</t>
  </si>
  <si>
    <t>№№</t>
  </si>
  <si>
    <t>Белье термостойкое летнее</t>
  </si>
  <si>
    <t>Подшлемник летний</t>
  </si>
  <si>
    <t>Водитель</t>
  </si>
  <si>
    <t>Нач. кар</t>
  </si>
  <si>
    <t>Пожарный</t>
  </si>
  <si>
    <t>Сидоров С. С.</t>
  </si>
  <si>
    <t>Мастер ГДЗС</t>
  </si>
  <si>
    <t>Караул № 1</t>
  </si>
  <si>
    <t>Караул № 2</t>
  </si>
  <si>
    <t>Караул № 3</t>
  </si>
  <si>
    <t>Караул № 4</t>
  </si>
  <si>
    <t>Администрация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</si>
</sst>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C19]dd\ mmmm\ yyyy\ \г\.;@"/>
    <numFmt numFmtId="165" formatCode="dd/mm/yy;@"/>
  </numFmts>
  <fonts count="3" x14ac:knownFonts="1">
    <font>
      <sz val="12"/>
      <color theme="1"/>
      <name val="Times New Roman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-0.2499465926084170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14" fontId="0" fillId="0" borderId="0" xfId="0" applyNumberFormat="1" applyBorder="1" applyAlignment="1">
      <alignment horizontal="left" wrapText="1"/>
    </xf>
    <xf numFmtId="1" fontId="0" fillId="0" borderId="0" xfId="0" applyNumberFormat="1"/>
    <xf numFmtId="0" fontId="0" fillId="0" borderId="5" xfId="0" applyBorder="1" applyAlignment="1">
      <alignment horizontal="left" textRotation="90" wrapText="1"/>
    </xf>
    <xf numFmtId="14" fontId="0" fillId="0" borderId="5" xfId="0" applyNumberFormat="1" applyBorder="1" applyAlignment="1">
      <alignment horizontal="left" textRotation="90" wrapText="1"/>
    </xf>
    <xf numFmtId="0" fontId="2" fillId="0" borderId="5" xfId="0" applyFont="1" applyBorder="1" applyAlignment="1">
      <alignment horizontal="left" textRotation="90" wrapText="1"/>
    </xf>
    <xf numFmtId="0" fontId="0" fillId="0" borderId="0" xfId="0" applyAlignment="1">
      <alignment horizontal="left" textRotation="90" wrapText="1"/>
    </xf>
    <xf numFmtId="0" fontId="0" fillId="0" borderId="5" xfId="0" applyBorder="1"/>
    <xf numFmtId="165" fontId="2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6"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aginMV/Documents/&#1056;&#1040;&#1041;&#1054;&#1063;&#1040;&#1071;/&#1059;&#1063;&#1045;&#1058;_&#1054;&#1058;&#1051;&#1040;&#1044;&#1050;&#10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aginMV/Documents/&#1056;&#1040;&#1041;&#1054;&#1063;&#1040;&#1071;/&#1054;&#1058;&#1063;&#1045;&#1058;&#1067;%20&#1054;&#1058;&#1056;&#1071;&#1044;&#1067;%202020/&#1054;&#1089;&#1090;&#1072;&#1090;&#1082;&#1080;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Поставщики"/>
      <sheetName val="Отряды"/>
      <sheetName val="Получатели"/>
      <sheetName val="Номенклатура"/>
      <sheetName val="Размеры"/>
      <sheetName val="Приход"/>
      <sheetName val="Расход"/>
      <sheetName val="Оборотка"/>
      <sheetName val="Сроки"/>
      <sheetName val="Лист2"/>
      <sheetName val="Отчет"/>
      <sheetName val="Ростовка"/>
    </sheetNames>
    <sheetDataSet>
      <sheetData sheetId="0"/>
      <sheetData sheetId="1"/>
      <sheetData sheetId="2"/>
      <sheetData sheetId="3"/>
      <sheetData sheetId="4">
        <row r="3">
          <cell r="A3" t="str">
            <v>Наименование</v>
          </cell>
          <cell r="B3" t="str">
            <v>Код</v>
          </cell>
          <cell r="C3" t="str">
            <v>Размер/рост</v>
          </cell>
          <cell r="D3" t="str">
            <v>Единица измерения</v>
          </cell>
          <cell r="E3" t="str">
            <v>Код ОКЕИ</v>
          </cell>
          <cell r="F3" t="str">
            <v>Срок носки</v>
          </cell>
          <cell r="G3" t="str">
            <v>Комментарии</v>
          </cell>
        </row>
        <row r="4">
          <cell r="A4" t="str">
            <v>Одежда</v>
          </cell>
        </row>
        <row r="5">
          <cell r="A5" t="str">
            <v>Белье термостойкое зимнее</v>
          </cell>
          <cell r="D5" t="str">
            <v>штук</v>
          </cell>
          <cell r="E5">
            <v>796</v>
          </cell>
          <cell r="F5">
            <v>2</v>
          </cell>
        </row>
        <row r="6">
          <cell r="A6" t="str">
            <v>Белье термостойкое летнее</v>
          </cell>
          <cell r="D6" t="str">
            <v>штук</v>
          </cell>
          <cell r="E6">
            <v>796</v>
          </cell>
          <cell r="F6">
            <v>2</v>
          </cell>
        </row>
        <row r="7">
          <cell r="A7" t="str">
            <v>Боевая одежда пожарного (БОП)</v>
          </cell>
          <cell r="D7" t="str">
            <v>комплект</v>
          </cell>
          <cell r="E7">
            <v>839</v>
          </cell>
          <cell r="F7">
            <v>2</v>
          </cell>
        </row>
        <row r="8">
          <cell r="A8" t="str">
            <v>Костюм зимний</v>
          </cell>
          <cell r="D8" t="str">
            <v>штук</v>
          </cell>
          <cell r="E8">
            <v>796</v>
          </cell>
          <cell r="F8">
            <v>3</v>
          </cell>
        </row>
        <row r="9">
          <cell r="A9" t="str">
            <v>Костюм летний</v>
          </cell>
          <cell r="D9" t="str">
            <v>штук</v>
          </cell>
          <cell r="E9">
            <v>796</v>
          </cell>
          <cell r="F9">
            <v>1</v>
          </cell>
        </row>
        <row r="10">
          <cell r="A10" t="str">
            <v>Костюм рабочий</v>
          </cell>
          <cell r="D10" t="str">
            <v>штук</v>
          </cell>
          <cell r="E10">
            <v>796</v>
          </cell>
          <cell r="F10">
            <v>1</v>
          </cell>
        </row>
        <row r="11">
          <cell r="A11" t="str">
            <v>Подшлемник зимний</v>
          </cell>
          <cell r="D11" t="str">
            <v>пар</v>
          </cell>
          <cell r="E11">
            <v>715</v>
          </cell>
          <cell r="F11">
            <v>2</v>
          </cell>
        </row>
        <row r="12">
          <cell r="A12" t="str">
            <v>Подшлемник летний</v>
          </cell>
          <cell r="D12" t="str">
            <v>штук</v>
          </cell>
          <cell r="E12">
            <v>796</v>
          </cell>
          <cell r="F12">
            <v>2</v>
          </cell>
        </row>
        <row r="13">
          <cell r="A13" t="str">
            <v>Средства защиты рук пожарного (перчатки с крагой , рукавицы с крагой)</v>
          </cell>
          <cell r="D13" t="str">
            <v>штук</v>
          </cell>
          <cell r="E13">
            <v>796</v>
          </cell>
          <cell r="F13">
            <v>2</v>
          </cell>
        </row>
        <row r="14">
          <cell r="A14" t="str">
            <v>Футболка</v>
          </cell>
          <cell r="D14" t="str">
            <v>штук</v>
          </cell>
          <cell r="E14">
            <v>796</v>
          </cell>
          <cell r="F14">
            <v>0.5</v>
          </cell>
        </row>
        <row r="15">
          <cell r="A15" t="str">
            <v>Обувь</v>
          </cell>
        </row>
        <row r="16">
          <cell r="A16" t="str">
            <v>Ботинки с высокими берцами зимние</v>
          </cell>
          <cell r="D16" t="str">
            <v>пар</v>
          </cell>
          <cell r="E16">
            <v>715</v>
          </cell>
          <cell r="F16">
            <v>2</v>
          </cell>
        </row>
        <row r="17">
          <cell r="A17" t="str">
            <v>Ботинки с высокими берцами летние</v>
          </cell>
          <cell r="D17" t="str">
            <v>пар</v>
          </cell>
          <cell r="E17">
            <v>715</v>
          </cell>
          <cell r="F17">
            <v>1</v>
          </cell>
        </row>
        <row r="18">
          <cell r="A18" t="str">
            <v>Защитная обувь пожарного (Сапоги резиновые)</v>
          </cell>
          <cell r="D18" t="str">
            <v>пар</v>
          </cell>
          <cell r="E18">
            <v>715</v>
          </cell>
          <cell r="F18">
            <v>1</v>
          </cell>
        </row>
        <row r="19">
          <cell r="A19" t="str">
            <v>Полуботинки</v>
          </cell>
          <cell r="D19" t="str">
            <v>пар</v>
          </cell>
          <cell r="E19">
            <v>715</v>
          </cell>
          <cell r="F19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Номенклатура"/>
      <sheetName val="Размеры"/>
      <sheetName val="Получатели"/>
    </sheetNames>
    <sheetDataSet>
      <sheetData sheetId="0">
        <row r="9">
          <cell r="F9">
            <v>1435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2" workbookViewId="0">
      <selection sqref="A1:J1"/>
    </sheetView>
  </sheetViews>
  <sheetFormatPr defaultRowHeight="15.75" x14ac:dyDescent="0.25"/>
  <cols>
    <col min="1" max="1" width="15.25" customWidth="1"/>
    <col min="2" max="2" width="33.25" customWidth="1"/>
  </cols>
  <sheetData>
    <row r="1" spans="1:10" ht="19.5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6.5" thickBot="1" x14ac:dyDescent="0.3"/>
    <row r="3" spans="1:10" ht="48" thickBot="1" x14ac:dyDescent="0.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5" t="s">
        <v>10</v>
      </c>
    </row>
    <row r="4" spans="1:10" x14ac:dyDescent="0.25">
      <c r="A4" s="6">
        <v>43840</v>
      </c>
      <c r="B4" t="s">
        <v>11</v>
      </c>
      <c r="C4" s="7"/>
      <c r="D4" s="7"/>
      <c r="E4" s="7" t="str">
        <f t="shared" ref="E4:E15" si="0">IF(ISNA(VLOOKUP(B4,Таблица1,4,0)),"",VLOOKUP(B4,Таблица1,4,0))</f>
        <v>штук</v>
      </c>
      <c r="F4" s="7">
        <v>2</v>
      </c>
      <c r="G4" s="7"/>
      <c r="H4" s="7" t="s">
        <v>12</v>
      </c>
      <c r="I4" s="7"/>
      <c r="J4" s="7" t="s">
        <v>13</v>
      </c>
    </row>
    <row r="5" spans="1:10" x14ac:dyDescent="0.25">
      <c r="A5" s="6">
        <v>43840</v>
      </c>
      <c r="B5" t="s">
        <v>14</v>
      </c>
      <c r="C5" s="7"/>
      <c r="D5" s="7"/>
      <c r="E5" s="7" t="str">
        <f t="shared" si="0"/>
        <v>комплект</v>
      </c>
      <c r="F5" s="7">
        <v>1</v>
      </c>
      <c r="G5" s="7"/>
      <c r="H5" s="7" t="s">
        <v>12</v>
      </c>
      <c r="I5" s="7"/>
      <c r="J5" s="7" t="s">
        <v>13</v>
      </c>
    </row>
    <row r="6" spans="1:10" x14ac:dyDescent="0.25">
      <c r="A6" s="6">
        <v>43840</v>
      </c>
      <c r="B6" t="s">
        <v>15</v>
      </c>
      <c r="C6" s="7"/>
      <c r="D6" s="7"/>
      <c r="E6" s="7" t="str">
        <f t="shared" si="0"/>
        <v>пар</v>
      </c>
      <c r="F6" s="7">
        <v>2</v>
      </c>
      <c r="G6" s="7"/>
      <c r="H6" s="7" t="s">
        <v>12</v>
      </c>
      <c r="I6" s="7"/>
      <c r="J6" s="7" t="s">
        <v>13</v>
      </c>
    </row>
    <row r="7" spans="1:10" x14ac:dyDescent="0.25">
      <c r="A7" s="6">
        <v>43840</v>
      </c>
      <c r="B7" t="s">
        <v>16</v>
      </c>
      <c r="C7" s="7"/>
      <c r="D7" s="7"/>
      <c r="E7" s="7" t="str">
        <f t="shared" si="0"/>
        <v>штук</v>
      </c>
      <c r="F7" s="8">
        <v>1</v>
      </c>
      <c r="G7" s="7"/>
      <c r="H7" s="7" t="s">
        <v>12</v>
      </c>
      <c r="I7" s="7"/>
      <c r="J7" s="7" t="s">
        <v>13</v>
      </c>
    </row>
    <row r="8" spans="1:10" x14ac:dyDescent="0.25">
      <c r="A8" s="6">
        <v>43840</v>
      </c>
      <c r="B8" t="s">
        <v>17</v>
      </c>
      <c r="C8" s="7"/>
      <c r="D8" s="7"/>
      <c r="E8" s="7" t="str">
        <f t="shared" si="0"/>
        <v>пар</v>
      </c>
      <c r="F8" s="8">
        <v>2</v>
      </c>
      <c r="G8" s="7"/>
      <c r="H8" s="7" t="s">
        <v>12</v>
      </c>
      <c r="I8" s="7"/>
      <c r="J8" s="7" t="s">
        <v>13</v>
      </c>
    </row>
    <row r="9" spans="1:10" x14ac:dyDescent="0.25">
      <c r="A9" s="6">
        <v>43840</v>
      </c>
      <c r="B9" t="s">
        <v>18</v>
      </c>
      <c r="C9" s="7"/>
      <c r="D9" s="7"/>
      <c r="E9" s="7" t="str">
        <f t="shared" si="0"/>
        <v>пар</v>
      </c>
      <c r="F9" s="8">
        <v>1</v>
      </c>
      <c r="G9" s="7"/>
      <c r="H9" s="7" t="s">
        <v>12</v>
      </c>
      <c r="I9" s="7"/>
      <c r="J9" s="7" t="s">
        <v>13</v>
      </c>
    </row>
    <row r="10" spans="1:10" x14ac:dyDescent="0.25">
      <c r="A10" s="6">
        <v>43840</v>
      </c>
      <c r="B10" t="s">
        <v>19</v>
      </c>
      <c r="C10" s="7"/>
      <c r="D10" s="7"/>
      <c r="E10" s="7" t="str">
        <f t="shared" si="0"/>
        <v>пар</v>
      </c>
      <c r="F10" s="8">
        <v>1</v>
      </c>
      <c r="G10" s="7"/>
      <c r="H10" s="7" t="s">
        <v>12</v>
      </c>
      <c r="I10" s="7"/>
      <c r="J10" s="7" t="s">
        <v>13</v>
      </c>
    </row>
    <row r="11" spans="1:10" x14ac:dyDescent="0.25">
      <c r="A11" s="6">
        <v>43840</v>
      </c>
      <c r="B11" t="s">
        <v>11</v>
      </c>
      <c r="C11" s="7"/>
      <c r="D11" s="7"/>
      <c r="E11" s="7" t="str">
        <f t="shared" si="0"/>
        <v>штук</v>
      </c>
      <c r="F11" s="8">
        <v>6</v>
      </c>
      <c r="G11" s="7"/>
      <c r="H11" s="7" t="s">
        <v>20</v>
      </c>
      <c r="I11" s="7"/>
      <c r="J11" s="7" t="s">
        <v>21</v>
      </c>
    </row>
    <row r="12" spans="1:10" x14ac:dyDescent="0.25">
      <c r="A12" s="6">
        <v>43840</v>
      </c>
      <c r="B12" t="s">
        <v>17</v>
      </c>
      <c r="C12" s="7"/>
      <c r="D12" s="7"/>
      <c r="E12" s="7" t="str">
        <f t="shared" si="0"/>
        <v>пар</v>
      </c>
      <c r="F12" s="7">
        <v>2</v>
      </c>
      <c r="G12" s="7"/>
      <c r="H12" s="7" t="s">
        <v>20</v>
      </c>
      <c r="I12" s="7"/>
      <c r="J12" s="7" t="s">
        <v>21</v>
      </c>
    </row>
    <row r="13" spans="1:10" x14ac:dyDescent="0.25">
      <c r="A13" s="6">
        <v>43840</v>
      </c>
      <c r="B13" t="s">
        <v>14</v>
      </c>
      <c r="C13" s="7"/>
      <c r="D13" s="7"/>
      <c r="E13" s="7" t="str">
        <f t="shared" si="0"/>
        <v>комплект</v>
      </c>
      <c r="F13" s="8">
        <v>1</v>
      </c>
      <c r="G13" s="7"/>
      <c r="H13" s="7" t="s">
        <v>20</v>
      </c>
      <c r="I13" s="7"/>
      <c r="J13" s="7" t="s">
        <v>21</v>
      </c>
    </row>
    <row r="14" spans="1:10" x14ac:dyDescent="0.25">
      <c r="A14" s="6">
        <v>43840</v>
      </c>
      <c r="B14" t="s">
        <v>15</v>
      </c>
      <c r="C14" s="7"/>
      <c r="D14" s="7"/>
      <c r="E14" s="7" t="str">
        <f t="shared" si="0"/>
        <v>пар</v>
      </c>
      <c r="F14" s="8">
        <v>2</v>
      </c>
      <c r="G14" s="7"/>
      <c r="H14" s="7" t="s">
        <v>20</v>
      </c>
      <c r="I14" s="7"/>
      <c r="J14" s="7" t="s">
        <v>21</v>
      </c>
    </row>
    <row r="15" spans="1:10" x14ac:dyDescent="0.25">
      <c r="A15" s="6">
        <v>43840</v>
      </c>
      <c r="B15" t="s">
        <v>22</v>
      </c>
      <c r="C15" s="7"/>
      <c r="D15" s="7"/>
      <c r="E15" s="7" t="str">
        <f t="shared" si="0"/>
        <v>штук</v>
      </c>
      <c r="F15" s="8">
        <v>1</v>
      </c>
      <c r="G15" s="7"/>
      <c r="H15" s="7" t="s">
        <v>20</v>
      </c>
      <c r="I15" s="7"/>
      <c r="J15" s="7" t="s">
        <v>21</v>
      </c>
    </row>
    <row r="16" spans="1:10" x14ac:dyDescent="0.25">
      <c r="A16" s="6">
        <v>43840</v>
      </c>
      <c r="B16" t="s">
        <v>16</v>
      </c>
      <c r="C16" s="7"/>
      <c r="D16" s="7"/>
      <c r="E16" s="7" t="str">
        <f>IF(ISNA(VLOOKUP(B16,Таблица1,4,0)),"",VLOOKUP(B16,Таблица1,4,0))</f>
        <v>штук</v>
      </c>
      <c r="F16" s="8">
        <v>3</v>
      </c>
      <c r="G16" s="7"/>
      <c r="H16" s="7" t="s">
        <v>20</v>
      </c>
      <c r="I16" s="7"/>
      <c r="J16" s="7" t="s">
        <v>21</v>
      </c>
    </row>
    <row r="17" spans="1:10" x14ac:dyDescent="0.25">
      <c r="A17" s="6">
        <v>43840</v>
      </c>
      <c r="B17" t="s">
        <v>14</v>
      </c>
      <c r="C17" s="7"/>
      <c r="D17" s="7"/>
      <c r="E17" s="7" t="str">
        <f>IF(ISNA(VLOOKUP(B17,Таблица1,4,0)),"",VLOOKUP(B17,Таблица1,4,0))</f>
        <v>комплект</v>
      </c>
      <c r="F17" s="8">
        <v>1</v>
      </c>
      <c r="G17" s="7"/>
      <c r="H17" s="7" t="s">
        <v>20</v>
      </c>
      <c r="I17" s="7"/>
      <c r="J17" s="7" t="s">
        <v>21</v>
      </c>
    </row>
    <row r="18" spans="1:10" x14ac:dyDescent="0.25">
      <c r="A18" s="6">
        <v>43840</v>
      </c>
      <c r="B18" t="s">
        <v>23</v>
      </c>
      <c r="C18" s="7"/>
      <c r="D18" s="7"/>
      <c r="E18" s="7" t="str">
        <f>IF(ISNA(VLOOKUP(B18,Таблица1,4,0)),"",VLOOKUP(B18,Таблица1,4,0))</f>
        <v>пар</v>
      </c>
      <c r="F18" s="8">
        <v>1</v>
      </c>
      <c r="G18" s="7"/>
      <c r="H18" s="7" t="s">
        <v>20</v>
      </c>
      <c r="I18" s="7"/>
      <c r="J18" s="7" t="s">
        <v>21</v>
      </c>
    </row>
    <row r="19" spans="1:10" x14ac:dyDescent="0.25">
      <c r="A19" s="6">
        <v>43840</v>
      </c>
      <c r="B19" t="s">
        <v>18</v>
      </c>
      <c r="C19" s="7"/>
      <c r="D19" s="7"/>
      <c r="E19" s="7" t="str">
        <f>IF(ISNA(VLOOKUP(B19,Таблица1,4,0)),"",VLOOKUP(B19,Таблица1,4,0))</f>
        <v>пар</v>
      </c>
      <c r="F19" s="8">
        <v>1</v>
      </c>
      <c r="G19" s="7"/>
      <c r="H19" s="7" t="s">
        <v>20</v>
      </c>
      <c r="I19" s="7"/>
      <c r="J19" s="7" t="s">
        <v>21</v>
      </c>
    </row>
    <row r="20" spans="1:10" x14ac:dyDescent="0.25">
      <c r="A20" s="6">
        <v>43871</v>
      </c>
      <c r="B20" t="s">
        <v>24</v>
      </c>
      <c r="C20" s="7"/>
      <c r="D20" s="7"/>
      <c r="E20" s="7" t="str">
        <f t="shared" ref="E20:E44" si="1">IF(ISNA(VLOOKUP(B20,Таблица1,4,0)),"",VLOOKUP(B20,Таблица1,4,0))</f>
        <v>штук</v>
      </c>
      <c r="F20" s="8">
        <v>2</v>
      </c>
      <c r="G20" s="7"/>
      <c r="H20" s="7" t="s">
        <v>20</v>
      </c>
      <c r="I20" s="7"/>
      <c r="J20" s="7" t="s">
        <v>21</v>
      </c>
    </row>
    <row r="21" spans="1:10" x14ac:dyDescent="0.25">
      <c r="A21" s="6">
        <v>43871</v>
      </c>
      <c r="B21" t="s">
        <v>25</v>
      </c>
      <c r="C21" s="7"/>
      <c r="D21" s="7"/>
      <c r="E21" s="7" t="str">
        <f t="shared" si="1"/>
        <v>штук</v>
      </c>
      <c r="F21" s="8">
        <v>2</v>
      </c>
      <c r="G21" s="7"/>
      <c r="H21" s="7" t="s">
        <v>20</v>
      </c>
      <c r="I21" s="7"/>
      <c r="J21" s="7" t="s">
        <v>21</v>
      </c>
    </row>
    <row r="22" spans="1:10" x14ac:dyDescent="0.25">
      <c r="A22" s="6">
        <v>43871</v>
      </c>
      <c r="B22" t="s">
        <v>26</v>
      </c>
      <c r="C22" s="7"/>
      <c r="D22" s="7"/>
      <c r="E22" s="7" t="str">
        <f t="shared" si="1"/>
        <v>штук</v>
      </c>
      <c r="F22" s="8">
        <v>1</v>
      </c>
      <c r="G22" s="7"/>
      <c r="H22" s="7" t="s">
        <v>20</v>
      </c>
      <c r="I22" s="7"/>
      <c r="J22" s="7" t="s">
        <v>21</v>
      </c>
    </row>
    <row r="23" spans="1:10" x14ac:dyDescent="0.25">
      <c r="A23" s="6">
        <v>43871</v>
      </c>
      <c r="B23" t="s">
        <v>16</v>
      </c>
      <c r="C23" s="7"/>
      <c r="D23" s="7"/>
      <c r="E23" s="7" t="str">
        <f t="shared" si="1"/>
        <v>штук</v>
      </c>
      <c r="F23" s="8">
        <v>1</v>
      </c>
      <c r="G23" s="7"/>
      <c r="H23" s="7" t="s">
        <v>20</v>
      </c>
      <c r="I23" s="7"/>
      <c r="J23" s="7" t="s">
        <v>21</v>
      </c>
    </row>
    <row r="24" spans="1:10" x14ac:dyDescent="0.25">
      <c r="A24" s="6">
        <v>43871</v>
      </c>
      <c r="B24" t="s">
        <v>11</v>
      </c>
      <c r="C24" s="7"/>
      <c r="D24" s="7"/>
      <c r="E24" s="7" t="str">
        <f t="shared" si="1"/>
        <v>штук</v>
      </c>
      <c r="F24" s="8">
        <v>2</v>
      </c>
      <c r="G24" s="7"/>
      <c r="H24" s="7" t="s">
        <v>20</v>
      </c>
      <c r="I24" s="7"/>
      <c r="J24" s="7" t="s">
        <v>21</v>
      </c>
    </row>
    <row r="25" spans="1:10" x14ac:dyDescent="0.25">
      <c r="A25" s="6">
        <v>43871</v>
      </c>
      <c r="B25" t="s">
        <v>18</v>
      </c>
      <c r="C25" s="7"/>
      <c r="D25" s="7"/>
      <c r="E25" s="7" t="str">
        <f t="shared" si="1"/>
        <v>пар</v>
      </c>
      <c r="F25" s="8">
        <v>2</v>
      </c>
      <c r="G25" s="7"/>
      <c r="H25" s="7" t="s">
        <v>20</v>
      </c>
      <c r="I25" s="7"/>
      <c r="J25" s="7" t="s">
        <v>21</v>
      </c>
    </row>
    <row r="26" spans="1:10" x14ac:dyDescent="0.25">
      <c r="A26" s="6">
        <v>43871</v>
      </c>
      <c r="B26" t="s">
        <v>23</v>
      </c>
      <c r="C26" s="7"/>
      <c r="D26" s="7"/>
      <c r="E26" s="7" t="str">
        <f t="shared" si="1"/>
        <v>пар</v>
      </c>
      <c r="F26" s="8">
        <v>1</v>
      </c>
      <c r="G26" s="7"/>
      <c r="H26" s="7" t="s">
        <v>20</v>
      </c>
      <c r="I26" s="7"/>
      <c r="J26" s="7" t="s">
        <v>21</v>
      </c>
    </row>
    <row r="27" spans="1:10" x14ac:dyDescent="0.25">
      <c r="A27" s="6">
        <v>43900</v>
      </c>
      <c r="B27" t="s">
        <v>24</v>
      </c>
      <c r="C27" s="7"/>
      <c r="D27" s="7"/>
      <c r="E27" s="7" t="str">
        <f t="shared" si="1"/>
        <v>штук</v>
      </c>
      <c r="F27" s="8">
        <v>1</v>
      </c>
      <c r="G27" s="7"/>
      <c r="H27" s="7" t="s">
        <v>20</v>
      </c>
      <c r="I27" s="7"/>
      <c r="J27" s="7" t="s">
        <v>21</v>
      </c>
    </row>
    <row r="28" spans="1:10" x14ac:dyDescent="0.25">
      <c r="A28" s="6">
        <v>43900</v>
      </c>
      <c r="B28" t="s">
        <v>14</v>
      </c>
      <c r="C28" s="7"/>
      <c r="D28" s="7"/>
      <c r="E28" s="7" t="str">
        <f t="shared" si="1"/>
        <v>комплект</v>
      </c>
      <c r="F28" s="8">
        <v>8</v>
      </c>
      <c r="G28" s="7"/>
      <c r="H28" s="7" t="s">
        <v>20</v>
      </c>
      <c r="I28" s="7"/>
      <c r="J28" s="7" t="s">
        <v>21</v>
      </c>
    </row>
    <row r="29" spans="1:10" x14ac:dyDescent="0.25">
      <c r="A29" s="6">
        <v>43900</v>
      </c>
      <c r="B29" t="s">
        <v>22</v>
      </c>
      <c r="C29" s="7"/>
      <c r="D29" s="7"/>
      <c r="E29" s="7" t="str">
        <f t="shared" si="1"/>
        <v>штук</v>
      </c>
      <c r="F29" s="8">
        <v>1</v>
      </c>
      <c r="G29" s="7"/>
      <c r="H29" s="7" t="s">
        <v>20</v>
      </c>
      <c r="I29" s="7"/>
      <c r="J29" s="7" t="s">
        <v>21</v>
      </c>
    </row>
    <row r="30" spans="1:10" x14ac:dyDescent="0.25">
      <c r="A30" s="6">
        <v>43900</v>
      </c>
      <c r="B30" t="s">
        <v>15</v>
      </c>
      <c r="C30" s="7"/>
      <c r="D30" s="7"/>
      <c r="E30" s="7" t="str">
        <f t="shared" si="1"/>
        <v>пар</v>
      </c>
      <c r="F30" s="8">
        <v>8</v>
      </c>
      <c r="G30" s="7"/>
      <c r="H30" s="7" t="s">
        <v>20</v>
      </c>
      <c r="I30" s="7"/>
      <c r="J30" s="7" t="s">
        <v>21</v>
      </c>
    </row>
    <row r="31" spans="1:10" x14ac:dyDescent="0.25">
      <c r="A31" s="6">
        <v>43900</v>
      </c>
      <c r="B31" t="s">
        <v>16</v>
      </c>
      <c r="C31" s="7"/>
      <c r="D31" s="7"/>
      <c r="E31" s="7" t="str">
        <f t="shared" si="1"/>
        <v>штук</v>
      </c>
      <c r="F31" s="8">
        <v>7</v>
      </c>
      <c r="G31" s="7"/>
      <c r="H31" s="7" t="s">
        <v>20</v>
      </c>
      <c r="I31" s="7"/>
      <c r="J31" s="7" t="s">
        <v>21</v>
      </c>
    </row>
    <row r="32" spans="1:10" x14ac:dyDescent="0.25">
      <c r="A32" s="6">
        <v>43900</v>
      </c>
      <c r="B32" t="s">
        <v>11</v>
      </c>
      <c r="C32" s="7"/>
      <c r="D32" s="7"/>
      <c r="E32" s="7" t="str">
        <f t="shared" si="1"/>
        <v>штук</v>
      </c>
      <c r="F32" s="8">
        <v>2</v>
      </c>
      <c r="G32" s="7"/>
      <c r="H32" s="7" t="s">
        <v>20</v>
      </c>
      <c r="I32" s="7"/>
      <c r="J32" s="7" t="s">
        <v>21</v>
      </c>
    </row>
    <row r="33" spans="1:10" x14ac:dyDescent="0.25">
      <c r="A33" s="6">
        <v>43900</v>
      </c>
      <c r="B33" t="s">
        <v>17</v>
      </c>
      <c r="C33" s="7"/>
      <c r="D33" s="7"/>
      <c r="E33" s="7" t="str">
        <f t="shared" si="1"/>
        <v>пар</v>
      </c>
      <c r="F33" s="8">
        <v>5</v>
      </c>
      <c r="G33" s="7"/>
      <c r="H33" s="7" t="s">
        <v>20</v>
      </c>
      <c r="I33" s="7"/>
      <c r="J33" s="7" t="s">
        <v>21</v>
      </c>
    </row>
    <row r="34" spans="1:10" x14ac:dyDescent="0.25">
      <c r="A34" s="6">
        <v>43900</v>
      </c>
      <c r="B34" t="s">
        <v>23</v>
      </c>
      <c r="C34" s="7"/>
      <c r="D34" s="7"/>
      <c r="E34" s="7" t="str">
        <f t="shared" si="1"/>
        <v>пар</v>
      </c>
      <c r="F34" s="8">
        <v>7</v>
      </c>
      <c r="G34" s="7"/>
      <c r="H34" s="7" t="s">
        <v>20</v>
      </c>
      <c r="I34" s="7"/>
      <c r="J34" s="7" t="s">
        <v>21</v>
      </c>
    </row>
    <row r="35" spans="1:10" x14ac:dyDescent="0.25">
      <c r="A35" s="6">
        <v>43900</v>
      </c>
      <c r="B35" t="s">
        <v>18</v>
      </c>
      <c r="C35" s="7"/>
      <c r="D35" s="7"/>
      <c r="E35" s="7" t="str">
        <f t="shared" si="1"/>
        <v>пар</v>
      </c>
      <c r="F35" s="8">
        <v>5</v>
      </c>
      <c r="G35" s="7"/>
      <c r="H35" s="7" t="s">
        <v>20</v>
      </c>
      <c r="I35" s="7"/>
      <c r="J35" s="7" t="s">
        <v>21</v>
      </c>
    </row>
    <row r="36" spans="1:10" x14ac:dyDescent="0.25">
      <c r="A36" s="6">
        <v>43963</v>
      </c>
      <c r="B36" t="s">
        <v>24</v>
      </c>
      <c r="C36" s="7"/>
      <c r="D36" s="7"/>
      <c r="E36" s="7" t="str">
        <f t="shared" si="1"/>
        <v>штук</v>
      </c>
      <c r="F36" s="8">
        <v>1</v>
      </c>
      <c r="G36" s="7"/>
      <c r="H36" s="7" t="s">
        <v>20</v>
      </c>
      <c r="I36" s="7"/>
      <c r="J36" s="7" t="s">
        <v>21</v>
      </c>
    </row>
    <row r="37" spans="1:10" x14ac:dyDescent="0.25">
      <c r="A37" s="6">
        <v>43963</v>
      </c>
      <c r="B37" t="s">
        <v>14</v>
      </c>
      <c r="C37" s="7"/>
      <c r="D37" s="7"/>
      <c r="E37" s="7" t="str">
        <f t="shared" si="1"/>
        <v>комплект</v>
      </c>
      <c r="F37" s="8">
        <v>3</v>
      </c>
      <c r="G37" s="7"/>
      <c r="H37" s="7" t="s">
        <v>20</v>
      </c>
      <c r="I37" s="7"/>
      <c r="J37" s="7" t="s">
        <v>21</v>
      </c>
    </row>
    <row r="38" spans="1:10" x14ac:dyDescent="0.25">
      <c r="A38" s="6">
        <v>43963</v>
      </c>
      <c r="B38" t="s">
        <v>23</v>
      </c>
      <c r="C38" s="7"/>
      <c r="D38" s="7"/>
      <c r="E38" s="7" t="str">
        <f t="shared" si="1"/>
        <v>пар</v>
      </c>
      <c r="F38" s="8">
        <v>2</v>
      </c>
      <c r="G38" s="7"/>
      <c r="H38" s="7" t="s">
        <v>20</v>
      </c>
      <c r="I38" s="7"/>
      <c r="J38" s="7" t="s">
        <v>21</v>
      </c>
    </row>
    <row r="39" spans="1:10" x14ac:dyDescent="0.25">
      <c r="A39" s="6">
        <v>43963</v>
      </c>
      <c r="B39" t="s">
        <v>22</v>
      </c>
      <c r="C39" s="7"/>
      <c r="D39" s="7"/>
      <c r="E39" s="7" t="str">
        <f t="shared" si="1"/>
        <v>штук</v>
      </c>
      <c r="F39" s="8">
        <v>1</v>
      </c>
      <c r="G39" s="7"/>
      <c r="H39" s="7" t="s">
        <v>20</v>
      </c>
      <c r="I39" s="7"/>
      <c r="J39" s="7" t="s">
        <v>21</v>
      </c>
    </row>
    <row r="40" spans="1:10" x14ac:dyDescent="0.25">
      <c r="A40" s="6">
        <v>43963</v>
      </c>
      <c r="B40" t="s">
        <v>25</v>
      </c>
      <c r="C40" s="7"/>
      <c r="D40" s="7"/>
      <c r="E40" s="7" t="str">
        <f t="shared" si="1"/>
        <v>штук</v>
      </c>
      <c r="F40" s="8">
        <v>1</v>
      </c>
      <c r="G40" s="7"/>
      <c r="H40" s="7" t="s">
        <v>20</v>
      </c>
      <c r="I40" s="7"/>
      <c r="J40" s="7" t="s">
        <v>21</v>
      </c>
    </row>
    <row r="41" spans="1:10" x14ac:dyDescent="0.25">
      <c r="A41" s="6">
        <v>43963</v>
      </c>
      <c r="B41" t="s">
        <v>15</v>
      </c>
      <c r="C41" s="7"/>
      <c r="D41" s="7"/>
      <c r="E41" s="7" t="str">
        <f t="shared" si="1"/>
        <v>пар</v>
      </c>
      <c r="F41" s="8">
        <v>2</v>
      </c>
      <c r="G41" s="7"/>
      <c r="H41" s="7" t="s">
        <v>20</v>
      </c>
      <c r="I41" s="7"/>
      <c r="J41" s="7" t="s">
        <v>21</v>
      </c>
    </row>
    <row r="42" spans="1:10" x14ac:dyDescent="0.25">
      <c r="A42" s="6">
        <v>43963</v>
      </c>
      <c r="B42" t="s">
        <v>18</v>
      </c>
      <c r="C42" s="7"/>
      <c r="D42" s="7"/>
      <c r="E42" s="7" t="str">
        <f t="shared" si="1"/>
        <v>пар</v>
      </c>
      <c r="F42" s="8">
        <v>4</v>
      </c>
      <c r="G42" s="7"/>
      <c r="H42" s="7" t="s">
        <v>20</v>
      </c>
      <c r="I42" s="7"/>
      <c r="J42" s="7" t="s">
        <v>21</v>
      </c>
    </row>
    <row r="43" spans="1:10" x14ac:dyDescent="0.25">
      <c r="A43" s="6">
        <v>43963</v>
      </c>
      <c r="B43" t="s">
        <v>16</v>
      </c>
      <c r="C43" s="7"/>
      <c r="D43" s="7"/>
      <c r="E43" s="7" t="str">
        <f t="shared" si="1"/>
        <v>штук</v>
      </c>
      <c r="F43" s="8">
        <v>2</v>
      </c>
      <c r="G43" s="7"/>
      <c r="H43" s="7" t="s">
        <v>20</v>
      </c>
      <c r="I43" s="7"/>
      <c r="J43" s="7" t="s">
        <v>21</v>
      </c>
    </row>
    <row r="44" spans="1:10" x14ac:dyDescent="0.25">
      <c r="A44" s="6">
        <v>43963</v>
      </c>
      <c r="B44" t="s">
        <v>11</v>
      </c>
      <c r="C44" s="7"/>
      <c r="D44" s="7"/>
      <c r="E44" s="7" t="str">
        <f t="shared" si="1"/>
        <v>штук</v>
      </c>
      <c r="F44" s="8">
        <v>2</v>
      </c>
      <c r="G44" s="7"/>
      <c r="H44" s="7" t="s">
        <v>20</v>
      </c>
      <c r="I44" s="7"/>
      <c r="J44" s="7" t="s">
        <v>21</v>
      </c>
    </row>
    <row r="45" spans="1:10" x14ac:dyDescent="0.25">
      <c r="A45" s="6">
        <v>43840</v>
      </c>
      <c r="B45" t="s">
        <v>25</v>
      </c>
      <c r="C45" s="7"/>
      <c r="D45" s="7"/>
      <c r="E45" s="7" t="str">
        <f t="shared" ref="E45:E51" si="2">IF(ISNA(VLOOKUP(B45,Таблица1,4,0)),"",VLOOKUP(B45,Таблица1,4,0))</f>
        <v>штук</v>
      </c>
      <c r="F45" s="8">
        <v>1</v>
      </c>
      <c r="G45" s="7"/>
      <c r="H45" s="7" t="s">
        <v>20</v>
      </c>
      <c r="I45" s="7"/>
      <c r="J45" s="7" t="s">
        <v>21</v>
      </c>
    </row>
    <row r="46" spans="1:10" x14ac:dyDescent="0.25">
      <c r="A46" s="6">
        <v>43840</v>
      </c>
      <c r="B46" t="s">
        <v>25</v>
      </c>
      <c r="C46" s="7"/>
      <c r="D46" s="7"/>
      <c r="E46" s="7" t="str">
        <f t="shared" si="2"/>
        <v>штук</v>
      </c>
      <c r="F46" s="8">
        <v>2</v>
      </c>
      <c r="G46" s="7"/>
      <c r="H46" s="7" t="s">
        <v>27</v>
      </c>
      <c r="I46" s="7"/>
      <c r="J46" s="7" t="s">
        <v>28</v>
      </c>
    </row>
    <row r="47" spans="1:10" x14ac:dyDescent="0.25">
      <c r="A47" s="6">
        <v>43840</v>
      </c>
      <c r="B47" t="s">
        <v>24</v>
      </c>
      <c r="C47" s="7"/>
      <c r="D47" s="7"/>
      <c r="E47" s="7" t="str">
        <f t="shared" si="2"/>
        <v>штук</v>
      </c>
      <c r="F47" s="8">
        <v>1</v>
      </c>
      <c r="G47" s="7"/>
      <c r="H47" s="7" t="s">
        <v>27</v>
      </c>
      <c r="I47" s="7"/>
      <c r="J47" s="7" t="s">
        <v>28</v>
      </c>
    </row>
    <row r="48" spans="1:10" x14ac:dyDescent="0.25">
      <c r="A48" s="6">
        <v>43840</v>
      </c>
      <c r="B48" t="s">
        <v>14</v>
      </c>
      <c r="C48" s="7"/>
      <c r="D48" s="7"/>
      <c r="E48" s="7" t="str">
        <f t="shared" si="2"/>
        <v>комплект</v>
      </c>
      <c r="F48" s="8">
        <v>3</v>
      </c>
      <c r="G48" s="7"/>
      <c r="H48" s="7" t="s">
        <v>27</v>
      </c>
      <c r="I48" s="7"/>
      <c r="J48" s="7" t="s">
        <v>28</v>
      </c>
    </row>
    <row r="49" spans="1:10" x14ac:dyDescent="0.25">
      <c r="A49" s="6">
        <v>43840</v>
      </c>
      <c r="B49" t="s">
        <v>17</v>
      </c>
      <c r="C49" s="7"/>
      <c r="D49" s="7"/>
      <c r="E49" s="7" t="str">
        <f t="shared" si="2"/>
        <v>пар</v>
      </c>
      <c r="F49" s="8">
        <v>5</v>
      </c>
      <c r="G49" s="7"/>
      <c r="H49" s="7" t="s">
        <v>27</v>
      </c>
      <c r="I49" s="7"/>
      <c r="J49" s="7" t="s">
        <v>28</v>
      </c>
    </row>
    <row r="50" spans="1:10" x14ac:dyDescent="0.25">
      <c r="A50" s="6">
        <v>43840</v>
      </c>
      <c r="B50" t="s">
        <v>19</v>
      </c>
      <c r="C50" s="7"/>
      <c r="D50" s="7"/>
      <c r="E50" s="7" t="str">
        <f t="shared" si="2"/>
        <v>пар</v>
      </c>
      <c r="F50" s="8">
        <v>2</v>
      </c>
      <c r="G50" s="7"/>
      <c r="H50" s="7" t="s">
        <v>27</v>
      </c>
      <c r="I50" s="7"/>
      <c r="J50" s="7" t="s">
        <v>28</v>
      </c>
    </row>
    <row r="51" spans="1:10" x14ac:dyDescent="0.25">
      <c r="A51" s="6">
        <v>43840</v>
      </c>
      <c r="B51" t="s">
        <v>23</v>
      </c>
      <c r="C51" s="7"/>
      <c r="D51" s="7"/>
      <c r="E51" s="7" t="str">
        <f t="shared" si="2"/>
        <v>пар</v>
      </c>
      <c r="F51" s="8">
        <v>3</v>
      </c>
      <c r="G51" s="7"/>
      <c r="H51" s="7" t="s">
        <v>27</v>
      </c>
      <c r="I51" s="7"/>
      <c r="J51" s="7" t="s">
        <v>28</v>
      </c>
    </row>
  </sheetData>
  <mergeCells count="1">
    <mergeCell ref="A1:J1"/>
  </mergeCells>
  <conditionalFormatting sqref="A4:D10 C11:D15 F11:F15 F4:J4 E4:E15 C16:F45 G11:I45 A46:I51 A11:B45 F5:I10 J5:J51">
    <cfRule type="notContainsBlanks" dxfId="15" priority="12">
      <formula>LEN(TRIM(A4))&gt;0</formula>
    </cfRule>
  </conditionalFormatting>
  <conditionalFormatting sqref="B4:B10 B46:B51">
    <cfRule type="containsErrors" dxfId="14" priority="11">
      <formula>ISERROR(B4)</formula>
    </cfRule>
  </conditionalFormatting>
  <conditionalFormatting sqref="B11">
    <cfRule type="containsErrors" dxfId="13" priority="10">
      <formula>ISERROR(B11)</formula>
    </cfRule>
  </conditionalFormatting>
  <conditionalFormatting sqref="B12">
    <cfRule type="containsErrors" dxfId="12" priority="9">
      <formula>ISERROR(B12)</formula>
    </cfRule>
  </conditionalFormatting>
  <conditionalFormatting sqref="B13">
    <cfRule type="containsErrors" dxfId="11" priority="8">
      <formula>ISERROR(B13)</formula>
    </cfRule>
  </conditionalFormatting>
  <conditionalFormatting sqref="B14">
    <cfRule type="containsErrors" dxfId="10" priority="7">
      <formula>ISERROR(B14)</formula>
    </cfRule>
  </conditionalFormatting>
  <conditionalFormatting sqref="B15">
    <cfRule type="containsErrors" dxfId="9" priority="6">
      <formula>ISERROR(B15)</formula>
    </cfRule>
  </conditionalFormatting>
  <conditionalFormatting sqref="B16">
    <cfRule type="containsErrors" dxfId="8" priority="5">
      <formula>ISERROR(B16)</formula>
    </cfRule>
  </conditionalFormatting>
  <conditionalFormatting sqref="B17">
    <cfRule type="containsErrors" dxfId="7" priority="4">
      <formula>ISERROR(B17)</formula>
    </cfRule>
  </conditionalFormatting>
  <conditionalFormatting sqref="B18">
    <cfRule type="containsErrors" dxfId="6" priority="3">
      <formula>ISERROR(B18)</formula>
    </cfRule>
  </conditionalFormatting>
  <conditionalFormatting sqref="B19:B44">
    <cfRule type="containsErrors" dxfId="5" priority="2">
      <formula>ISERROR(B19)</formula>
    </cfRule>
  </conditionalFormatting>
  <conditionalFormatting sqref="B45">
    <cfRule type="containsErrors" dxfId="4" priority="1">
      <formula>ISERROR(B45)</formula>
    </cfRule>
  </conditionalFormatting>
  <dataValidations count="2">
    <dataValidation type="date" allowBlank="1" showInputMessage="1" showErrorMessage="1" sqref="A4:A51">
      <formula1>43466</formula1>
      <formula2>44197</formula2>
    </dataValidation>
    <dataValidation type="list" allowBlank="1" showInputMessage="1" showErrorMessage="1" sqref="B4:B51">
      <formula1>INDIRECT("Номенклатура!$A$5:$A$19")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[1]Получатели!#REF!</xm:f>
          </x14:formula1>
          <xm:sqref>J4:J51</xm:sqref>
        </x14:dataValidation>
        <x14:dataValidation type="list" allowBlank="1" showInputMessage="1" showErrorMessage="1">
          <x14:formula1>
            <xm:f>[1]Отряды!#REF!</xm:f>
          </x14:formula1>
          <xm:sqref>H4:H51</xm:sqref>
        </x14:dataValidation>
        <x14:dataValidation type="list" allowBlank="1" showInputMessage="1" showErrorMessage="1">
          <x14:formula1>
            <xm:f>[2]Лист1!#REF!</xm:f>
          </x14:formula1>
          <xm:sqref>B11:B45</xm:sqref>
        </x14:dataValidation>
        <x14:dataValidation type="list" allowBlank="1" showInputMessage="1" showErrorMessage="1">
          <x14:formula1>
            <xm:f>[1]Размеры!#REF!</xm:f>
          </x14:formula1>
          <xm:sqref>D4:D51</xm:sqref>
        </x14:dataValidation>
        <x14:dataValidation type="list" allowBlank="1" showInputMessage="1" showErrorMessage="1">
          <x14:formula1>
            <xm:f>[1]Размеры!#REF!</xm:f>
          </x14:formula1>
          <xm:sqref>C4:C51</xm:sqref>
        </x14:dataValidation>
        <x14:dataValidation type="list" allowBlank="1" showInputMessage="1" showErrorMessage="1">
          <x14:formula1>
            <xm:f>[1]Номенклатура!#REF!</xm:f>
          </x14:formula1>
          <xm:sqref>B4:B10 B46:B51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tabSelected="1" workbookViewId="0">
      <selection activeCell="M7" sqref="M7"/>
    </sheetView>
  </sheetViews>
  <sheetFormatPr defaultRowHeight="15.75" x14ac:dyDescent="0.25"/>
  <cols>
    <col min="1" max="1" width="3.25" customWidth="1"/>
    <col min="2" max="2" width="16.125" customWidth="1"/>
    <col min="3" max="3" width="12.25" customWidth="1"/>
    <col min="4" max="11" width="4.75" customWidth="1"/>
    <col min="12" max="12" width="7.375" customWidth="1"/>
    <col min="13" max="13" width="11.625" customWidth="1"/>
    <col min="14" max="17" width="4.75" customWidth="1"/>
  </cols>
  <sheetData>
    <row r="2" spans="1:17" x14ac:dyDescent="0.25">
      <c r="C2" s="9">
        <f ca="1">NOW()</f>
        <v>44012.426961226854</v>
      </c>
      <c r="D2" s="10">
        <v>730</v>
      </c>
      <c r="E2" s="10">
        <v>730</v>
      </c>
      <c r="F2" s="10">
        <v>730</v>
      </c>
      <c r="G2" s="10">
        <v>1095</v>
      </c>
      <c r="H2" s="10">
        <v>365</v>
      </c>
      <c r="I2" s="10">
        <v>365</v>
      </c>
      <c r="J2" s="10">
        <v>730</v>
      </c>
      <c r="K2" s="10">
        <v>730</v>
      </c>
      <c r="L2" s="10">
        <v>730</v>
      </c>
      <c r="M2" s="10">
        <v>365</v>
      </c>
      <c r="N2" s="10">
        <v>730</v>
      </c>
      <c r="O2" s="10">
        <v>365</v>
      </c>
      <c r="P2" s="10">
        <v>730</v>
      </c>
      <c r="Q2" s="10">
        <v>365</v>
      </c>
    </row>
    <row r="3" spans="1:17" s="14" customFormat="1" ht="270" x14ac:dyDescent="0.25">
      <c r="A3" s="11" t="s">
        <v>29</v>
      </c>
      <c r="B3" s="11"/>
      <c r="C3" s="12"/>
      <c r="D3" s="13" t="s">
        <v>24</v>
      </c>
      <c r="E3" s="13" t="s">
        <v>30</v>
      </c>
      <c r="F3" s="13" t="s">
        <v>14</v>
      </c>
      <c r="G3" s="13" t="s">
        <v>22</v>
      </c>
      <c r="H3" s="13" t="s">
        <v>25</v>
      </c>
      <c r="I3" s="13" t="s">
        <v>26</v>
      </c>
      <c r="J3" s="13" t="s">
        <v>15</v>
      </c>
      <c r="K3" s="13" t="s">
        <v>31</v>
      </c>
      <c r="L3" s="13" t="s">
        <v>16</v>
      </c>
      <c r="M3" s="13" t="s">
        <v>11</v>
      </c>
      <c r="N3" s="13" t="s">
        <v>17</v>
      </c>
      <c r="O3" s="13" t="s">
        <v>19</v>
      </c>
      <c r="P3" s="13" t="s">
        <v>23</v>
      </c>
      <c r="Q3" s="13" t="s">
        <v>18</v>
      </c>
    </row>
    <row r="4" spans="1:17" x14ac:dyDescent="0.25">
      <c r="A4" s="15">
        <v>1</v>
      </c>
      <c r="B4" s="15" t="s">
        <v>13</v>
      </c>
      <c r="C4" s="15" t="s">
        <v>32</v>
      </c>
      <c r="D4" s="16" t="str">
        <f>IF(AND(Лист2!$B$4:$B$51=Лист3!D$3,Лист2!$J$4:$J$51=Лист3!$B4),Лист2!$A$4:$A$51,"")</f>
        <v/>
      </c>
      <c r="E4" s="16" t="str">
        <f>IF(AND(Лист2!$B$4:$B$51=Лист3!E$3,Лист2!$J$4:$J$51=Лист3!$B4),Лист2!$A$4:$A$51,"")</f>
        <v/>
      </c>
      <c r="F4" s="16" t="str">
        <f>IF(AND(Лист2!$B$4:$B$51=Лист3!F$3,Лист2!$J$4:$J$51=Лист3!$B4),Лист2!$A$4:$A$51,"")</f>
        <v/>
      </c>
      <c r="G4" s="16" t="str">
        <f>IF(AND(Лист2!$B$4:$B$51=Лист3!G$3,Лист2!$J$4:$J$51=Лист3!$B4),Лист2!$A$4:$A$51,"")</f>
        <v/>
      </c>
      <c r="H4" s="16" t="str">
        <f>IF(AND(Лист2!$B$4:$B$51=Лист3!H$3,Лист2!$J$4:$J$51=Лист3!$B4),Лист2!$A$4:$A$51,"")</f>
        <v/>
      </c>
      <c r="I4" s="16" t="str">
        <f>IF(AND(Лист2!$B$4:$B$51=Лист3!I$3,Лист2!$J$4:$J$51=Лист3!$B4),Лист2!$A$4:$A$51,"")</f>
        <v/>
      </c>
      <c r="J4" s="16" t="str">
        <f>IF(AND(Лист2!$B$4:$B$51=Лист3!J$3,Лист2!$J$4:$J$51=Лист3!$B4),Лист2!$A$4:$A$51,"")</f>
        <v/>
      </c>
      <c r="K4" s="16" t="str">
        <f>IF(AND(Лист2!$B$4:$B$51=Лист3!K$3,Лист2!$J$4:$J$51=Лист3!$B4),Лист2!$A$4:$A$51,"")</f>
        <v/>
      </c>
      <c r="L4" s="16" t="str">
        <f>IF(AND(Лист2!$B$4:$B$51=Лист3!L$3,Лист2!$J$4:$J$51=Лист3!$B4),Лист2!$A$4:$A$51,"")</f>
        <v/>
      </c>
      <c r="M4" s="16">
        <f>IF(AND(Лист2!$B$4:$B$51=Лист3!M$3,Лист2!$J$4:$J$51=Лист3!$B4),Лист2!$A$4:$A$51,"")</f>
        <v>43840</v>
      </c>
      <c r="N4" s="16" t="str">
        <f>IF(AND(Лист2!$B$4:$B$51=Лист3!N$3,Лист2!$J$4:$J$51=Лист3!$B4),Лист2!$A$4:$A$51,"")</f>
        <v/>
      </c>
      <c r="O4" s="16" t="str">
        <f>IF(AND(Лист2!$B$4:$B$51=Лист3!O$3,Лист2!$J$4:$J$51=Лист3!$B4),Лист2!$A$4:$A$51,"")</f>
        <v/>
      </c>
      <c r="P4" s="16" t="str">
        <f>IF(AND(Лист2!$B$4:$B$51=Лист3!P$3,Лист2!$J$4:$J$51=Лист3!$B4),Лист2!$A$4:$A$51,"")</f>
        <v/>
      </c>
      <c r="Q4" s="16" t="str">
        <f>IF(AND(Лист2!$B$4:$B$51=Лист3!Q$3,Лист2!$J$4:$J$51=Лист3!$B4),Лист2!$A$4:$A$51,"")</f>
        <v/>
      </c>
    </row>
    <row r="5" spans="1:17" x14ac:dyDescent="0.25">
      <c r="A5" s="15">
        <v>2</v>
      </c>
      <c r="B5" s="15" t="s">
        <v>21</v>
      </c>
      <c r="C5" s="15" t="s">
        <v>33</v>
      </c>
      <c r="D5" s="16" t="str">
        <f>IF(AND(Лист2!$B$4:$B$51=Лист3!D$3,Лист2!$J$4:$J$51=Лист3!$B5),Лист2!$A$4:$A$51,"")</f>
        <v/>
      </c>
      <c r="E5" s="16" t="str">
        <f>IF(AND(Лист2!$B$4:$B$51=Лист3!E$3,Лист2!$J$4:$J$51=Лист3!$B5),Лист2!$A$4:$A$51,"")</f>
        <v/>
      </c>
      <c r="F5" s="16" t="str">
        <f>IF(AND(Лист2!$B$4:$B$51=Лист3!F$3,Лист2!$J$4:$J$51=Лист3!$B5),Лист2!$A$4:$A$51,"")</f>
        <v/>
      </c>
      <c r="G5" s="16" t="str">
        <f>IF(AND(Лист2!$B$4:$B$51=Лист3!G$3,Лист2!$J$4:$J$51=Лист3!$B5),Лист2!$A$4:$A$51,"")</f>
        <v/>
      </c>
      <c r="H5" s="16" t="str">
        <f>IF(AND(Лист2!$B$4:$B$51=Лист3!H$3,Лист2!$J$4:$J$51=Лист3!$B5),Лист2!$A$4:$A$51,"")</f>
        <v/>
      </c>
      <c r="I5" s="16" t="str">
        <f>IF(AND(Лист2!$B$4:$B$51=Лист3!I$3,Лист2!$J$4:$J$51=Лист3!$B5),Лист2!$A$4:$A$51,"")</f>
        <v/>
      </c>
      <c r="J5" s="16" t="str">
        <f>IF(AND(Лист2!$B$4:$B$51=Лист3!J$3,Лист2!$J$4:$J$51=Лист3!$B5),Лист2!$A$4:$A$51,"")</f>
        <v/>
      </c>
      <c r="K5" s="16" t="str">
        <f>IF(AND(Лист2!$B$4:$B$51=Лист3!K$3,Лист2!$J$4:$J$51=Лист3!$B5),Лист2!$A$4:$A$51,"")</f>
        <v/>
      </c>
      <c r="L5" s="16" t="str">
        <f>IF(AND(Лист2!$B$4:$B$51=Лист3!L$3,Лист2!$J$4:$J$51=Лист3!$B5),Лист2!$A$4:$A$51,"")</f>
        <v/>
      </c>
      <c r="M5" s="16" t="str">
        <f>IF(AND(Лист2!$B$4:$B$51=Лист3!M$3,Лист2!$J$4:$J$51=Лист3!$B5),Лист2!$A$4:$A$51,"")</f>
        <v/>
      </c>
      <c r="N5" s="16" t="str">
        <f>IF(AND(Лист2!$B$4:$B$51=Лист3!N$3,Лист2!$J$4:$J$51=Лист3!$B5),Лист2!$A$4:$A$51,"")</f>
        <v/>
      </c>
      <c r="O5" s="16" t="str">
        <f>IF(AND(Лист2!$B$4:$B$51=Лист3!O$3,Лист2!$J$4:$J$51=Лист3!$B5),Лист2!$A$4:$A$51,"")</f>
        <v/>
      </c>
      <c r="P5" s="16" t="str">
        <f>IF(AND(Лист2!$B$4:$B$51=Лист3!P$3,Лист2!$J$4:$J$51=Лист3!$B5),Лист2!$A$4:$A$51,"")</f>
        <v/>
      </c>
      <c r="Q5" s="16" t="str">
        <f>IF(AND(Лист2!$B$4:$B$51=Лист3!Q$3,Лист2!$J$4:$J$51=Лист3!$B5),Лист2!$A$4:$A$51,"")</f>
        <v/>
      </c>
    </row>
    <row r="6" spans="1:17" x14ac:dyDescent="0.25">
      <c r="A6" s="15">
        <v>3</v>
      </c>
      <c r="B6" s="15" t="s">
        <v>28</v>
      </c>
      <c r="C6" s="15" t="s">
        <v>34</v>
      </c>
      <c r="D6" s="16" t="str">
        <f>IF(AND(Лист2!$B$4:$B$51=Лист3!D$3,Лист2!$J$4:$J$51=Лист3!$B6),Лист2!$A$4:$A$51,"")</f>
        <v/>
      </c>
      <c r="E6" s="16" t="str">
        <f>IF(AND(Лист2!$B$4:$B$51=Лист3!E$3,Лист2!$J$4:$J$51=Лист3!$B6),Лист2!$A$4:$A$51,"")</f>
        <v/>
      </c>
      <c r="F6" s="16" t="str">
        <f>IF(AND(Лист2!$B$4:$B$51=Лист3!F$3,Лист2!$J$4:$J$51=Лист3!$B6),Лист2!$A$4:$A$51,"")</f>
        <v/>
      </c>
      <c r="G6" s="16" t="str">
        <f>IF(AND(Лист2!$B$4:$B$51=Лист3!G$3,Лист2!$J$4:$J$51=Лист3!$B6),Лист2!$A$4:$A$51,"")</f>
        <v/>
      </c>
      <c r="H6" s="16" t="str">
        <f>IF(AND(Лист2!$B$4:$B$51=Лист3!H$3,Лист2!$J$4:$J$51=Лист3!$B6),Лист2!$A$4:$A$51,"")</f>
        <v/>
      </c>
      <c r="I6" s="16" t="str">
        <f>IF(AND(Лист2!$B$4:$B$51=Лист3!I$3,Лист2!$J$4:$J$51=Лист3!$B6),Лист2!$A$4:$A$51,"")</f>
        <v/>
      </c>
      <c r="J6" s="16" t="str">
        <f>IF(AND(Лист2!$B$4:$B$51=Лист3!J$3,Лист2!$J$4:$J$51=Лист3!$B6),Лист2!$A$4:$A$51,"")</f>
        <v/>
      </c>
      <c r="K6" s="16" t="str">
        <f>IF(AND(Лист2!$B$4:$B$51=Лист3!K$3,Лист2!$J$4:$J$51=Лист3!$B6),Лист2!$A$4:$A$51,"")</f>
        <v/>
      </c>
      <c r="L6" s="16" t="str">
        <f>IF(AND(Лист2!$B$4:$B$51=Лист3!L$3,Лист2!$J$4:$J$51=Лист3!$B6),Лист2!$A$4:$A$51,"")</f>
        <v/>
      </c>
      <c r="M6" s="16" t="str">
        <f>IF(AND(Лист2!$B$4:$B$51=Лист3!M$3,Лист2!$J$4:$J$51=Лист3!$B6),Лист2!$A$4:$A$51,"")</f>
        <v/>
      </c>
      <c r="N6" s="16" t="str">
        <f>IF(AND(Лист2!$B$4:$B$51=Лист3!N$3,Лист2!$J$4:$J$51=Лист3!$B6),Лист2!$A$4:$A$51,"")</f>
        <v/>
      </c>
      <c r="O6" s="16" t="str">
        <f>IF(AND(Лист2!$B$4:$B$51=Лист3!O$3,Лист2!$J$4:$J$51=Лист3!$B6),Лист2!$A$4:$A$51,"")</f>
        <v/>
      </c>
      <c r="P6" s="16" t="str">
        <f>IF(AND(Лист2!$B$4:$B$51=Лист3!P$3,Лист2!$J$4:$J$51=Лист3!$B6),Лист2!$A$4:$A$51,"")</f>
        <v/>
      </c>
      <c r="Q6" s="16" t="str">
        <f>IF(AND(Лист2!$B$4:$B$51=Лист3!Q$3,Лист2!$J$4:$J$51=Лист3!$B6),Лист2!$A$4:$A$51,"")</f>
        <v/>
      </c>
    </row>
    <row r="7" spans="1:17" x14ac:dyDescent="0.25">
      <c r="A7" s="15">
        <v>4</v>
      </c>
      <c r="B7" s="15" t="s">
        <v>35</v>
      </c>
      <c r="C7" s="15" t="s">
        <v>36</v>
      </c>
      <c r="D7" s="16" t="str">
        <f>IF(AND(Лист2!$B$4:$B$51=Лист3!D$3,Лист2!$J$4:$J$51=Лист3!$B7),Лист2!$A$4:$A$51,"")</f>
        <v/>
      </c>
      <c r="E7" s="16" t="str">
        <f>IF(AND(Лист2!$B$4:$B$51=Лист3!E$3,Лист2!$J$4:$J$51=Лист3!$B7),Лист2!$A$4:$A$51,"")</f>
        <v/>
      </c>
      <c r="F7" s="16" t="str">
        <f>IF(AND(Лист2!$B$4:$B$51=Лист3!F$3,Лист2!$J$4:$J$51=Лист3!$B7),Лист2!$A$4:$A$51,"")</f>
        <v/>
      </c>
      <c r="G7" s="16" t="str">
        <f>IF(AND(Лист2!$B$4:$B$51=Лист3!G$3,Лист2!$J$4:$J$51=Лист3!$B7),Лист2!$A$4:$A$51,"")</f>
        <v/>
      </c>
      <c r="H7" s="16" t="str">
        <f>IF(AND(Лист2!$B$4:$B$51=Лист3!H$3,Лист2!$J$4:$J$51=Лист3!$B7),Лист2!$A$4:$A$51,"")</f>
        <v/>
      </c>
      <c r="I7" s="16" t="str">
        <f>IF(AND(Лист2!$B$4:$B$51=Лист3!I$3,Лист2!$J$4:$J$51=Лист3!$B7),Лист2!$A$4:$A$51,"")</f>
        <v/>
      </c>
      <c r="J7" s="16" t="str">
        <f>IF(AND(Лист2!$B$4:$B$51=Лист3!J$3,Лист2!$J$4:$J$51=Лист3!$B7),Лист2!$A$4:$A$51,"")</f>
        <v/>
      </c>
      <c r="K7" s="16" t="str">
        <f>IF(AND(Лист2!$B$4:$B$51=Лист3!K$3,Лист2!$J$4:$J$51=Лист3!$B7),Лист2!$A$4:$A$51,"")</f>
        <v/>
      </c>
      <c r="L7" s="16" t="str">
        <f>IF(AND(Лист2!$B$4:$B$51=Лист3!L$3,Лист2!$J$4:$J$51=Лист3!$B7),Лист2!$A$4:$A$51,"")</f>
        <v/>
      </c>
      <c r="M7" s="16" t="str">
        <f>IF(AND(Лист2!$B$4:$B$51=Лист3!M$3,Лист2!$J$4:$J$51=Лист3!$B7),Лист2!$A$4:$A$51,"")</f>
        <v/>
      </c>
      <c r="N7" s="16" t="str">
        <f>IF(AND(Лист2!$B$4:$B$51=Лист3!N$3,Лист2!$J$4:$J$51=Лист3!$B7),Лист2!$A$4:$A$51,"")</f>
        <v/>
      </c>
      <c r="O7" s="16" t="str">
        <f>IF(AND(Лист2!$B$4:$B$51=Лист3!O$3,Лист2!$J$4:$J$51=Лист3!$B7),Лист2!$A$4:$A$51,"")</f>
        <v/>
      </c>
      <c r="P7" s="16" t="str">
        <f>IF(AND(Лист2!$B$4:$B$51=Лист3!P$3,Лист2!$J$4:$J$51=Лист3!$B7),Лист2!$A$4:$A$51,"")</f>
        <v/>
      </c>
      <c r="Q7" s="16" t="str">
        <f>IF(AND(Лист2!$B$4:$B$51=Лист3!Q$3,Лист2!$J$4:$J$51=Лист3!$B7),Лист2!$A$4:$A$51,"")</f>
        <v/>
      </c>
    </row>
    <row r="8" spans="1:17" x14ac:dyDescent="0.25">
      <c r="A8" s="15">
        <v>5</v>
      </c>
      <c r="B8" s="15" t="s">
        <v>37</v>
      </c>
      <c r="C8" s="15"/>
      <c r="D8" s="16" t="str">
        <f>IF(AND(Лист2!$B$4:$B$51=Лист3!D$3,Лист2!$J$4:$J$51=Лист3!$B8),Лист2!$A$4:$A$51,"")</f>
        <v/>
      </c>
      <c r="E8" s="16" t="str">
        <f>IF(AND(Лист2!$B$4:$B$51=Лист3!E$3,Лист2!$J$4:$J$51=Лист3!$B8),Лист2!$A$4:$A$51,"")</f>
        <v/>
      </c>
      <c r="F8" s="16" t="str">
        <f>IF(AND(Лист2!$B$4:$B$51=Лист3!F$3,Лист2!$J$4:$J$51=Лист3!$B8),Лист2!$A$4:$A$51,"")</f>
        <v/>
      </c>
      <c r="G8" s="16" t="str">
        <f>IF(AND(Лист2!$B$4:$B$51=Лист3!G$3,Лист2!$J$4:$J$51=Лист3!$B8),Лист2!$A$4:$A$51,"")</f>
        <v/>
      </c>
      <c r="H8" s="16" t="str">
        <f>IF(AND(Лист2!$B$4:$B$51=Лист3!H$3,Лист2!$J$4:$J$51=Лист3!$B8),Лист2!$A$4:$A$51,"")</f>
        <v/>
      </c>
      <c r="I8" s="16" t="str">
        <f>IF(AND(Лист2!$B$4:$B$51=Лист3!I$3,Лист2!$J$4:$J$51=Лист3!$B8),Лист2!$A$4:$A$51,"")</f>
        <v/>
      </c>
      <c r="J8" s="16" t="str">
        <f>IF(AND(Лист2!$B$4:$B$51=Лист3!J$3,Лист2!$J$4:$J$51=Лист3!$B8),Лист2!$A$4:$A$51,"")</f>
        <v/>
      </c>
      <c r="K8" s="16" t="str">
        <f>IF(AND(Лист2!$B$4:$B$51=Лист3!K$3,Лист2!$J$4:$J$51=Лист3!$B8),Лист2!$A$4:$A$51,"")</f>
        <v/>
      </c>
      <c r="L8" s="16" t="str">
        <f>IF(AND(Лист2!$B$4:$B$51=Лист3!L$3,Лист2!$J$4:$J$51=Лист3!$B8),Лист2!$A$4:$A$51,"")</f>
        <v/>
      </c>
      <c r="M8" s="16" t="str">
        <f>IF(AND(Лист2!$B$4:$B$51=Лист3!M$3,Лист2!$J$4:$J$51=Лист3!$B8),Лист2!$A$4:$A$51,"")</f>
        <v/>
      </c>
      <c r="N8" s="16" t="str">
        <f>IF(AND(Лист2!$B$4:$B$51=Лист3!N$3,Лист2!$J$4:$J$51=Лист3!$B8),Лист2!$A$4:$A$51,"")</f>
        <v/>
      </c>
      <c r="O8" s="16" t="str">
        <f>IF(AND(Лист2!$B$4:$B$51=Лист3!O$3,Лист2!$J$4:$J$51=Лист3!$B8),Лист2!$A$4:$A$51,"")</f>
        <v/>
      </c>
      <c r="P8" s="16" t="str">
        <f>IF(AND(Лист2!$B$4:$B$51=Лист3!P$3,Лист2!$J$4:$J$51=Лист3!$B8),Лист2!$A$4:$A$51,"")</f>
        <v/>
      </c>
      <c r="Q8" s="16" t="str">
        <f>IF(AND(Лист2!$B$4:$B$51=Лист3!Q$3,Лист2!$J$4:$J$51=Лист3!$B8),Лист2!$A$4:$A$51,"")</f>
        <v/>
      </c>
    </row>
    <row r="9" spans="1:17" x14ac:dyDescent="0.25">
      <c r="A9" s="15">
        <v>6</v>
      </c>
      <c r="B9" s="15" t="s">
        <v>38</v>
      </c>
      <c r="C9" s="15"/>
      <c r="D9" s="16" t="str">
        <f>IF(AND(Лист2!$B$4:$B$51=Лист3!D$3,Лист2!$J$4:$J$51=Лист3!$B9),Лист2!$A$4:$A$51,"")</f>
        <v/>
      </c>
      <c r="E9" s="16" t="str">
        <f>IF(AND(Лист2!$B$4:$B$51=Лист3!E$3,Лист2!$J$4:$J$51=Лист3!$B9),Лист2!$A$4:$A$51,"")</f>
        <v/>
      </c>
      <c r="F9" s="16" t="str">
        <f>IF(AND(Лист2!$B$4:$B$51=Лист3!F$3,Лист2!$J$4:$J$51=Лист3!$B9),Лист2!$A$4:$A$51,"")</f>
        <v/>
      </c>
      <c r="G9" s="16" t="str">
        <f>IF(AND(Лист2!$B$4:$B$51=Лист3!G$3,Лист2!$J$4:$J$51=Лист3!$B9),Лист2!$A$4:$A$51,"")</f>
        <v/>
      </c>
      <c r="H9" s="16" t="str">
        <f>IF(AND(Лист2!$B$4:$B$51=Лист3!H$3,Лист2!$J$4:$J$51=Лист3!$B9),Лист2!$A$4:$A$51,"")</f>
        <v/>
      </c>
      <c r="I9" s="16" t="str">
        <f>IF(AND(Лист2!$B$4:$B$51=Лист3!I$3,Лист2!$J$4:$J$51=Лист3!$B9),Лист2!$A$4:$A$51,"")</f>
        <v/>
      </c>
      <c r="J9" s="16" t="str">
        <f>IF(AND(Лист2!$B$4:$B$51=Лист3!J$3,Лист2!$J$4:$J$51=Лист3!$B9),Лист2!$A$4:$A$51,"")</f>
        <v/>
      </c>
      <c r="K9" s="16" t="str">
        <f>IF(AND(Лист2!$B$4:$B$51=Лист3!K$3,Лист2!$J$4:$J$51=Лист3!$B9),Лист2!$A$4:$A$51,"")</f>
        <v/>
      </c>
      <c r="L9" s="16" t="str">
        <f>IF(AND(Лист2!$B$4:$B$51=Лист3!L$3,Лист2!$J$4:$J$51=Лист3!$B9),Лист2!$A$4:$A$51,"")</f>
        <v/>
      </c>
      <c r="M9" s="16" t="str">
        <f>IF(AND(Лист2!$B$4:$B$51=Лист3!M$3,Лист2!$J$4:$J$51=Лист3!$B9),Лист2!$A$4:$A$51,"")</f>
        <v/>
      </c>
      <c r="N9" s="16" t="str">
        <f>IF(AND(Лист2!$B$4:$B$51=Лист3!N$3,Лист2!$J$4:$J$51=Лист3!$B9),Лист2!$A$4:$A$51,"")</f>
        <v/>
      </c>
      <c r="O9" s="16" t="str">
        <f>IF(AND(Лист2!$B$4:$B$51=Лист3!O$3,Лист2!$J$4:$J$51=Лист3!$B9),Лист2!$A$4:$A$51,"")</f>
        <v/>
      </c>
      <c r="P9" s="16" t="str">
        <f>IF(AND(Лист2!$B$4:$B$51=Лист3!P$3,Лист2!$J$4:$J$51=Лист3!$B9),Лист2!$A$4:$A$51,"")</f>
        <v/>
      </c>
      <c r="Q9" s="16" t="str">
        <f>IF(AND(Лист2!$B$4:$B$51=Лист3!Q$3,Лист2!$J$4:$J$51=Лист3!$B9),Лист2!$A$4:$A$51,"")</f>
        <v/>
      </c>
    </row>
    <row r="10" spans="1:17" x14ac:dyDescent="0.25">
      <c r="A10" s="15">
        <v>7</v>
      </c>
      <c r="B10" s="15" t="s">
        <v>39</v>
      </c>
      <c r="C10" s="15"/>
      <c r="D10" s="16" t="str">
        <f>IF(AND(Лист2!$B$4:$B$51=Лист3!D$3,Лист2!$J$4:$J$51=Лист3!$B10),Лист2!$A$4:$A$51,"")</f>
        <v/>
      </c>
      <c r="E10" s="16" t="str">
        <f>IF(AND(Лист2!$B$4:$B$51=Лист3!E$3,Лист2!$J$4:$J$51=Лист3!$B10),Лист2!$A$4:$A$51,"")</f>
        <v/>
      </c>
      <c r="F10" s="16" t="str">
        <f>IF(AND(Лист2!$B$4:$B$51=Лист3!F$3,Лист2!$J$4:$J$51=Лист3!$B10),Лист2!$A$4:$A$51,"")</f>
        <v/>
      </c>
      <c r="G10" s="16" t="str">
        <f>IF(AND(Лист2!$B$4:$B$51=Лист3!G$3,Лист2!$J$4:$J$51=Лист3!$B10),Лист2!$A$4:$A$51,"")</f>
        <v/>
      </c>
      <c r="H10" s="16" t="str">
        <f>IF(AND(Лист2!$B$4:$B$51=Лист3!H$3,Лист2!$J$4:$J$51=Лист3!$B10),Лист2!$A$4:$A$51,"")</f>
        <v/>
      </c>
      <c r="I10" s="16" t="str">
        <f>IF(AND(Лист2!$B$4:$B$51=Лист3!I$3,Лист2!$J$4:$J$51=Лист3!$B10),Лист2!$A$4:$A$51,"")</f>
        <v/>
      </c>
      <c r="J10" s="16" t="str">
        <f>IF(AND(Лист2!$B$4:$B$51=Лист3!J$3,Лист2!$J$4:$J$51=Лист3!$B10),Лист2!$A$4:$A$51,"")</f>
        <v/>
      </c>
      <c r="K10" s="16" t="str">
        <f>IF(AND(Лист2!$B$4:$B$51=Лист3!K$3,Лист2!$J$4:$J$51=Лист3!$B10),Лист2!$A$4:$A$51,"")</f>
        <v/>
      </c>
      <c r="L10" s="16" t="str">
        <f>IF(AND(Лист2!$B$4:$B$51=Лист3!L$3,Лист2!$J$4:$J$51=Лист3!$B10),Лист2!$A$4:$A$51,"")</f>
        <v/>
      </c>
      <c r="M10" s="16" t="str">
        <f>IF(AND(Лист2!$B$4:$B$51=Лист3!M$3,Лист2!$J$4:$J$51=Лист3!$B10),Лист2!$A$4:$A$51,"")</f>
        <v/>
      </c>
      <c r="N10" s="16" t="str">
        <f>IF(AND(Лист2!$B$4:$B$51=Лист3!N$3,Лист2!$J$4:$J$51=Лист3!$B10),Лист2!$A$4:$A$51,"")</f>
        <v/>
      </c>
      <c r="O10" s="16" t="str">
        <f>IF(AND(Лист2!$B$4:$B$51=Лист3!O$3,Лист2!$J$4:$J$51=Лист3!$B10),Лист2!$A$4:$A$51,"")</f>
        <v/>
      </c>
      <c r="P10" s="16" t="str">
        <f>IF(AND(Лист2!$B$4:$B$51=Лист3!P$3,Лист2!$J$4:$J$51=Лист3!$B10),Лист2!$A$4:$A$51,"")</f>
        <v/>
      </c>
      <c r="Q10" s="16" t="str">
        <f>IF(AND(Лист2!$B$4:$B$51=Лист3!Q$3,Лист2!$J$4:$J$51=Лист3!$B10),Лист2!$A$4:$A$51,"")</f>
        <v/>
      </c>
    </row>
    <row r="11" spans="1:17" x14ac:dyDescent="0.25">
      <c r="A11" s="15">
        <v>8</v>
      </c>
      <c r="B11" s="15" t="s">
        <v>40</v>
      </c>
      <c r="C11" s="15"/>
      <c r="D11" s="16" t="str">
        <f>IF(AND(Лист2!$B$4:$B$51=Лист3!D$3,Лист2!$J$4:$J$51=Лист3!$B11),Лист2!$A$4:$A$51,"")</f>
        <v/>
      </c>
      <c r="E11" s="16" t="str">
        <f>IF(AND(Лист2!$B$4:$B$51=Лист3!E$3,Лист2!$J$4:$J$51=Лист3!$B11),Лист2!$A$4:$A$51,"")</f>
        <v/>
      </c>
      <c r="F11" s="16" t="str">
        <f>IF(AND(Лист2!$B$4:$B$51=Лист3!F$3,Лист2!$J$4:$J$51=Лист3!$B11),Лист2!$A$4:$A$51,"")</f>
        <v/>
      </c>
      <c r="G11" s="16" t="str">
        <f>IF(AND(Лист2!$B$4:$B$51=Лист3!G$3,Лист2!$J$4:$J$51=Лист3!$B11),Лист2!$A$4:$A$51,"")</f>
        <v/>
      </c>
      <c r="H11" s="16" t="str">
        <f>IF(AND(Лист2!$B$4:$B$51=Лист3!H$3,Лист2!$J$4:$J$51=Лист3!$B11),Лист2!$A$4:$A$51,"")</f>
        <v/>
      </c>
      <c r="I11" s="16" t="str">
        <f>IF(AND(Лист2!$B$4:$B$51=Лист3!I$3,Лист2!$J$4:$J$51=Лист3!$B11),Лист2!$A$4:$A$51,"")</f>
        <v/>
      </c>
      <c r="J11" s="16" t="str">
        <f>IF(AND(Лист2!$B$4:$B$51=Лист3!J$3,Лист2!$J$4:$J$51=Лист3!$B11),Лист2!$A$4:$A$51,"")</f>
        <v/>
      </c>
      <c r="K11" s="16" t="str">
        <f>IF(AND(Лист2!$B$4:$B$51=Лист3!K$3,Лист2!$J$4:$J$51=Лист3!$B11),Лист2!$A$4:$A$51,"")</f>
        <v/>
      </c>
      <c r="L11" s="16" t="str">
        <f>IF(AND(Лист2!$B$4:$B$51=Лист3!L$3,Лист2!$J$4:$J$51=Лист3!$B11),Лист2!$A$4:$A$51,"")</f>
        <v/>
      </c>
      <c r="M11" s="16" t="str">
        <f>IF(AND(Лист2!$B$4:$B$51=Лист3!M$3,Лист2!$J$4:$J$51=Лист3!$B11),Лист2!$A$4:$A$51,"")</f>
        <v/>
      </c>
      <c r="N11" s="16" t="str">
        <f>IF(AND(Лист2!$B$4:$B$51=Лист3!N$3,Лист2!$J$4:$J$51=Лист3!$B11),Лист2!$A$4:$A$51,"")</f>
        <v/>
      </c>
      <c r="O11" s="16" t="str">
        <f>IF(AND(Лист2!$B$4:$B$51=Лист3!O$3,Лист2!$J$4:$J$51=Лист3!$B11),Лист2!$A$4:$A$51,"")</f>
        <v/>
      </c>
      <c r="P11" s="16" t="str">
        <f>IF(AND(Лист2!$B$4:$B$51=Лист3!P$3,Лист2!$J$4:$J$51=Лист3!$B11),Лист2!$A$4:$A$51,"")</f>
        <v/>
      </c>
      <c r="Q11" s="16" t="str">
        <f>IF(AND(Лист2!$B$4:$B$51=Лист3!Q$3,Лист2!$J$4:$J$51=Лист3!$B11),Лист2!$A$4:$A$51,"")</f>
        <v/>
      </c>
    </row>
    <row r="12" spans="1:17" x14ac:dyDescent="0.25">
      <c r="A12" s="15">
        <v>9</v>
      </c>
      <c r="B12" s="15" t="s">
        <v>41</v>
      </c>
      <c r="C12" s="15"/>
      <c r="D12" s="16" t="str">
        <f>IF(AND(Лист2!$B$4:$B$51=Лист3!D$3,Лист2!$J$4:$J$51=Лист3!$B12),Лист2!$A$4:$A$51,"")</f>
        <v/>
      </c>
      <c r="E12" s="16" t="str">
        <f>IF(AND(Лист2!$B$4:$B$51=Лист3!E$3,Лист2!$J$4:$J$51=Лист3!$B12),Лист2!$A$4:$A$51,"")</f>
        <v/>
      </c>
      <c r="F12" s="16" t="str">
        <f>IF(AND(Лист2!$B$4:$B$51=Лист3!F$3,Лист2!$J$4:$J$51=Лист3!$B12),Лист2!$A$4:$A$51,"")</f>
        <v/>
      </c>
      <c r="G12" s="16" t="str">
        <f>IF(AND(Лист2!$B$4:$B$51=Лист3!G$3,Лист2!$J$4:$J$51=Лист3!$B12),Лист2!$A$4:$A$51,"")</f>
        <v/>
      </c>
      <c r="H12" s="16" t="str">
        <f>IF(AND(Лист2!$B$4:$B$51=Лист3!H$3,Лист2!$J$4:$J$51=Лист3!$B12),Лист2!$A$4:$A$51,"")</f>
        <v/>
      </c>
      <c r="I12" s="16" t="str">
        <f>IF(AND(Лист2!$B$4:$B$51=Лист3!I$3,Лист2!$J$4:$J$51=Лист3!$B12),Лист2!$A$4:$A$51,"")</f>
        <v/>
      </c>
      <c r="J12" s="16" t="str">
        <f>IF(AND(Лист2!$B$4:$B$51=Лист3!J$3,Лист2!$J$4:$J$51=Лист3!$B12),Лист2!$A$4:$A$51,"")</f>
        <v/>
      </c>
      <c r="K12" s="16" t="str">
        <f>IF(AND(Лист2!$B$4:$B$51=Лист3!K$3,Лист2!$J$4:$J$51=Лист3!$B12),Лист2!$A$4:$A$51,"")</f>
        <v/>
      </c>
      <c r="L12" s="16" t="str">
        <f>IF(AND(Лист2!$B$4:$B$51=Лист3!L$3,Лист2!$J$4:$J$51=Лист3!$B12),Лист2!$A$4:$A$51,"")</f>
        <v/>
      </c>
      <c r="M12" s="16" t="str">
        <f>IF(AND(Лист2!$B$4:$B$51=Лист3!M$3,Лист2!$J$4:$J$51=Лист3!$B12),Лист2!$A$4:$A$51,"")</f>
        <v/>
      </c>
      <c r="N12" s="16" t="str">
        <f>IF(AND(Лист2!$B$4:$B$51=Лист3!N$3,Лист2!$J$4:$J$51=Лист3!$B12),Лист2!$A$4:$A$51,"")</f>
        <v/>
      </c>
      <c r="O12" s="16" t="str">
        <f>IF(AND(Лист2!$B$4:$B$51=Лист3!O$3,Лист2!$J$4:$J$51=Лист3!$B12),Лист2!$A$4:$A$51,"")</f>
        <v/>
      </c>
      <c r="P12" s="16" t="str">
        <f>IF(AND(Лист2!$B$4:$B$51=Лист3!P$3,Лист2!$J$4:$J$51=Лист3!$B12),Лист2!$A$4:$A$51,"")</f>
        <v/>
      </c>
      <c r="Q12" s="16" t="str">
        <f>IF(AND(Лист2!$B$4:$B$51=Лист3!Q$3,Лист2!$J$4:$J$51=Лист3!$B12),Лист2!$A$4:$A$51,"")</f>
        <v/>
      </c>
    </row>
  </sheetData>
  <conditionalFormatting sqref="N3:Q3">
    <cfRule type="notContainsBlanks" dxfId="3" priority="1">
      <formula>LEN(TRIM(N3))&gt;0</formula>
    </cfRule>
  </conditionalFormatting>
  <conditionalFormatting sqref="D3:M3">
    <cfRule type="notContainsBlanks" dxfId="1" priority="2">
      <formula>LEN(TRIM(D3))&gt;0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Камагин Михаил Васильевич</dc:creator>
  <cp:lastModifiedBy>Камагин Михаил Васильевич</cp:lastModifiedBy>
  <dcterms:created xsi:type="dcterms:W3CDTF">2020-06-30T07:10:25Z</dcterms:created>
  <dcterms:modified xsi:type="dcterms:W3CDTF">2020-06-30T07:15:15Z</dcterms:modified>
</cp:coreProperties>
</file>