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EXCEL\С сайта EXELWorld\"/>
    </mc:Choice>
  </mc:AlternateContent>
  <xr:revisionPtr revIDLastSave="0" documentId="8_{881450D2-B461-4681-A681-916F7F7318C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Мои данные" sheetId="1" r:id="rId1"/>
    <sheet name="Вспомогательный" sheetId="2" state="hidden" r:id="rId2"/>
  </sheets>
  <definedNames>
    <definedName name="Print_Area" localSheetId="0">'Мои данные'!$A$1:$N$28</definedName>
    <definedName name="Print_Titles" localSheetId="0">'Мои данные'!$15:$15</definedName>
    <definedName name="_xlnm.Print_Titles" localSheetId="0">'Мои данные'!$15:$15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E17" i="1"/>
  <c r="A12" i="2"/>
  <c r="N17" i="1"/>
  <c r="F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Alex</author>
    <author>Alex Sosedko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 xr:uid="{00000000-0006-0000-0000-000002000000}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 xr:uid="{00000000-0006-0000-0000-000003000000}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 xr:uid="{00000000-0006-0000-0000-000004000000}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 xr:uid="{00000000-0006-0000-0000-000007000000}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 xr:uid="{00000000-0006-0000-0000-000008000000}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 xr:uid="{00000000-0006-0000-0000-000009000000}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 xr:uid="{00000000-0006-0000-0000-00000A000000}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 xr:uid="{00000000-0006-0000-0000-00000B000000}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 xr:uid="{00000000-0006-0000-0000-00000C000000}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 xr:uid="{00000000-0006-0000-0000-00000D000000}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 xr:uid="{00000000-0006-0000-0000-00000E000000}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 xr:uid="{00000000-0006-0000-0000-000010000000}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 xr:uid="{00000000-0006-0000-0000-000012000000}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 xr:uid="{00000000-0006-0000-0000-000013000000}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8" authorId="0" shapeId="0" xr:uid="{00000000-0006-0000-0000-000014000000}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8" authorId="0" shapeId="0" xr:uid="{00000000-0006-0000-0000-000015000000}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4" authorId="0" shapeId="0" xr:uid="{00000000-0006-0000-0000-000016000000}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27" authorId="1" shapeId="0" xr:uid="{00000000-0006-0000-0000-000017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29" authorId="1" shapeId="0" xr:uid="{00000000-0006-0000-0000-000018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<sst xmlns="http://schemas.openxmlformats.org/spreadsheetml/2006/main" count="23" uniqueCount="23">
  <si>
    <t>№ пп</t>
  </si>
  <si>
    <t>на проектные (изыскательские)  работы</t>
  </si>
  <si>
    <t>Наименование проектной (изыскательской) организации</t>
  </si>
  <si>
    <t>Наименование организации заказчика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</si>
  <si>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</si>
  <si>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</si>
  <si>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</si>
  <si>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</si>
  <si>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</si>
  <si>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</si>
  <si>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</si>
  <si>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</si>
  <si>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</si>
  <si>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ОБУСТРОЙСТВО КИРИНСКОГО ГКМ (корректировка 2)_x000D_
Береговые объекты обустройства, , Производственный экологический мониторинг на период эксплуатации. Выбросы от организованных и неорганизованных источников (1 источник)</t>
  </si>
  <si>
    <t>Раздел 1. Выбросы от организованных источников</t>
  </si>
  <si>
    <t>Инвентаризация источников выбросов</t>
  </si>
  <si>
    <t>ФЕРп03-02-056-01
Приказ Минстроя России от 26.12.2019 №876/пр</t>
  </si>
  <si>
    <t>цены 2001</t>
  </si>
  <si>
    <t>шт</t>
  </si>
  <si>
    <t>Итого прямые затраты по смете в базисных ценах</t>
  </si>
  <si>
    <t>Накладные расходы</t>
  </si>
  <si>
    <t>Сметная прибыль</t>
  </si>
  <si>
    <t>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</si>
</sst>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36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indent="1"/>
    </xf>
    <xf numFmtId="0" fontId="8" fillId="0" borderId="0" xfId="21" applyFont="1" applyBorder="1">
      <alignment horizontal="center"/>
    </xf>
    <xf numFmtId="0" fontId="8" fillId="0" borderId="0" xfId="2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22" applyFont="1">
      <alignment horizontal="left" vertical="top"/>
    </xf>
    <xf numFmtId="0" fontId="1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2" xfId="12" applyFont="1" applyBorder="1">
      <alignment horizont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10" fontId="8" fillId="0" borderId="2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1" xfId="5" applyNumberFormat="1" applyFont="1" applyBorder="1" applyAlignment="1">
      <alignment horizontal="right" vertical="top" wrapText="1"/>
    </xf>
    <xf numFmtId="164" fontId="9" fillId="0" borderId="1" xfId="5" applyNumberFormat="1" applyFont="1" applyBorder="1" applyAlignment="1">
      <alignment horizontal="right" vertical="top" wrapText="1"/>
    </xf>
    <xf numFmtId="0" fontId="10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left" wrapText="1"/>
    </xf>
    <xf numFmtId="0" fontId="7" fillId="0" borderId="0" xfId="21" applyFont="1">
      <alignment horizontal="center"/>
    </xf>
    <xf numFmtId="0" fontId="8" fillId="0" borderId="0" xfId="0" applyFont="1" applyAlignment="1">
      <alignment horizontal="center"/>
    </xf>
    <xf numFmtId="0" fontId="9" fillId="0" borderId="0" xfId="21" applyFont="1" applyBorder="1" applyAlignment="1">
      <alignment horizontal="center" vertical="top" wrapText="1"/>
    </xf>
    <xf numFmtId="0" fontId="8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5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24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БазЦ" xfId="9" xr:uid="{00000000-0005-0000-0000-000008000000}"/>
    <cellStyle name="ИтогоБИМ" xfId="10" xr:uid="{00000000-0005-0000-0000-000009000000}"/>
    <cellStyle name="ИтогоРесМет" xfId="11" xr:uid="{00000000-0005-0000-0000-00000A000000}"/>
    <cellStyle name="ЛокСмета" xfId="12" xr:uid="{00000000-0005-0000-0000-00000B000000}"/>
    <cellStyle name="ЛокСмМТСН" xfId="13" xr:uid="{00000000-0005-0000-0000-00000C000000}"/>
    <cellStyle name="М29" xfId="14" xr:uid="{00000000-0005-0000-0000-00000D000000}"/>
    <cellStyle name="ОбСмета" xfId="15" xr:uid="{00000000-0005-0000-0000-00000E000000}"/>
    <cellStyle name="Обычный" xfId="0" builtinId="0"/>
    <cellStyle name="Параметр" xfId="16" xr:uid="{00000000-0005-0000-0000-000010000000}"/>
    <cellStyle name="ПеременныеСметы" xfId="17" xr:uid="{00000000-0005-0000-0000-000011000000}"/>
    <cellStyle name="РесСмета" xfId="18" xr:uid="{00000000-0005-0000-0000-000012000000}"/>
    <cellStyle name="СводкаСтоимРаб" xfId="19" xr:uid="{00000000-0005-0000-0000-000013000000}"/>
    <cellStyle name="СводРасч" xfId="20" xr:uid="{00000000-0005-0000-0000-000014000000}"/>
    <cellStyle name="Титул" xfId="21" xr:uid="{00000000-0005-0000-0000-000015000000}"/>
    <cellStyle name="Хвост" xfId="22" xr:uid="{00000000-0005-0000-0000-000016000000}"/>
    <cellStyle name="Экспертиза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Y29"/>
  <sheetViews>
    <sheetView showGridLines="0" tabSelected="1" topLeftCell="A4" zoomScale="120" zoomScaleNormal="120" workbookViewId="0">
      <selection activeCell="B14" sqref="B14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24"/>
      <c r="B1" s="24"/>
      <c r="C1" s="24"/>
      <c r="D1" s="24"/>
      <c r="N1" s="12" t="s">
        <v>10</v>
      </c>
    </row>
    <row r="2" spans="1:14" x14ac:dyDescent="0.2">
      <c r="A2" s="28" t="s">
        <v>9</v>
      </c>
      <c r="B2" s="28"/>
      <c r="C2" s="28"/>
      <c r="D2" s="28"/>
    </row>
    <row r="3" spans="1:14" ht="15.75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7" t="s">
        <v>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3</v>
      </c>
      <c r="B12" s="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7</v>
      </c>
      <c r="C14" s="7" t="s">
        <v>8</v>
      </c>
      <c r="D14" s="7" t="s">
        <v>11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12</v>
      </c>
    </row>
    <row r="15" spans="1:14" x14ac:dyDescent="0.2">
      <c r="A15" s="14">
        <v>1</v>
      </c>
      <c r="B15" s="14">
        <v>2</v>
      </c>
      <c r="C15" s="14">
        <v>3</v>
      </c>
      <c r="D15" s="14">
        <v>4</v>
      </c>
      <c r="E15" s="14"/>
      <c r="F15" s="14"/>
      <c r="G15" s="14"/>
      <c r="H15" s="14"/>
      <c r="I15" s="14"/>
      <c r="J15" s="14"/>
      <c r="K15" s="14"/>
      <c r="L15" s="14"/>
      <c r="M15" s="14"/>
      <c r="N15" s="14">
        <v>5</v>
      </c>
    </row>
    <row r="16" spans="1:14" s="9" customFormat="1" ht="21" customHeight="1" x14ac:dyDescent="0.2">
      <c r="A16" s="30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25" s="9" customFormat="1" ht="38.25" x14ac:dyDescent="0.2">
      <c r="A17" s="15">
        <v>1</v>
      </c>
      <c r="B17" s="16" t="s">
        <v>15</v>
      </c>
      <c r="C17" s="17" t="s">
        <v>16</v>
      </c>
      <c r="D17" s="18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 xml:space="preserve">1 * 277.57 </v>
      </c>
      <c r="E17" s="19">
        <f>IF( 1 = "","0",1)</f>
        <v>1</v>
      </c>
      <c r="F17" s="19" t="str">
        <f ca="1">IF(INDIRECT("J" &amp; ROW())="текущие цены", IF(INDIRECT("G" &amp; ROW())="", "0", "0"), IF(INDIRECT("G" &amp; ROW())="", "277.57","277.57"))</f>
        <v>277.57</v>
      </c>
      <c r="G17" s="19"/>
      <c r="H17" s="19"/>
      <c r="I17" s="19"/>
      <c r="J17" s="19" t="s">
        <v>17</v>
      </c>
      <c r="K17" s="19"/>
      <c r="L17" s="19">
        <v>1</v>
      </c>
      <c r="M17" s="19" t="s">
        <v>18</v>
      </c>
      <c r="N17" s="20">
        <f ca="1">IF(INDIRECT("J" &amp; ROW())="текущие цены", 0/1000, 278/1000)</f>
        <v>0.27800000000000002</v>
      </c>
    </row>
    <row r="18" spans="1:25" s="9" customFormat="1" x14ac:dyDescent="0.2">
      <c r="A18" s="32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1">
        <f>278/1000</f>
        <v>0.27800000000000002</v>
      </c>
    </row>
    <row r="19" spans="1:25" s="9" customFormat="1" x14ac:dyDescent="0.2">
      <c r="A19" s="32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1">
        <f>200/1000</f>
        <v>0.2</v>
      </c>
    </row>
    <row r="20" spans="1:25" s="9" customFormat="1" x14ac:dyDescent="0.2">
      <c r="A20" s="32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1">
        <f>111/1000</f>
        <v>0.111</v>
      </c>
    </row>
    <row r="21" spans="1:25" s="9" customFormat="1" x14ac:dyDescent="0.2">
      <c r="A21" s="34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22">
        <f>27512/1000</f>
        <v>27.512</v>
      </c>
    </row>
    <row r="22" spans="1:25" s="10" customForma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Y22" s="9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5" x14ac:dyDescent="0.2">
      <c r="A24" s="1" t="s">
        <v>4</v>
      </c>
      <c r="B24" s="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5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A27" s="1" t="s">
        <v>5</v>
      </c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9" spans="1: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 count="13">
    <mergeCell ref="A29:N29"/>
    <mergeCell ref="A1:D1"/>
    <mergeCell ref="A3:N3"/>
    <mergeCell ref="A4:N4"/>
    <mergeCell ref="A7:N7"/>
    <mergeCell ref="C12:N12"/>
    <mergeCell ref="A2:D2"/>
    <mergeCell ref="A10:N10"/>
    <mergeCell ref="A16:N16"/>
    <mergeCell ref="A18:M18"/>
    <mergeCell ref="A19:M19"/>
    <mergeCell ref="A20:M20"/>
    <mergeCell ref="A21:M21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9" fitToHeight="30000" orientation="portrait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Мои данные</vt:lpstr>
      <vt:lpstr>Вспомогательный</vt:lpstr>
      <vt:lpstr>'Мои данные'!Print_Area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tbo06</dc:creator>
  <dc:description>17.05.2010</dc:description>
  <cp:lastModifiedBy>Михаил</cp:lastModifiedBy>
  <cp:lastPrinted>2009-09-21T09:31:36Z</cp:lastPrinted>
  <dcterms:created xsi:type="dcterms:W3CDTF">2007-02-21T08:42:24Z</dcterms:created>
  <dcterms:modified xsi:type="dcterms:W3CDTF">2020-06-22T02:28:17Z</dcterms:modified>
</cp:coreProperties>
</file>