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filterPrivacy="1" codeName="ЭтаКнига"/>
  <xr:revisionPtr revIDLastSave="0" documentId="13_ncr:1_{C433055E-FBEA-4EED-BEE2-9DAA3AFD2C85}" xr6:coauthVersionLast="45" xr6:coauthVersionMax="45" xr10:uidLastSave="{00000000-0000-0000-0000-000000000000}"/>
  <bookViews>
    <workbookView xWindow="-120" yWindow="-120" windowWidth="29040" windowHeight="15840" tabRatio="906" xr2:uid="{00000000-000D-0000-FFFF-FFFF00000000}"/>
  </bookViews>
  <sheets>
    <sheet name="Лист1" sheetId="1" r:id="rId1"/>
    <sheet name="Лист2" sheetId="2" r:id="rId2"/>
    <sheet name="Что должно получиться" sheetId="22" r:id="rId3"/>
    <sheet name="Списки" sheetId="8" r:id="rId4"/>
  </sheets>
  <definedNames>
    <definedName name="_xlnm._FilterDatabase" localSheetId="0" hidden="1">Лист1!$A$1:$G$8</definedName>
    <definedName name="Студенты">#REF!</definedName>
  </definedNames>
  <calcPr calcId="18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5" i="22" l="1"/>
  <c r="A6" i="22"/>
  <c r="A7" i="22"/>
  <c r="A8" i="22"/>
  <c r="A9" i="22"/>
  <c r="A10" i="22"/>
  <c r="A11" i="22"/>
  <c r="A4" i="22"/>
  <c r="H5" i="22" l="1"/>
  <c r="H6" i="22"/>
  <c r="H7" i="22"/>
  <c r="H8" i="22"/>
  <c r="H9" i="22"/>
  <c r="H10" i="22"/>
  <c r="H11" i="22"/>
  <c r="E5" i="22"/>
  <c r="E6" i="22"/>
  <c r="E7" i="22"/>
  <c r="E8" i="22"/>
  <c r="E9" i="22"/>
  <c r="E10" i="22"/>
  <c r="E11" i="22"/>
  <c r="H4" i="22"/>
  <c r="E4" i="22"/>
  <c r="A12" i="22"/>
  <c r="G11" i="22"/>
  <c r="D11" i="22"/>
  <c r="B11" i="22"/>
  <c r="G10" i="22"/>
  <c r="D10" i="22"/>
  <c r="B10" i="22"/>
  <c r="G9" i="22"/>
  <c r="D9" i="22"/>
  <c r="B9" i="22"/>
  <c r="G8" i="22"/>
  <c r="D8" i="22"/>
  <c r="B8" i="22"/>
  <c r="G7" i="22"/>
  <c r="D7" i="22"/>
  <c r="B7" i="22"/>
  <c r="G6" i="22"/>
  <c r="D6" i="22"/>
  <c r="B6" i="22"/>
  <c r="G5" i="22"/>
  <c r="D5" i="22"/>
  <c r="B5" i="22"/>
  <c r="G4" i="22"/>
  <c r="D4" i="22"/>
  <c r="B4" i="22"/>
  <c r="A2" i="1"/>
  <c r="A3" i="1"/>
  <c r="A4" i="1"/>
  <c r="A5" i="1"/>
  <c r="A6" i="1"/>
  <c r="A7" i="1"/>
  <c r="A8" i="1"/>
  <c r="H12" i="22" l="1"/>
  <c r="A4" i="2"/>
  <c r="E4" i="2"/>
  <c r="A12" i="2"/>
  <c r="H12" i="2" s="1"/>
  <c r="H11" i="2"/>
  <c r="G11" i="2"/>
  <c r="F11" i="2"/>
  <c r="E11" i="2"/>
  <c r="D11" i="2"/>
  <c r="B11" i="2"/>
  <c r="A11" i="2"/>
  <c r="H10" i="2"/>
  <c r="G10" i="2"/>
  <c r="F10" i="2"/>
  <c r="E10" i="2"/>
  <c r="D10" i="2"/>
  <c r="B10" i="2"/>
  <c r="A10" i="2"/>
  <c r="H9" i="2"/>
  <c r="G9" i="2"/>
  <c r="F9" i="2"/>
  <c r="E9" i="2"/>
  <c r="D9" i="2"/>
  <c r="B9" i="2"/>
  <c r="A9" i="2"/>
  <c r="H8" i="2"/>
  <c r="G8" i="2"/>
  <c r="F8" i="2"/>
  <c r="E8" i="2"/>
  <c r="D8" i="2"/>
  <c r="B8" i="2"/>
  <c r="A8" i="2"/>
  <c r="H7" i="2"/>
  <c r="G7" i="2"/>
  <c r="F7" i="2"/>
  <c r="E7" i="2"/>
  <c r="D7" i="2"/>
  <c r="B7" i="2"/>
  <c r="A7" i="2"/>
  <c r="H6" i="2"/>
  <c r="G6" i="2"/>
  <c r="F6" i="2"/>
  <c r="E6" i="2"/>
  <c r="D6" i="2"/>
  <c r="B6" i="2"/>
  <c r="A6" i="2"/>
  <c r="H5" i="2"/>
  <c r="G5" i="2"/>
  <c r="F5" i="2"/>
  <c r="E5" i="2"/>
  <c r="D5" i="2"/>
  <c r="B5" i="2"/>
  <c r="A5" i="2"/>
  <c r="H4" i="2"/>
  <c r="G4" i="2"/>
  <c r="F4" i="2"/>
  <c r="D4" i="2"/>
  <c r="B4" i="2"/>
  <c r="I12" i="2" l="1"/>
  <c r="F8" i="1" l="1"/>
  <c r="G8" i="1" l="1"/>
</calcChain>
</file>

<file path=xl/sharedStrings.xml><?xml version="1.0" encoding="utf-8"?>
<sst xmlns="http://schemas.openxmlformats.org/spreadsheetml/2006/main" count="51" uniqueCount="29">
  <si>
    <t>-</t>
  </si>
  <si>
    <t>#п.п</t>
  </si>
  <si>
    <t>Статус заказа</t>
  </si>
  <si>
    <t>Принят</t>
  </si>
  <si>
    <t>Отложен</t>
  </si>
  <si>
    <t>Дата</t>
  </si>
  <si>
    <t>ФИО:</t>
  </si>
  <si>
    <t>Число</t>
  </si>
  <si>
    <t>Текст:</t>
  </si>
  <si>
    <t>Покупатель</t>
  </si>
  <si>
    <t>Арбуз</t>
  </si>
  <si>
    <t>Банан</t>
  </si>
  <si>
    <t>Яблоко</t>
  </si>
  <si>
    <t>Груша</t>
  </si>
  <si>
    <t>Киви</t>
  </si>
  <si>
    <t>Название1</t>
  </si>
  <si>
    <t>Название2</t>
  </si>
  <si>
    <t>Название3</t>
  </si>
  <si>
    <t>Название4</t>
  </si>
  <si>
    <t>Название5</t>
  </si>
  <si>
    <t>Название7</t>
  </si>
  <si>
    <t>Покупатель1</t>
  </si>
  <si>
    <t>Название</t>
  </si>
  <si>
    <t>Вид</t>
  </si>
  <si>
    <t>Яблоко:</t>
  </si>
  <si>
    <t>Сумма</t>
  </si>
  <si>
    <t>Необходимо при наличии в таблице на Листе1 двух соответствий (столбцы - "Покупатель" и "Вид"), в форму на Листе2 вводить данные из столбца "Название" и "Дата". Пример правильного заполнения расположен на листе "Что должно получиться".</t>
  </si>
  <si>
    <t>(Значение ФИО будет подставляться в ячейку путем копирования с Листа 1)</t>
  </si>
  <si>
    <t>&lt;-----------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</si>
</sst>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000000"/>
  </numFmts>
  <fonts count="1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3"/>
      <color theme="1"/>
      <name val="Times New Roman"/>
      <family val="1"/>
    </font>
    <font>
      <i/>
      <sz val="13"/>
      <color theme="1"/>
      <name val="Times New Roman"/>
      <family val="1"/>
    </font>
    <font>
      <sz val="11"/>
      <color rgb="FFFF0000"/>
      <name val="Calibri"/>
      <family val="2"/>
      <scheme val="minor"/>
    </font>
    <font>
      <sz val="11"/>
      <color rgb="FF00B0F0"/>
      <name val="Calibri"/>
      <family val="2"/>
      <scheme val="minor"/>
    </font>
    <font>
      <sz val="12"/>
      <color rgb="FF00B0F0"/>
      <name val="Times New Roman"/>
      <family val="1"/>
      <charset val="204"/>
    </font>
    <font>
      <sz val="11"/>
      <color rgb="FF7030A0"/>
      <name val="Calibri"/>
      <family val="2"/>
      <scheme val="minor"/>
    </font>
    <font>
      <sz val="12"/>
      <color rgb="FF7030A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14" fontId="1" fillId="0" borderId="0" xfId="0" applyNumberFormat="1" applyFont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" fillId="0" borderId="1" xfId="0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4" fontId="3" fillId="0" borderId="1" xfId="0" applyNumberFormat="1" applyFont="1" applyFill="1" applyBorder="1" applyAlignment="1">
      <alignment horizontal="center" vertical="center"/>
    </xf>
    <xf numFmtId="0" fontId="3" fillId="0" borderId="4" xfId="0" applyNumberFormat="1" applyFont="1" applyFill="1" applyBorder="1" applyAlignment="1">
      <alignment horizontal="center" vertical="center"/>
    </xf>
    <xf numFmtId="0" fontId="0" fillId="0" borderId="0" xfId="0" applyFill="1"/>
    <xf numFmtId="0" fontId="0" fillId="0" borderId="12" xfId="0" applyBorder="1"/>
    <xf numFmtId="0" fontId="0" fillId="0" borderId="11" xfId="0" applyBorder="1"/>
    <xf numFmtId="0" fontId="0" fillId="0" borderId="1" xfId="0" applyBorder="1"/>
    <xf numFmtId="0" fontId="8" fillId="3" borderId="1" xfId="0" quotePrefix="1" applyFont="1" applyFill="1" applyBorder="1" applyAlignment="1">
      <alignment horizontal="center" vertical="center"/>
    </xf>
    <xf numFmtId="0" fontId="7" fillId="3" borderId="1" xfId="0" quotePrefix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" xfId="0" applyBorder="1"/>
    <xf numFmtId="0" fontId="0" fillId="0" borderId="7" xfId="0" applyBorder="1" applyAlignment="1">
      <alignment horizontal="center" vertical="center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3" borderId="4" xfId="0" applyFill="1" applyBorder="1"/>
    <xf numFmtId="1" fontId="0" fillId="0" borderId="7" xfId="0" applyNumberForma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" fontId="0" fillId="0" borderId="9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" fontId="0" fillId="3" borderId="7" xfId="0" applyNumberFormat="1" applyFill="1" applyBorder="1"/>
    <xf numFmtId="1" fontId="7" fillId="3" borderId="1" xfId="0" applyNumberFormat="1" applyFont="1" applyFill="1" applyBorder="1" applyAlignment="1">
      <alignment horizontal="center" vertical="center"/>
    </xf>
    <xf numFmtId="1" fontId="1" fillId="0" borderId="2" xfId="0" applyNumberFormat="1" applyFont="1" applyFill="1" applyBorder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4" fontId="0" fillId="0" borderId="4" xfId="0" applyNumberFormat="1" applyBorder="1"/>
    <xf numFmtId="0" fontId="1" fillId="2" borderId="1" xfId="0" applyNumberFormat="1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2" xfId="0" applyFill="1" applyBorder="1" applyAlignment="1">
      <alignment horizontal="right"/>
    </xf>
    <xf numFmtId="0" fontId="0" fillId="3" borderId="7" xfId="0" applyFill="1" applyBorder="1" applyAlignment="1">
      <alignment horizontal="right"/>
    </xf>
    <xf numFmtId="0" fontId="0" fillId="2" borderId="9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10" fillId="0" borderId="11" xfId="0" applyFont="1" applyBorder="1"/>
    <xf numFmtId="0" fontId="10" fillId="0" borderId="1" xfId="0" applyFont="1" applyBorder="1"/>
    <xf numFmtId="0" fontId="11" fillId="0" borderId="1" xfId="0" applyFont="1" applyFill="1" applyBorder="1" applyAlignment="1">
      <alignment vertical="center"/>
    </xf>
    <xf numFmtId="14" fontId="12" fillId="0" borderId="4" xfId="0" applyNumberFormat="1" applyFont="1" applyBorder="1"/>
    <xf numFmtId="14" fontId="13" fillId="0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9" fillId="0" borderId="0" xfId="0" applyFont="1"/>
    <xf numFmtId="0" fontId="9" fillId="0" borderId="0" xfId="0" applyFont="1" applyAlignment="1">
      <alignment horizontal="center" vertical="center"/>
    </xf>
  </cellXfs>
  <cellStyles count="1">
    <cellStyle name="Обычный" xfId="0" builtinId="0"/>
  </cellStyles>
  <dxfs count="1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charset val="204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charset val="204"/>
        <scheme val="none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charset val="204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charset val="204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charset val="204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charset val="204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charset val="204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Times New Roman"/>
        <family val="1"/>
        <charset val="204"/>
        <scheme val="none"/>
      </font>
    </dxf>
    <dxf>
      <border>
        <bottom style="thin">
          <color indexed="64"/>
        </bottom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3"/>
        <color theme="1"/>
        <name val="Times New Roman"/>
        <family val="1"/>
        <scheme val="none"/>
      </font>
      <fill>
        <patternFill patternType="solid">
          <fgColor indexed="64"/>
          <bgColor theme="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vertical/>
      </border>
    </dxf>
  </dxfs>
  <tableStyles count="2" defaultTableStyle="TableStyleMedium2" defaultPivotStyle="PivotStyleLight16">
    <tableStyle name="Стиль таблицы 1" pivot="0" count="1" xr9:uid="{00000000-0011-0000-FFFF-FFFF00000000}">
      <tableStyleElement type="wholeTable" dxfId="13"/>
    </tableStyle>
    <tableStyle name="Стиль таблицы 2" pivot="0" count="1" xr9:uid="{C85E322E-B958-43A5-A248-4491C841BC44}">
      <tableStyleElement type="wholeTable" dxfId="12"/>
    </tableStyle>
  </tableStyles>
  <colors>
    <mruColors>
      <color rgb="FFFFEB9C"/>
      <color rgb="FF9C6500"/>
      <color rgb="FFC6EFCE"/>
      <color rgb="FF006100"/>
      <color rgb="FFFFC7CE"/>
      <color rgb="FF9C0006"/>
      <color rgb="FFFFCCFF"/>
      <color rgb="FFFF99FF"/>
      <color rgb="FFC6EFD1"/>
      <color rgb="FFFFFF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Таблица1" displayName="Таблица1" ref="A1:G8" totalsRowShown="0" headerRowDxfId="11" dataDxfId="9" headerRowBorderDxfId="10" tableBorderDxfId="8" totalsRowBorderDxfId="7">
  <autoFilter ref="A1:G8" xr:uid="{35429954-EE1C-4B6D-A3A6-D58F889D8106}"/>
  <tableColumns count="7">
    <tableColumn id="1" xr3:uid="{00000000-0010-0000-0100-000001000000}" name="#п.п" dataDxfId="6">
      <calculatedColumnFormula>IF(ISBLANK(Таблица1[[#This Row],[Покупатель]]),"",ROW()-1)</calculatedColumnFormula>
    </tableColumn>
    <tableColumn id="2" xr3:uid="{00000000-0010-0000-0100-000002000000}" name="Покупатель" dataDxfId="5"/>
    <tableColumn id="3" xr3:uid="{00000000-0010-0000-0100-000003000000}" name="Название" dataDxfId="4"/>
    <tableColumn id="5" xr3:uid="{00000000-0010-0000-0100-000005000000}" name="Вид" dataDxfId="3"/>
    <tableColumn id="21" xr3:uid="{00000000-0010-0000-0100-000015000000}" name="Сумма" dataDxfId="2">
      <calculatedColumnFormula>IF(#REF!="","",#REF!-#REF!)</calculatedColumnFormula>
    </tableColumn>
    <tableColumn id="18" xr3:uid="{00000000-0010-0000-0100-000012000000}" name="Дата" dataDxfId="1">
      <calculatedColumnFormula>IF(Таблица1[[#This Row],[Вид]]="","","-")</calculatedColumnFormula>
    </tableColumn>
    <tableColumn id="19" xr3:uid="{00000000-0010-0000-0100-000013000000}" name="Статус заказа" dataDxfId="0">
      <calculatedColumnFormula>IF(D2="","",IF(D2="Пересдача","Принят",IF(D2="Контрольный","Принят",IF(D2="Прокторинг","Отложен",IF(D2="Итоговый (несколько суток)","Принят",IF(D2="Итоговый (одни сутки)","Отложен"))))))</calculatedColumn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2">
    <tabColor rgb="FF00B050"/>
  </sheetPr>
  <dimension ref="A1:G15"/>
  <sheetViews>
    <sheetView tabSelected="1" zoomScale="90" zoomScaleNormal="90" workbookViewId="0">
      <pane ySplit="1" topLeftCell="A2" activePane="bottomLeft" state="frozen"/>
      <selection activeCell="L33" sqref="L32:L33"/>
      <selection pane="bottomLeft" activeCell="B2" sqref="B2"/>
    </sheetView>
  </sheetViews>
  <sheetFormatPr defaultColWidth="9.140625" defaultRowHeight="15.75" x14ac:dyDescent="0.25"/>
  <cols>
    <col min="1" max="1" width="6.140625" style="1" customWidth="1"/>
    <col min="2" max="2" width="23.140625" style="3" customWidth="1"/>
    <col min="3" max="3" width="29.7109375" style="2" customWidth="1"/>
    <col min="4" max="4" width="15.85546875" style="1" customWidth="1"/>
    <col min="5" max="5" width="14.42578125" style="42" customWidth="1"/>
    <col min="6" max="6" width="14.7109375" style="6" customWidth="1"/>
    <col min="7" max="7" width="17.140625" style="2" customWidth="1"/>
    <col min="8" max="16384" width="9.140625" style="2"/>
  </cols>
  <sheetData>
    <row r="1" spans="1:7" s="8" customFormat="1" ht="16.5" x14ac:dyDescent="0.25">
      <c r="A1" s="20" t="s">
        <v>1</v>
      </c>
      <c r="B1" s="21" t="s">
        <v>9</v>
      </c>
      <c r="C1" s="22" t="s">
        <v>22</v>
      </c>
      <c r="D1" s="21" t="s">
        <v>23</v>
      </c>
      <c r="E1" s="40" t="s">
        <v>25</v>
      </c>
      <c r="F1" s="21" t="s">
        <v>5</v>
      </c>
      <c r="G1" s="21" t="s">
        <v>2</v>
      </c>
    </row>
    <row r="2" spans="1:7" x14ac:dyDescent="0.25">
      <c r="A2" s="15">
        <f>IF(ISBLANK(Таблица1[[#This Row],[Покупатель]]),"",ROW()-1)</f>
        <v>1</v>
      </c>
      <c r="B2" s="45" t="s">
        <v>21</v>
      </c>
      <c r="C2" s="5" t="s">
        <v>15</v>
      </c>
      <c r="D2" s="56" t="s">
        <v>10</v>
      </c>
      <c r="E2" s="41">
        <v>250</v>
      </c>
      <c r="F2" s="14" t="s">
        <v>0</v>
      </c>
      <c r="G2" s="7" t="s">
        <v>3</v>
      </c>
    </row>
    <row r="3" spans="1:7" x14ac:dyDescent="0.25">
      <c r="A3" s="15">
        <f>IF(ISBLANK(Таблица1[[#This Row],[Покупатель]]),"",ROW()-1)</f>
        <v>2</v>
      </c>
      <c r="B3" s="9" t="s">
        <v>21</v>
      </c>
      <c r="C3" s="5" t="s">
        <v>16</v>
      </c>
      <c r="D3" s="56" t="s">
        <v>11</v>
      </c>
      <c r="E3" s="41">
        <v>250</v>
      </c>
      <c r="F3" s="14" t="s">
        <v>0</v>
      </c>
      <c r="G3" s="7" t="s">
        <v>3</v>
      </c>
    </row>
    <row r="4" spans="1:7" x14ac:dyDescent="0.25">
      <c r="A4" s="15">
        <f>IF(ISBLANK(Таблица1[[#This Row],[Покупатель]]),"",ROW()-1)</f>
        <v>3</v>
      </c>
      <c r="B4" s="9" t="s">
        <v>21</v>
      </c>
      <c r="C4" s="59" t="s">
        <v>17</v>
      </c>
      <c r="D4" s="43" t="s">
        <v>12</v>
      </c>
      <c r="E4" s="41">
        <v>650</v>
      </c>
      <c r="F4" s="61">
        <v>44029</v>
      </c>
      <c r="G4" s="7" t="s">
        <v>4</v>
      </c>
    </row>
    <row r="5" spans="1:7" x14ac:dyDescent="0.25">
      <c r="A5" s="15">
        <f>IF(ISBLANK(Таблица1[[#This Row],[Покупатель]]),"",ROW()-1)</f>
        <v>4</v>
      </c>
      <c r="B5" s="9" t="s">
        <v>21</v>
      </c>
      <c r="C5" s="5" t="s">
        <v>18</v>
      </c>
      <c r="D5" s="56" t="s">
        <v>13</v>
      </c>
      <c r="E5" s="41">
        <v>400</v>
      </c>
      <c r="F5" s="14">
        <v>44032</v>
      </c>
      <c r="G5" s="7" t="s">
        <v>4</v>
      </c>
    </row>
    <row r="6" spans="1:7" x14ac:dyDescent="0.25">
      <c r="A6" s="15">
        <f>IF(ISBLANK(Таблица1[[#This Row],[Покупатель]]),"",ROW()-1)</f>
        <v>5</v>
      </c>
      <c r="B6" s="9" t="s">
        <v>21</v>
      </c>
      <c r="C6" s="5" t="s">
        <v>19</v>
      </c>
      <c r="D6" s="56" t="s">
        <v>14</v>
      </c>
      <c r="E6" s="41">
        <v>250</v>
      </c>
      <c r="F6" s="14">
        <v>44034</v>
      </c>
      <c r="G6" s="7" t="s">
        <v>4</v>
      </c>
    </row>
    <row r="7" spans="1:7" x14ac:dyDescent="0.25">
      <c r="A7" s="15">
        <f>IF(ISBLANK(Таблица1[[#This Row],[Покупатель]]),"",ROW()-1)</f>
        <v>6</v>
      </c>
      <c r="B7" s="9" t="s">
        <v>21</v>
      </c>
      <c r="C7" s="59" t="s">
        <v>20</v>
      </c>
      <c r="D7" s="43" t="s">
        <v>12</v>
      </c>
      <c r="E7" s="41">
        <v>650</v>
      </c>
      <c r="F7" s="61">
        <v>44036</v>
      </c>
      <c r="G7" s="7" t="s">
        <v>4</v>
      </c>
    </row>
    <row r="8" spans="1:7" x14ac:dyDescent="0.25">
      <c r="A8" s="15" t="str">
        <f>IF(ISBLANK(Таблица1[[#This Row],[Покупатель]]),"",ROW()-1)</f>
        <v/>
      </c>
      <c r="B8" s="9"/>
      <c r="C8" s="5"/>
      <c r="D8" s="4"/>
      <c r="E8" s="41"/>
      <c r="F8" s="14" t="str">
        <f>IF(Таблица1[[#This Row],[Вид]]="","","-")</f>
        <v/>
      </c>
      <c r="G8" s="7" t="str">
        <f>IF(Таблица1[[#This Row],[Вид]]="","",IF(Таблица1[[#This Row],[Вид]]="Пересдача","Принят",IF(Таблица1[[#This Row],[Вид]]="Контрольный","Принят",IF(Таблица1[[#This Row],[Вид]]="Прокторинг","Отложен",IF(Таблица1[[#This Row],[Вид]]="Прокторинг (без камеры)","Отложен",IF(Таблица1[[#This Row],[Вид]]="Прокторинг (с камерой)","Отложен",IF(Таблица1[[#This Row],[Вид]]="Итоговый (несколько суток)","Принят",IF(Таблица1[[#This Row],[Вид]]="Итоговый (одни сутки)","Отложен"))))))))</f>
        <v/>
      </c>
    </row>
    <row r="13" spans="1:7" x14ac:dyDescent="0.25">
      <c r="B13" s="2"/>
    </row>
    <row r="14" spans="1:7" x14ac:dyDescent="0.25">
      <c r="A14" s="62" t="s">
        <v>26</v>
      </c>
      <c r="B14" s="62"/>
      <c r="C14" s="62"/>
      <c r="D14" s="62"/>
      <c r="E14" s="62"/>
      <c r="F14" s="62"/>
      <c r="G14" s="62"/>
    </row>
    <row r="15" spans="1:7" x14ac:dyDescent="0.25">
      <c r="A15" s="62"/>
      <c r="B15" s="62"/>
      <c r="C15" s="62"/>
      <c r="D15" s="62"/>
      <c r="E15" s="62"/>
      <c r="F15" s="62"/>
      <c r="G15" s="62"/>
    </row>
  </sheetData>
  <mergeCells count="1">
    <mergeCell ref="A14:G15"/>
  </mergeCells>
  <phoneticPr fontId="4" type="noConversion"/>
  <pageMargins left="0.7" right="0.7" top="0.75" bottom="0.75" header="0.3" footer="0.3"/>
  <pageSetup orientation="portrait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5000000}">
          <x14:formula1>
            <xm:f>Списки!$A$2:$A$6</xm:f>
          </x14:formula1>
          <xm:sqref>D2:D8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3"/>
  <dimension ref="A1:I33"/>
  <sheetViews>
    <sheetView workbookViewId="0">
      <selection activeCell="L5" sqref="L5"/>
    </sheetView>
  </sheetViews>
  <sheetFormatPr defaultRowHeight="15" x14ac:dyDescent="0.25"/>
  <cols>
    <col min="1" max="1" width="6" customWidth="1"/>
    <col min="2" max="2" width="1.42578125" customWidth="1"/>
    <col min="3" max="3" width="29.140625" customWidth="1"/>
    <col min="4" max="4" width="1.140625" customWidth="1"/>
    <col min="5" max="5" width="6.42578125" customWidth="1"/>
    <col min="6" max="6" width="2.140625" customWidth="1"/>
    <col min="7" max="7" width="2.85546875" style="16" customWidth="1"/>
    <col min="8" max="8" width="5.7109375" customWidth="1"/>
    <col min="9" max="9" width="1.5703125" customWidth="1"/>
    <col min="10" max="25" width="8.5703125" customWidth="1"/>
  </cols>
  <sheetData>
    <row r="1" spans="1:9" x14ac:dyDescent="0.25">
      <c r="A1" t="s">
        <v>6</v>
      </c>
      <c r="B1" s="55" t="s">
        <v>21</v>
      </c>
      <c r="C1" s="55"/>
      <c r="D1" s="55"/>
      <c r="E1" s="55"/>
      <c r="F1" s="55"/>
      <c r="G1" s="55"/>
      <c r="H1" s="55"/>
      <c r="I1" s="55"/>
    </row>
    <row r="2" spans="1:9" x14ac:dyDescent="0.25">
      <c r="A2" s="46" t="s">
        <v>24</v>
      </c>
      <c r="B2" s="47"/>
      <c r="C2" s="47"/>
      <c r="D2" s="47"/>
      <c r="E2" s="47"/>
      <c r="F2" s="47"/>
      <c r="G2" s="47"/>
      <c r="H2" s="47"/>
      <c r="I2" s="48"/>
    </row>
    <row r="3" spans="1:9" x14ac:dyDescent="0.25">
      <c r="A3" s="49"/>
      <c r="B3" s="50"/>
      <c r="C3" s="50"/>
      <c r="D3" s="50"/>
      <c r="E3" s="50"/>
      <c r="F3" s="50"/>
      <c r="G3" s="50"/>
      <c r="H3" s="50"/>
      <c r="I3" s="51"/>
    </row>
    <row r="4" spans="1:9" x14ac:dyDescent="0.25">
      <c r="A4" s="35" t="str">
        <f>IF(ISBLANK(C4),"",ROW()-15)</f>
        <v/>
      </c>
      <c r="B4" s="35" t="str">
        <f>IF(C4="","",".")</f>
        <v/>
      </c>
      <c r="C4" s="18"/>
      <c r="D4" s="36" t="str">
        <f>IF(C4="","",":")</f>
        <v/>
      </c>
      <c r="E4" s="37" t="str">
        <f>IF(C4="","",Списки!#REF!)</f>
        <v/>
      </c>
      <c r="F4" s="38" t="str">
        <f>IF(C4="","","₽")</f>
        <v/>
      </c>
      <c r="G4" s="24" t="str">
        <f t="shared" ref="G4:G11" si="0">IF(C4="","",",")</f>
        <v/>
      </c>
      <c r="H4" s="32" t="str">
        <f>IF(C4="","","дата теста:")</f>
        <v/>
      </c>
      <c r="I4" s="24"/>
    </row>
    <row r="5" spans="1:9" x14ac:dyDescent="0.25">
      <c r="A5" s="23" t="str">
        <f t="shared" ref="A5:A11" si="1">IF(ISBLANK(C5),"",ROW()-12)</f>
        <v/>
      </c>
      <c r="B5" s="23" t="str">
        <f t="shared" ref="B5:B11" si="2">IF(C5="","",".")</f>
        <v/>
      </c>
      <c r="C5" s="19"/>
      <c r="D5" s="32" t="str">
        <f t="shared" ref="D5:D11" si="3">IF(C5="","",":")</f>
        <v/>
      </c>
      <c r="E5" s="30" t="str">
        <f>IF(C5="","",Списки!$B$3)</f>
        <v/>
      </c>
      <c r="F5" s="25" t="str">
        <f t="shared" ref="F5:F11" si="4">IF(C5="","","₽")</f>
        <v/>
      </c>
      <c r="G5" s="24" t="str">
        <f t="shared" si="0"/>
        <v/>
      </c>
      <c r="H5" s="32" t="str">
        <f t="shared" ref="H5:H11" si="5">IF(C5="","","дата теста:")</f>
        <v/>
      </c>
      <c r="I5" s="24"/>
    </row>
    <row r="6" spans="1:9" x14ac:dyDescent="0.25">
      <c r="A6" s="23" t="str">
        <f t="shared" si="1"/>
        <v/>
      </c>
      <c r="B6" s="23" t="str">
        <f t="shared" si="2"/>
        <v/>
      </c>
      <c r="C6" s="19"/>
      <c r="D6" s="32" t="str">
        <f t="shared" si="3"/>
        <v/>
      </c>
      <c r="E6" s="30" t="str">
        <f>IF(C6="","",Списки!$B$3)</f>
        <v/>
      </c>
      <c r="F6" s="25" t="str">
        <f t="shared" si="4"/>
        <v/>
      </c>
      <c r="G6" s="24" t="str">
        <f t="shared" si="0"/>
        <v/>
      </c>
      <c r="H6" s="32" t="str">
        <f t="shared" si="5"/>
        <v/>
      </c>
      <c r="I6" s="24"/>
    </row>
    <row r="7" spans="1:9" x14ac:dyDescent="0.25">
      <c r="A7" s="23" t="str">
        <f t="shared" si="1"/>
        <v/>
      </c>
      <c r="B7" s="23" t="str">
        <f t="shared" si="2"/>
        <v/>
      </c>
      <c r="C7" s="19"/>
      <c r="D7" s="32" t="str">
        <f t="shared" si="3"/>
        <v/>
      </c>
      <c r="E7" s="30" t="str">
        <f>IF(C7="","",Списки!$B$3)</f>
        <v/>
      </c>
      <c r="F7" s="25" t="str">
        <f t="shared" si="4"/>
        <v/>
      </c>
      <c r="G7" s="24" t="str">
        <f t="shared" si="0"/>
        <v/>
      </c>
      <c r="H7" s="32" t="str">
        <f t="shared" si="5"/>
        <v/>
      </c>
      <c r="I7" s="24"/>
    </row>
    <row r="8" spans="1:9" x14ac:dyDescent="0.25">
      <c r="A8" s="23" t="str">
        <f t="shared" si="1"/>
        <v/>
      </c>
      <c r="B8" s="23" t="str">
        <f t="shared" si="2"/>
        <v/>
      </c>
      <c r="C8" s="19"/>
      <c r="D8" s="32" t="str">
        <f t="shared" si="3"/>
        <v/>
      </c>
      <c r="E8" s="30" t="str">
        <f>IF(C8="","",Списки!$B$3)</f>
        <v/>
      </c>
      <c r="F8" s="25" t="str">
        <f t="shared" si="4"/>
        <v/>
      </c>
      <c r="G8" s="24" t="str">
        <f t="shared" si="0"/>
        <v/>
      </c>
      <c r="H8" s="32" t="str">
        <f t="shared" si="5"/>
        <v/>
      </c>
      <c r="I8" s="24"/>
    </row>
    <row r="9" spans="1:9" ht="16.5" customHeight="1" x14ac:dyDescent="0.25">
      <c r="A9" s="23" t="str">
        <f t="shared" si="1"/>
        <v/>
      </c>
      <c r="B9" s="23" t="str">
        <f t="shared" si="2"/>
        <v/>
      </c>
      <c r="C9" s="19"/>
      <c r="D9" s="32" t="str">
        <f t="shared" si="3"/>
        <v/>
      </c>
      <c r="E9" s="30" t="str">
        <f>IF(C9="","",Списки!$B$3)</f>
        <v/>
      </c>
      <c r="F9" s="25" t="str">
        <f t="shared" si="4"/>
        <v/>
      </c>
      <c r="G9" s="24" t="str">
        <f t="shared" si="0"/>
        <v/>
      </c>
      <c r="H9" s="32" t="str">
        <f t="shared" si="5"/>
        <v/>
      </c>
      <c r="I9" s="24"/>
    </row>
    <row r="10" spans="1:9" ht="16.5" customHeight="1" x14ac:dyDescent="0.25">
      <c r="A10" s="23" t="str">
        <f t="shared" si="1"/>
        <v/>
      </c>
      <c r="B10" s="23" t="str">
        <f t="shared" si="2"/>
        <v/>
      </c>
      <c r="C10" s="19"/>
      <c r="D10" s="32" t="str">
        <f t="shared" si="3"/>
        <v/>
      </c>
      <c r="E10" s="30" t="str">
        <f>IF(C10="","",Списки!$B$3)</f>
        <v/>
      </c>
      <c r="F10" s="25" t="str">
        <f t="shared" si="4"/>
        <v/>
      </c>
      <c r="G10" s="24" t="str">
        <f t="shared" si="0"/>
        <v/>
      </c>
      <c r="H10" s="32" t="str">
        <f t="shared" si="5"/>
        <v/>
      </c>
      <c r="I10" s="24"/>
    </row>
    <row r="11" spans="1:9" ht="16.5" customHeight="1" x14ac:dyDescent="0.25">
      <c r="A11" s="34" t="str">
        <f t="shared" si="1"/>
        <v/>
      </c>
      <c r="B11" s="34" t="str">
        <f t="shared" si="2"/>
        <v/>
      </c>
      <c r="C11" s="17"/>
      <c r="D11" s="33" t="str">
        <f t="shared" si="3"/>
        <v/>
      </c>
      <c r="E11" s="30" t="str">
        <f>IF(C11="","",Списки!$B$3)</f>
        <v/>
      </c>
      <c r="F11" s="28" t="str">
        <f t="shared" si="4"/>
        <v/>
      </c>
      <c r="G11" s="24" t="str">
        <f t="shared" si="0"/>
        <v/>
      </c>
      <c r="H11" s="32" t="str">
        <f t="shared" si="5"/>
        <v/>
      </c>
      <c r="I11" s="24"/>
    </row>
    <row r="12" spans="1:9" ht="16.5" customHeight="1" x14ac:dyDescent="0.25">
      <c r="A12" s="52" t="str">
        <f>IF(C4="","","Итого:")</f>
        <v/>
      </c>
      <c r="B12" s="53"/>
      <c r="C12" s="53"/>
      <c r="D12" s="53"/>
      <c r="E12" s="53"/>
      <c r="F12" s="53"/>
      <c r="G12" s="53"/>
      <c r="H12" s="39" t="str">
        <f>IF(A12="","",SUM(E4:E11))</f>
        <v/>
      </c>
      <c r="I12" s="29" t="str">
        <f>IF(H12="","","₽")</f>
        <v/>
      </c>
    </row>
    <row r="13" spans="1:9" x14ac:dyDescent="0.25">
      <c r="G13"/>
    </row>
    <row r="14" spans="1:9" x14ac:dyDescent="0.25">
      <c r="G14"/>
    </row>
    <row r="15" spans="1:9" x14ac:dyDescent="0.25">
      <c r="G15"/>
    </row>
    <row r="16" spans="1:9" x14ac:dyDescent="0.25">
      <c r="G16"/>
    </row>
    <row r="17" spans="1:7" x14ac:dyDescent="0.25">
      <c r="G17"/>
    </row>
    <row r="18" spans="1:7" x14ac:dyDescent="0.25">
      <c r="G18"/>
    </row>
    <row r="19" spans="1:7" x14ac:dyDescent="0.25">
      <c r="G19"/>
    </row>
    <row r="20" spans="1:7" x14ac:dyDescent="0.25">
      <c r="G20"/>
    </row>
    <row r="21" spans="1:7" x14ac:dyDescent="0.25">
      <c r="G21"/>
    </row>
    <row r="22" spans="1:7" x14ac:dyDescent="0.25">
      <c r="G22"/>
    </row>
    <row r="23" spans="1:7" x14ac:dyDescent="0.25">
      <c r="G23"/>
    </row>
    <row r="24" spans="1:7" x14ac:dyDescent="0.25">
      <c r="A24" s="31"/>
      <c r="G24"/>
    </row>
    <row r="25" spans="1:7" x14ac:dyDescent="0.25">
      <c r="G25" s="26"/>
    </row>
    <row r="26" spans="1:7" x14ac:dyDescent="0.25">
      <c r="G26" s="26"/>
    </row>
    <row r="27" spans="1:7" x14ac:dyDescent="0.25">
      <c r="G27" s="26"/>
    </row>
    <row r="28" spans="1:7" x14ac:dyDescent="0.25">
      <c r="G28" s="26"/>
    </row>
    <row r="29" spans="1:7" x14ac:dyDescent="0.25">
      <c r="G29" s="26"/>
    </row>
    <row r="30" spans="1:7" x14ac:dyDescent="0.25">
      <c r="G30" s="26"/>
    </row>
    <row r="31" spans="1:7" x14ac:dyDescent="0.25">
      <c r="G31" s="26"/>
    </row>
    <row r="32" spans="1:7" x14ac:dyDescent="0.25">
      <c r="G32" s="26"/>
    </row>
    <row r="33" spans="7:7" x14ac:dyDescent="0.25">
      <c r="G33" s="26"/>
    </row>
  </sheetData>
  <mergeCells count="3">
    <mergeCell ref="A2:I3"/>
    <mergeCell ref="A12:G12"/>
    <mergeCell ref="B1:I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794BA9-509A-4E52-9FFE-7CBEC793717F}">
  <dimension ref="A1:J33"/>
  <sheetViews>
    <sheetView workbookViewId="0">
      <selection activeCell="J14" sqref="J14"/>
    </sheetView>
  </sheetViews>
  <sheetFormatPr defaultRowHeight="15" x14ac:dyDescent="0.25"/>
  <cols>
    <col min="1" max="1" width="6" customWidth="1"/>
    <col min="2" max="2" width="1.42578125" customWidth="1"/>
    <col min="3" max="3" width="29.140625" customWidth="1"/>
    <col min="4" max="4" width="1.140625" customWidth="1"/>
    <col min="5" max="5" width="6.42578125" customWidth="1"/>
    <col min="6" max="6" width="2.140625" customWidth="1"/>
    <col min="7" max="7" width="2.85546875" style="16" customWidth="1"/>
    <col min="8" max="8" width="5.7109375" customWidth="1"/>
    <col min="9" max="9" width="16" customWidth="1"/>
    <col min="10" max="10" width="28.7109375" customWidth="1"/>
    <col min="11" max="11" width="1.85546875" customWidth="1"/>
    <col min="12" max="12" width="7" customWidth="1"/>
    <col min="13" max="13" width="1.85546875" customWidth="1"/>
    <col min="14" max="14" width="1.42578125" customWidth="1"/>
    <col min="15" max="15" width="10.7109375" customWidth="1"/>
    <col min="16" max="16" width="17.140625" customWidth="1"/>
  </cols>
  <sheetData>
    <row r="1" spans="1:10" x14ac:dyDescent="0.25">
      <c r="A1" t="s">
        <v>6</v>
      </c>
      <c r="B1" s="54" t="s">
        <v>21</v>
      </c>
      <c r="C1" s="54"/>
      <c r="D1" s="54"/>
      <c r="E1" s="54"/>
      <c r="F1" s="54"/>
      <c r="G1" s="27"/>
      <c r="I1" s="64" t="s">
        <v>28</v>
      </c>
      <c r="J1" s="63" t="s">
        <v>27</v>
      </c>
    </row>
    <row r="2" spans="1:10" x14ac:dyDescent="0.25">
      <c r="A2" s="46" t="s">
        <v>12</v>
      </c>
      <c r="B2" s="47"/>
      <c r="C2" s="47"/>
      <c r="D2" s="47"/>
      <c r="E2" s="47"/>
      <c r="F2" s="47"/>
      <c r="G2" s="47"/>
      <c r="H2" s="47"/>
      <c r="I2" s="48"/>
    </row>
    <row r="3" spans="1:10" x14ac:dyDescent="0.25">
      <c r="A3" s="49"/>
      <c r="B3" s="50"/>
      <c r="C3" s="50"/>
      <c r="D3" s="50"/>
      <c r="E3" s="50"/>
      <c r="F3" s="50"/>
      <c r="G3" s="50"/>
      <c r="H3" s="50"/>
      <c r="I3" s="51"/>
    </row>
    <row r="4" spans="1:10" x14ac:dyDescent="0.25">
      <c r="A4" s="35">
        <f>IF(ISBLANK(C4),"",ROW()-3)</f>
        <v>1</v>
      </c>
      <c r="B4" s="35" t="str">
        <f>IF(C4="","",".")</f>
        <v>.</v>
      </c>
      <c r="C4" s="57" t="s">
        <v>17</v>
      </c>
      <c r="D4" s="36" t="str">
        <f>IF(C4="","",":")</f>
        <v>:</v>
      </c>
      <c r="E4" s="30">
        <f>IF(C4="","",Списки!$B$5)</f>
        <v>650</v>
      </c>
      <c r="F4" s="38"/>
      <c r="G4" s="24" t="str">
        <f t="shared" ref="G4:G11" si="0">IF(C4="","",",")</f>
        <v>,</v>
      </c>
      <c r="H4" s="32" t="str">
        <f>IF(C4="","","дата:")</f>
        <v>дата:</v>
      </c>
      <c r="I4" s="60">
        <v>44029</v>
      </c>
    </row>
    <row r="5" spans="1:10" x14ac:dyDescent="0.25">
      <c r="A5" s="35">
        <f t="shared" ref="A5:A11" si="1">IF(ISBLANK(C5),"",ROW()-3)</f>
        <v>2</v>
      </c>
      <c r="B5" s="23" t="str">
        <f t="shared" ref="B5:B11" si="2">IF(C5="","",".")</f>
        <v>.</v>
      </c>
      <c r="C5" s="58" t="s">
        <v>20</v>
      </c>
      <c r="D5" s="32" t="str">
        <f t="shared" ref="D5:D11" si="3">IF(C5="","",":")</f>
        <v>:</v>
      </c>
      <c r="E5" s="30">
        <f>IF(C5="","",Списки!$B$5)</f>
        <v>650</v>
      </c>
      <c r="F5" s="38"/>
      <c r="G5" s="24" t="str">
        <f t="shared" si="0"/>
        <v>,</v>
      </c>
      <c r="H5" s="32" t="str">
        <f t="shared" ref="H5:H11" si="4">IF(C5="","","дата:")</f>
        <v>дата:</v>
      </c>
      <c r="I5" s="60">
        <v>44036</v>
      </c>
    </row>
    <row r="6" spans="1:10" x14ac:dyDescent="0.25">
      <c r="A6" s="35" t="str">
        <f t="shared" si="1"/>
        <v/>
      </c>
      <c r="B6" s="23" t="str">
        <f t="shared" si="2"/>
        <v/>
      </c>
      <c r="C6" s="19"/>
      <c r="D6" s="32" t="str">
        <f t="shared" si="3"/>
        <v/>
      </c>
      <c r="E6" s="30" t="str">
        <f>IF(C6="","",Списки!$B$5)</f>
        <v/>
      </c>
      <c r="F6" s="38"/>
      <c r="G6" s="24" t="str">
        <f t="shared" si="0"/>
        <v/>
      </c>
      <c r="H6" s="32" t="str">
        <f t="shared" si="4"/>
        <v/>
      </c>
      <c r="I6" s="44"/>
    </row>
    <row r="7" spans="1:10" x14ac:dyDescent="0.25">
      <c r="A7" s="35" t="str">
        <f t="shared" si="1"/>
        <v/>
      </c>
      <c r="B7" s="23" t="str">
        <f t="shared" si="2"/>
        <v/>
      </c>
      <c r="C7" s="19"/>
      <c r="D7" s="32" t="str">
        <f t="shared" si="3"/>
        <v/>
      </c>
      <c r="E7" s="30" t="str">
        <f>IF(C7="","",Списки!$B$5)</f>
        <v/>
      </c>
      <c r="F7" s="38"/>
      <c r="G7" s="24" t="str">
        <f t="shared" si="0"/>
        <v/>
      </c>
      <c r="H7" s="32" t="str">
        <f t="shared" si="4"/>
        <v/>
      </c>
      <c r="I7" s="44"/>
    </row>
    <row r="8" spans="1:10" x14ac:dyDescent="0.25">
      <c r="A8" s="35" t="str">
        <f t="shared" si="1"/>
        <v/>
      </c>
      <c r="B8" s="23" t="str">
        <f t="shared" si="2"/>
        <v/>
      </c>
      <c r="C8" s="19"/>
      <c r="D8" s="32" t="str">
        <f t="shared" si="3"/>
        <v/>
      </c>
      <c r="E8" s="30" t="str">
        <f>IF(C8="","",Списки!$B$5)</f>
        <v/>
      </c>
      <c r="F8" s="38"/>
      <c r="G8" s="24" t="str">
        <f t="shared" si="0"/>
        <v/>
      </c>
      <c r="H8" s="32" t="str">
        <f t="shared" si="4"/>
        <v/>
      </c>
      <c r="I8" s="44"/>
    </row>
    <row r="9" spans="1:10" ht="16.5" customHeight="1" x14ac:dyDescent="0.25">
      <c r="A9" s="35" t="str">
        <f t="shared" si="1"/>
        <v/>
      </c>
      <c r="B9" s="23" t="str">
        <f t="shared" si="2"/>
        <v/>
      </c>
      <c r="C9" s="19"/>
      <c r="D9" s="32" t="str">
        <f t="shared" si="3"/>
        <v/>
      </c>
      <c r="E9" s="30" t="str">
        <f>IF(C9="","",Списки!$B$5)</f>
        <v/>
      </c>
      <c r="F9" s="38"/>
      <c r="G9" s="24" t="str">
        <f t="shared" si="0"/>
        <v/>
      </c>
      <c r="H9" s="32" t="str">
        <f t="shared" si="4"/>
        <v/>
      </c>
      <c r="I9" s="44"/>
    </row>
    <row r="10" spans="1:10" ht="16.5" customHeight="1" x14ac:dyDescent="0.25">
      <c r="A10" s="35" t="str">
        <f t="shared" si="1"/>
        <v/>
      </c>
      <c r="B10" s="23" t="str">
        <f t="shared" si="2"/>
        <v/>
      </c>
      <c r="C10" s="19"/>
      <c r="D10" s="32" t="str">
        <f t="shared" si="3"/>
        <v/>
      </c>
      <c r="E10" s="30" t="str">
        <f>IF(C10="","",Списки!$B$5)</f>
        <v/>
      </c>
      <c r="F10" s="38"/>
      <c r="G10" s="24" t="str">
        <f t="shared" si="0"/>
        <v/>
      </c>
      <c r="H10" s="32" t="str">
        <f t="shared" si="4"/>
        <v/>
      </c>
      <c r="I10" s="44"/>
    </row>
    <row r="11" spans="1:10" ht="16.5" customHeight="1" x14ac:dyDescent="0.25">
      <c r="A11" s="35" t="str">
        <f t="shared" si="1"/>
        <v/>
      </c>
      <c r="B11" s="34" t="str">
        <f t="shared" si="2"/>
        <v/>
      </c>
      <c r="C11" s="17"/>
      <c r="D11" s="33" t="str">
        <f t="shared" si="3"/>
        <v/>
      </c>
      <c r="E11" s="30" t="str">
        <f>IF(C11="","",Списки!$B$5)</f>
        <v/>
      </c>
      <c r="F11" s="38"/>
      <c r="G11" s="24" t="str">
        <f t="shared" si="0"/>
        <v/>
      </c>
      <c r="H11" s="32" t="str">
        <f t="shared" si="4"/>
        <v/>
      </c>
      <c r="I11" s="44"/>
    </row>
    <row r="12" spans="1:10" ht="16.5" customHeight="1" x14ac:dyDescent="0.25">
      <c r="A12" s="52" t="str">
        <f>IF(C4="","","Итого:")</f>
        <v>Итого:</v>
      </c>
      <c r="B12" s="53"/>
      <c r="C12" s="53"/>
      <c r="D12" s="53"/>
      <c r="E12" s="53"/>
      <c r="F12" s="53"/>
      <c r="G12" s="53"/>
      <c r="H12" s="39">
        <f>IF(A12="","",SUM(E4:E11))</f>
        <v>1300</v>
      </c>
      <c r="I12" s="29"/>
    </row>
    <row r="13" spans="1:10" x14ac:dyDescent="0.25">
      <c r="G13"/>
    </row>
    <row r="14" spans="1:10" x14ac:dyDescent="0.25">
      <c r="G14"/>
    </row>
    <row r="15" spans="1:10" x14ac:dyDescent="0.25">
      <c r="G15"/>
    </row>
    <row r="16" spans="1:10" x14ac:dyDescent="0.25">
      <c r="G16"/>
    </row>
    <row r="17" spans="7:7" x14ac:dyDescent="0.25">
      <c r="G17"/>
    </row>
    <row r="18" spans="7:7" x14ac:dyDescent="0.25">
      <c r="G18"/>
    </row>
    <row r="19" spans="7:7" x14ac:dyDescent="0.25">
      <c r="G19"/>
    </row>
    <row r="20" spans="7:7" x14ac:dyDescent="0.25">
      <c r="G20"/>
    </row>
    <row r="21" spans="7:7" x14ac:dyDescent="0.25">
      <c r="G21"/>
    </row>
    <row r="22" spans="7:7" x14ac:dyDescent="0.25">
      <c r="G22"/>
    </row>
    <row r="23" spans="7:7" x14ac:dyDescent="0.25">
      <c r="G23"/>
    </row>
    <row r="24" spans="7:7" x14ac:dyDescent="0.25">
      <c r="G24"/>
    </row>
    <row r="25" spans="7:7" x14ac:dyDescent="0.25">
      <c r="G25" s="26"/>
    </row>
    <row r="26" spans="7:7" x14ac:dyDescent="0.25">
      <c r="G26" s="26"/>
    </row>
    <row r="27" spans="7:7" x14ac:dyDescent="0.25">
      <c r="G27" s="26"/>
    </row>
    <row r="28" spans="7:7" x14ac:dyDescent="0.25">
      <c r="G28" s="26"/>
    </row>
    <row r="29" spans="7:7" x14ac:dyDescent="0.25">
      <c r="G29" s="26"/>
    </row>
    <row r="30" spans="7:7" x14ac:dyDescent="0.25">
      <c r="G30" s="26"/>
    </row>
    <row r="31" spans="7:7" x14ac:dyDescent="0.25">
      <c r="G31" s="26"/>
    </row>
    <row r="32" spans="7:7" x14ac:dyDescent="0.25">
      <c r="G32" s="26"/>
    </row>
    <row r="33" spans="7:7" x14ac:dyDescent="0.25">
      <c r="G33" s="26"/>
    </row>
  </sheetData>
  <mergeCells count="3">
    <mergeCell ref="A12:G12"/>
    <mergeCell ref="B1:F1"/>
    <mergeCell ref="A2:I3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Лист10"/>
  <dimension ref="A1:B6"/>
  <sheetViews>
    <sheetView zoomScaleNormal="100" workbookViewId="0">
      <selection activeCell="A7" sqref="A7"/>
    </sheetView>
  </sheetViews>
  <sheetFormatPr defaultColWidth="8.85546875" defaultRowHeight="15" x14ac:dyDescent="0.25"/>
  <cols>
    <col min="1" max="1" width="26.140625" style="13" customWidth="1"/>
    <col min="2" max="2" width="14.85546875" style="13" bestFit="1" customWidth="1"/>
    <col min="3" max="3" width="1.5703125" style="13" customWidth="1"/>
    <col min="4" max="16384" width="8.85546875" style="13"/>
  </cols>
  <sheetData>
    <row r="1" spans="1:2" s="11" customFormat="1" ht="14.25" x14ac:dyDescent="0.25">
      <c r="A1" s="10" t="s">
        <v>8</v>
      </c>
      <c r="B1" s="10" t="s">
        <v>7</v>
      </c>
    </row>
    <row r="2" spans="1:2" x14ac:dyDescent="0.25">
      <c r="A2" s="12" t="s">
        <v>10</v>
      </c>
      <c r="B2" s="12">
        <v>250</v>
      </c>
    </row>
    <row r="3" spans="1:2" x14ac:dyDescent="0.25">
      <c r="A3" s="12" t="s">
        <v>11</v>
      </c>
      <c r="B3" s="12">
        <v>400</v>
      </c>
    </row>
    <row r="4" spans="1:2" x14ac:dyDescent="0.25">
      <c r="A4" s="12" t="s">
        <v>12</v>
      </c>
      <c r="B4" s="12">
        <v>250</v>
      </c>
    </row>
    <row r="5" spans="1:2" x14ac:dyDescent="0.25">
      <c r="A5" s="12" t="s">
        <v>13</v>
      </c>
      <c r="B5" s="12">
        <v>650</v>
      </c>
    </row>
    <row r="6" spans="1:2" x14ac:dyDescent="0.25">
      <c r="A6" s="12" t="s">
        <v>14</v>
      </c>
      <c r="B6" s="12">
        <v>250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Лист2</vt:lpstr>
      <vt:lpstr>Что должно получиться</vt:lpstr>
      <vt:lpstr>Списки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2020-07-09T10:54:07Z</dcterms:modified>
</cp:coreProperties>
</file>