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DECCE3D7-61C5-46E3-9026-5422C6A1BE50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F18" i="1" s="1"/>
  <c r="G18" i="1" s="1"/>
  <c r="H20" i="1" s="1"/>
  <c r="F14" i="1"/>
  <c r="G14" i="1" s="1"/>
  <c r="H16" i="1" s="1"/>
  <c r="F10" i="1"/>
  <c r="G10" i="1" s="1"/>
  <c r="H11" i="1" s="1"/>
  <c r="F6" i="1"/>
  <c r="G6" i="1" s="1"/>
  <c r="H8" i="1" s="1"/>
  <c r="F2" i="1"/>
  <c r="G2" i="1" s="1"/>
  <c r="J2" i="1" l="1"/>
  <c r="H4" i="1"/>
</calcChain>
</file>

<file path=xl/sharedStrings.xml><?xml version="1.0" encoding="utf-8"?>
<sst xmlns="http://schemas.openxmlformats.org/spreadsheetml/2006/main" count="14" uniqueCount="14">
  <si>
    <t>Бикалутамид 50мг</t>
  </si>
  <si>
    <t>Бикалутамид 150мг</t>
  </si>
  <si>
    <t>реализация за 6 месяцев</t>
  </si>
  <si>
    <t>срмес реализация</t>
  </si>
  <si>
    <t>остаток план на 01.01.21</t>
  </si>
  <si>
    <t>законтрактовано</t>
  </si>
  <si>
    <t>реализация до конца года</t>
  </si>
  <si>
    <t>цена по последней поставке</t>
  </si>
  <si>
    <t>модель 2020</t>
  </si>
  <si>
    <t>остаток на 03.07</t>
  </si>
  <si>
    <t>Энзалутамид</t>
  </si>
  <si>
    <t>Абиратерон</t>
  </si>
  <si>
    <t>Флутамид</t>
  </si>
  <si>
    <t>разница модель и реализации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</si>
</sst>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4" fontId="0" fillId="0" borderId="2" xfId="0" applyNumberFormat="1" applyBorder="1"/>
    <xf numFmtId="3" fontId="0" fillId="0" borderId="3" xfId="0" applyNumberFormat="1" applyBorder="1"/>
    <xf numFmtId="0" fontId="0" fillId="0" borderId="4" xfId="0" applyBorder="1"/>
    <xf numFmtId="3" fontId="0" fillId="0" borderId="0" xfId="0" applyNumberFormat="1" applyBorder="1"/>
    <xf numFmtId="4" fontId="0" fillId="0" borderId="0" xfId="0" applyNumberFormat="1" applyBorder="1"/>
    <xf numFmtId="3" fontId="0" fillId="0" borderId="5" xfId="0" applyNumberFormat="1" applyBorder="1"/>
    <xf numFmtId="0" fontId="0" fillId="0" borderId="6" xfId="0" applyBorder="1"/>
    <xf numFmtId="3" fontId="0" fillId="0" borderId="7" xfId="0" applyNumberFormat="1" applyBorder="1"/>
    <xf numFmtId="4" fontId="0" fillId="0" borderId="7" xfId="0" applyNumberFormat="1" applyBorder="1"/>
    <xf numFmtId="3" fontId="0" fillId="0" borderId="8" xfId="0" applyNumberFormat="1" applyBorder="1"/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0" fillId="0" borderId="0" xfId="0" applyBorder="1"/>
    <xf numFmtId="0" fontId="0" fillId="0" borderId="7" xfId="0" applyBorder="1"/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0591500887220984"/>
          <c:y val="0.11554517133956387"/>
          <c:w val="0.84756416542582591"/>
          <c:h val="0.744656952927612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реализация за 6 месяцев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Лист1!$A$2:$A$21</c:f>
              <c:strCache>
                <c:ptCount val="18"/>
                <c:pt idx="1">
                  <c:v>Бикалутамид 50мг</c:v>
                </c:pt>
                <c:pt idx="5">
                  <c:v>Бикалутамид 150мг</c:v>
                </c:pt>
                <c:pt idx="9">
                  <c:v>Флутамид</c:v>
                </c:pt>
                <c:pt idx="13">
                  <c:v>Энзалутамид</c:v>
                </c:pt>
                <c:pt idx="17">
                  <c:v>Абиратерон</c:v>
                </c:pt>
              </c:strCache>
            </c:strRef>
          </c:cat>
          <c:val>
            <c:numRef>
              <c:f>Лист1!$B$2:$B$21</c:f>
              <c:numCache>
                <c:formatCode>#,##0</c:formatCode>
                <c:ptCount val="20"/>
                <c:pt idx="0">
                  <c:v>200000</c:v>
                </c:pt>
                <c:pt idx="4">
                  <c:v>71732</c:v>
                </c:pt>
                <c:pt idx="8">
                  <c:v>104300</c:v>
                </c:pt>
                <c:pt idx="12">
                  <c:v>276304</c:v>
                </c:pt>
                <c:pt idx="16">
                  <c:v>270600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7-4EF4-96E3-85FF555AB893}"/>
            </c:ext>
          </c:extLst>
        </c:ser>
        <c:ser>
          <c:idx val="1"/>
          <c:order val="1"/>
          <c:tx>
            <c:strRef>
              <c:f>Лист1!$C$1</c:f>
              <c:strCache>
                <c:ptCount val="1"/>
                <c:pt idx="0">
                  <c:v>модель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Лист1!$A$2:$A$21</c:f>
              <c:strCache>
                <c:ptCount val="18"/>
                <c:pt idx="1">
                  <c:v>Бикалутамид 50мг</c:v>
                </c:pt>
                <c:pt idx="5">
                  <c:v>Бикалутамид 150мг</c:v>
                </c:pt>
                <c:pt idx="9">
                  <c:v>Флутамид</c:v>
                </c:pt>
                <c:pt idx="13">
                  <c:v>Энзалутамид</c:v>
                </c:pt>
                <c:pt idx="17">
                  <c:v>Абиратерон</c:v>
                </c:pt>
              </c:strCache>
            </c:strRef>
          </c:cat>
          <c:val>
            <c:numRef>
              <c:f>Лист1!$C$2:$C$21</c:f>
              <c:numCache>
                <c:formatCode>#,##0</c:formatCode>
                <c:ptCount val="20"/>
                <c:pt idx="0">
                  <c:v>482669</c:v>
                </c:pt>
                <c:pt idx="4">
                  <c:v>724004</c:v>
                </c:pt>
                <c:pt idx="8">
                  <c:v>1305399</c:v>
                </c:pt>
                <c:pt idx="12">
                  <c:v>269988</c:v>
                </c:pt>
                <c:pt idx="16">
                  <c:v>544239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57-4EF4-96E3-85FF555AB893}"/>
            </c:ext>
          </c:extLst>
        </c:ser>
        <c:ser>
          <c:idx val="2"/>
          <c:order val="2"/>
          <c:tx>
            <c:strRef>
              <c:f>Лист1!$D$1</c:f>
              <c:strCache>
                <c:ptCount val="1"/>
                <c:pt idx="0">
                  <c:v>остаток на 03.07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Лист1!$A$2:$A$21</c:f>
              <c:strCache>
                <c:ptCount val="18"/>
                <c:pt idx="1">
                  <c:v>Бикалутамид 50мг</c:v>
                </c:pt>
                <c:pt idx="5">
                  <c:v>Бикалутамид 150мг</c:v>
                </c:pt>
                <c:pt idx="9">
                  <c:v>Флутамид</c:v>
                </c:pt>
                <c:pt idx="13">
                  <c:v>Энзалутамид</c:v>
                </c:pt>
                <c:pt idx="17">
                  <c:v>Абиратерон</c:v>
                </c:pt>
              </c:strCache>
            </c:strRef>
          </c:cat>
          <c:val>
            <c:numRef>
              <c:f>Лист1!$D$2:$D$21</c:f>
              <c:numCache>
                <c:formatCode>#,##0</c:formatCode>
                <c:ptCount val="20"/>
                <c:pt idx="1">
                  <c:v>200000</c:v>
                </c:pt>
                <c:pt idx="5">
                  <c:v>4500</c:v>
                </c:pt>
                <c:pt idx="9">
                  <c:v>500000</c:v>
                </c:pt>
                <c:pt idx="13">
                  <c:v>20000</c:v>
                </c:pt>
                <c:pt idx="17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57-4EF4-96E3-85FF555AB893}"/>
            </c:ext>
          </c:extLst>
        </c:ser>
        <c:ser>
          <c:idx val="3"/>
          <c:order val="3"/>
          <c:tx>
            <c:strRef>
              <c:f>Лист1!$E$1</c:f>
              <c:strCache>
                <c:ptCount val="1"/>
                <c:pt idx="0">
                  <c:v>законтрактовано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Лист1!$A$2:$A$21</c:f>
              <c:strCache>
                <c:ptCount val="18"/>
                <c:pt idx="1">
                  <c:v>Бикалутамид 50мг</c:v>
                </c:pt>
                <c:pt idx="5">
                  <c:v>Бикалутамид 150мг</c:v>
                </c:pt>
                <c:pt idx="9">
                  <c:v>Флутамид</c:v>
                </c:pt>
                <c:pt idx="13">
                  <c:v>Энзалутамид</c:v>
                </c:pt>
                <c:pt idx="17">
                  <c:v>Абиратерон</c:v>
                </c:pt>
              </c:strCache>
            </c:strRef>
          </c:cat>
          <c:val>
            <c:numRef>
              <c:f>Лист1!$E$2:$E$20</c:f>
              <c:numCache>
                <c:formatCode>#,##0</c:formatCode>
                <c:ptCount val="19"/>
                <c:pt idx="1">
                  <c:v>2000</c:v>
                </c:pt>
                <c:pt idx="5">
                  <c:v>70000</c:v>
                </c:pt>
                <c:pt idx="13">
                  <c:v>300000</c:v>
                </c:pt>
                <c:pt idx="17">
                  <c:v>150000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57-4EF4-96E3-85FF555AB893}"/>
            </c:ext>
          </c:extLst>
        </c:ser>
        <c:ser>
          <c:idx val="4"/>
          <c:order val="4"/>
          <c:tx>
            <c:strRef>
              <c:f>Лист1!$H$1</c:f>
              <c:strCache>
                <c:ptCount val="1"/>
                <c:pt idx="0">
                  <c:v>остаток план на 01.01.21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Лист1!$A$2:$A$21</c:f>
              <c:strCache>
                <c:ptCount val="18"/>
                <c:pt idx="1">
                  <c:v>Бикалутамид 50мг</c:v>
                </c:pt>
                <c:pt idx="5">
                  <c:v>Бикалутамид 150мг</c:v>
                </c:pt>
                <c:pt idx="9">
                  <c:v>Флутамид</c:v>
                </c:pt>
                <c:pt idx="13">
                  <c:v>Энзалутамид</c:v>
                </c:pt>
                <c:pt idx="17">
                  <c:v>Абиратерон</c:v>
                </c:pt>
              </c:strCache>
            </c:strRef>
          </c:cat>
          <c:val>
            <c:numRef>
              <c:f>Лист1!$H$2:$H$20</c:f>
              <c:numCache>
                <c:formatCode>#,##0</c:formatCode>
                <c:ptCount val="19"/>
                <c:pt idx="2">
                  <c:v>-18000.000000000029</c:v>
                </c:pt>
                <c:pt idx="6">
                  <c:v>-4405.2000000000116</c:v>
                </c:pt>
                <c:pt idx="9">
                  <c:v>385270</c:v>
                </c:pt>
                <c:pt idx="14">
                  <c:v>16065.599999999977</c:v>
                </c:pt>
                <c:pt idx="18">
                  <c:v>-147460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57-4EF4-96E3-85FF555AB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79746432"/>
        <c:axId val="610733696"/>
      </c:barChart>
      <c:catAx>
        <c:axId val="57974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0733696"/>
        <c:crosses val="autoZero"/>
        <c:auto val="1"/>
        <c:lblAlgn val="ctr"/>
        <c:lblOffset val="500"/>
        <c:noMultiLvlLbl val="0"/>
      </c:catAx>
      <c:valAx>
        <c:axId val="61073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974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991797901606E-2"/>
          <c:y val="0.90381583143228605"/>
          <c:w val="0.8999998523622289"/>
          <c:h val="5.25704614026050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190499</xdr:colOff>
      <xdr:row>0</xdr:row>
      <xdr:rowOff>119062</xdr:rowOff>
    </xdr:from>
    <xdr:to>
      <xdr:col>21</xdr:col>
      <xdr:colOff>190500</xdr:colOff>
      <xdr:row>20</xdr:row>
      <xdr:rowOff>4762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40A2B163-2E0B-4FCF-B789-5691075631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P23" sqref="P23"/>
    </sheetView>
  </sheetViews>
  <sheetFormatPr defaultRowHeight="15" x14ac:dyDescent="0.25"/>
  <cols>
    <col min="1" max="1" width="23.7109375" customWidth="1"/>
    <col min="2" max="5" width="12.140625" customWidth="1"/>
    <col min="6" max="7" width="12.140625" hidden="1" customWidth="1"/>
    <col min="8" max="10" width="12.140625" customWidth="1"/>
  </cols>
  <sheetData>
    <row r="1" spans="1:10" s="1" customFormat="1" ht="45" x14ac:dyDescent="0.25">
      <c r="A1" s="20"/>
      <c r="B1" s="21" t="s">
        <v>2</v>
      </c>
      <c r="C1" s="21" t="s">
        <v>8</v>
      </c>
      <c r="D1" s="21" t="s">
        <v>9</v>
      </c>
      <c r="E1" s="21" t="s">
        <v>5</v>
      </c>
      <c r="F1" s="21" t="s">
        <v>3</v>
      </c>
      <c r="G1" s="21" t="s">
        <v>6</v>
      </c>
      <c r="H1" s="21" t="s">
        <v>4</v>
      </c>
      <c r="I1" s="21" t="s">
        <v>7</v>
      </c>
      <c r="J1" s="22" t="s">
        <v>13</v>
      </c>
    </row>
    <row r="2" spans="1:10" x14ac:dyDescent="0.25">
      <c r="A2" s="2"/>
      <c r="B2" s="3">
        <v>200000</v>
      </c>
      <c r="C2" s="3">
        <v>482669</v>
      </c>
      <c r="D2" s="4"/>
      <c r="E2" s="4"/>
      <c r="F2" s="3">
        <f>B2/6</f>
        <v>33333.333333333336</v>
      </c>
      <c r="G2" s="3">
        <f>F2*6*1.1</f>
        <v>220000.00000000003</v>
      </c>
      <c r="H2" s="4"/>
      <c r="I2" s="5">
        <v>18.420000000000002</v>
      </c>
      <c r="J2" s="6">
        <f>C2-G2-B2</f>
        <v>62669</v>
      </c>
    </row>
    <row r="3" spans="1:10" x14ac:dyDescent="0.25">
      <c r="A3" s="7" t="s">
        <v>0</v>
      </c>
      <c r="B3" s="8"/>
      <c r="C3" s="8"/>
      <c r="D3" s="8">
        <v>200000</v>
      </c>
      <c r="E3" s="8">
        <v>2000</v>
      </c>
      <c r="F3" s="8"/>
      <c r="G3" s="8"/>
      <c r="H3" s="8"/>
      <c r="I3" s="9"/>
      <c r="J3" s="10"/>
    </row>
    <row r="4" spans="1:10" x14ac:dyDescent="0.25">
      <c r="A4" s="7"/>
      <c r="B4" s="8"/>
      <c r="C4" s="8"/>
      <c r="D4" s="8"/>
      <c r="E4" s="8"/>
      <c r="F4" s="8"/>
      <c r="G4" s="8"/>
      <c r="H4" s="8">
        <f>D3+E3-G2</f>
        <v>-18000.000000000029</v>
      </c>
      <c r="I4" s="9"/>
      <c r="J4" s="10"/>
    </row>
    <row r="5" spans="1:10" x14ac:dyDescent="0.25">
      <c r="A5" s="11"/>
      <c r="B5" s="12"/>
      <c r="C5" s="12"/>
      <c r="D5" s="12"/>
      <c r="E5" s="12"/>
      <c r="F5" s="12"/>
      <c r="G5" s="12"/>
      <c r="H5" s="12"/>
      <c r="I5" s="13"/>
      <c r="J5" s="14"/>
    </row>
    <row r="6" spans="1:10" x14ac:dyDescent="0.25">
      <c r="A6" s="2"/>
      <c r="B6" s="3">
        <v>71732</v>
      </c>
      <c r="C6" s="3">
        <v>724004</v>
      </c>
      <c r="D6" s="4"/>
      <c r="E6" s="4"/>
      <c r="F6" s="3">
        <f>B6/6</f>
        <v>11955.333333333334</v>
      </c>
      <c r="G6" s="3">
        <f>F6*6*1.1</f>
        <v>78905.200000000012</v>
      </c>
      <c r="H6" s="4"/>
      <c r="I6" s="3"/>
      <c r="J6" s="15"/>
    </row>
    <row r="7" spans="1:10" x14ac:dyDescent="0.25">
      <c r="A7" s="7" t="s">
        <v>1</v>
      </c>
      <c r="B7" s="8"/>
      <c r="C7" s="8"/>
      <c r="D7" s="8">
        <v>4500</v>
      </c>
      <c r="E7" s="8">
        <v>70000</v>
      </c>
      <c r="F7" s="8"/>
      <c r="G7" s="8"/>
      <c r="H7" s="8"/>
      <c r="I7" s="8"/>
      <c r="J7" s="16"/>
    </row>
    <row r="8" spans="1:10" x14ac:dyDescent="0.25">
      <c r="A8" s="7"/>
      <c r="B8" s="8"/>
      <c r="C8" s="8"/>
      <c r="D8" s="8"/>
      <c r="E8" s="8"/>
      <c r="F8" s="8"/>
      <c r="G8" s="8"/>
      <c r="H8" s="8">
        <f>D7+E7-G6</f>
        <v>-4405.2000000000116</v>
      </c>
      <c r="I8" s="8"/>
      <c r="J8" s="16"/>
    </row>
    <row r="9" spans="1:10" x14ac:dyDescent="0.25">
      <c r="A9" s="11"/>
      <c r="B9" s="12"/>
      <c r="C9" s="12"/>
      <c r="D9" s="12"/>
      <c r="E9" s="12"/>
      <c r="F9" s="12"/>
      <c r="G9" s="12"/>
      <c r="H9" s="12"/>
      <c r="I9" s="12"/>
      <c r="J9" s="17"/>
    </row>
    <row r="10" spans="1:10" x14ac:dyDescent="0.25">
      <c r="A10" s="2"/>
      <c r="B10" s="3">
        <v>104300</v>
      </c>
      <c r="C10" s="3">
        <v>1305399</v>
      </c>
      <c r="D10" s="4"/>
      <c r="E10" s="4"/>
      <c r="F10" s="3">
        <f>B10/6</f>
        <v>17383.333333333332</v>
      </c>
      <c r="G10" s="3">
        <f>F10*6*1.1</f>
        <v>114730.00000000001</v>
      </c>
      <c r="H10" s="4"/>
      <c r="I10" s="3"/>
      <c r="J10" s="15"/>
    </row>
    <row r="11" spans="1:10" x14ac:dyDescent="0.25">
      <c r="A11" s="7" t="s">
        <v>12</v>
      </c>
      <c r="B11" s="8"/>
      <c r="C11" s="8"/>
      <c r="D11" s="8">
        <v>500000</v>
      </c>
      <c r="E11" s="8"/>
      <c r="F11" s="8"/>
      <c r="G11" s="8"/>
      <c r="H11" s="8">
        <f>D11+E11-G10</f>
        <v>385270</v>
      </c>
      <c r="I11" s="8"/>
      <c r="J11" s="16"/>
    </row>
    <row r="12" spans="1:10" x14ac:dyDescent="0.25">
      <c r="A12" s="7"/>
      <c r="B12" s="8"/>
      <c r="C12" s="8"/>
      <c r="D12" s="8"/>
      <c r="E12" s="8"/>
      <c r="F12" s="8"/>
      <c r="G12" s="8"/>
      <c r="H12" s="8"/>
      <c r="I12" s="8"/>
      <c r="J12" s="16"/>
    </row>
    <row r="13" spans="1:10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7"/>
    </row>
    <row r="14" spans="1:10" x14ac:dyDescent="0.25">
      <c r="A14" s="2"/>
      <c r="B14" s="3">
        <v>276304</v>
      </c>
      <c r="C14" s="3">
        <v>269988</v>
      </c>
      <c r="D14" s="4"/>
      <c r="E14" s="4"/>
      <c r="F14" s="3">
        <f>B14/6</f>
        <v>46050.666666666664</v>
      </c>
      <c r="G14" s="3">
        <f>F14*6*1.1</f>
        <v>303934.40000000002</v>
      </c>
      <c r="H14" s="4"/>
      <c r="I14" s="3"/>
      <c r="J14" s="15"/>
    </row>
    <row r="15" spans="1:10" x14ac:dyDescent="0.25">
      <c r="A15" s="7" t="s">
        <v>10</v>
      </c>
      <c r="B15" s="8"/>
      <c r="C15" s="8"/>
      <c r="D15" s="8">
        <v>20000</v>
      </c>
      <c r="E15" s="8">
        <v>300000</v>
      </c>
      <c r="F15" s="8"/>
      <c r="G15" s="8"/>
      <c r="H15" s="8"/>
      <c r="I15" s="8"/>
      <c r="J15" s="16"/>
    </row>
    <row r="16" spans="1:10" x14ac:dyDescent="0.25">
      <c r="A16" s="7"/>
      <c r="B16" s="8"/>
      <c r="C16" s="8"/>
      <c r="D16" s="8"/>
      <c r="E16" s="8"/>
      <c r="F16" s="8"/>
      <c r="G16" s="8"/>
      <c r="H16" s="8">
        <f>D15+E15-G14</f>
        <v>16065.599999999977</v>
      </c>
      <c r="I16" s="8"/>
      <c r="J16" s="16"/>
    </row>
    <row r="17" spans="1:10" x14ac:dyDescent="0.25">
      <c r="A17" s="11"/>
      <c r="B17" s="12"/>
      <c r="C17" s="12"/>
      <c r="D17" s="12"/>
      <c r="E17" s="12"/>
      <c r="F17" s="12"/>
      <c r="G17" s="12"/>
      <c r="H17" s="12"/>
      <c r="I17" s="12"/>
      <c r="J17" s="17"/>
    </row>
    <row r="18" spans="1:10" x14ac:dyDescent="0.25">
      <c r="A18" s="2"/>
      <c r="B18" s="3">
        <f>84360+186240</f>
        <v>270600</v>
      </c>
      <c r="C18" s="3">
        <v>544239</v>
      </c>
      <c r="D18" s="4"/>
      <c r="E18" s="4"/>
      <c r="F18" s="3">
        <f>B18/6</f>
        <v>45100</v>
      </c>
      <c r="G18" s="3">
        <f>F18*6*1.1</f>
        <v>297660</v>
      </c>
      <c r="H18" s="4"/>
      <c r="I18" s="5">
        <v>915.43</v>
      </c>
      <c r="J18" s="15"/>
    </row>
    <row r="19" spans="1:10" x14ac:dyDescent="0.25">
      <c r="A19" s="7" t="s">
        <v>11</v>
      </c>
      <c r="B19" s="18"/>
      <c r="C19" s="18"/>
      <c r="D19" s="8">
        <v>200</v>
      </c>
      <c r="E19" s="8">
        <v>150000</v>
      </c>
      <c r="F19" s="18"/>
      <c r="G19" s="18"/>
      <c r="H19" s="18"/>
      <c r="I19" s="18"/>
      <c r="J19" s="16"/>
    </row>
    <row r="20" spans="1:10" x14ac:dyDescent="0.25">
      <c r="A20" s="11"/>
      <c r="B20" s="19"/>
      <c r="C20" s="19"/>
      <c r="D20" s="19"/>
      <c r="E20" s="19"/>
      <c r="F20" s="19"/>
      <c r="G20" s="19"/>
      <c r="H20" s="12">
        <f>D19+E19-G18</f>
        <v>-147460</v>
      </c>
      <c r="I20" s="19"/>
      <c r="J20" s="17"/>
    </row>
  </sheetData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Elena</cp:lastModifiedBy>
  <dcterms:created xsi:type="dcterms:W3CDTF">2020-07-03T20:37:21Z</dcterms:created>
  <dcterms:modified xsi:type="dcterms:W3CDTF">2020-07-04T12:23:22Z</dcterms:modified>
</cp:coreProperties>
</file>