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4" i="1" l="1"/>
  <c r="V3" i="1"/>
  <c r="V2" i="1"/>
  <c r="V9" i="1"/>
  <c r="V10" i="1"/>
  <c r="V11" i="1"/>
  <c r="V12" i="1"/>
  <c r="V13" i="1"/>
  <c r="V14" i="1"/>
  <c r="V15" i="1"/>
  <c r="V16" i="1"/>
  <c r="V17" i="1"/>
  <c r="V8" i="1"/>
  <c r="V5" i="1"/>
  <c r="V6" i="1"/>
  <c r="V7" i="1"/>
</calcChain>
</file>

<file path=xl/sharedStrings.xml><?xml version="1.0" encoding="utf-8"?>
<sst xmlns="http://schemas.openxmlformats.org/spreadsheetml/2006/main" count="27" uniqueCount="16">
  <si>
    <t>Номер поставки</t>
  </si>
  <si>
    <t>Финансирование</t>
  </si>
  <si>
    <t>Погашение сумм выплат</t>
  </si>
  <si>
    <t>хз1</t>
  </si>
  <si>
    <t>хз2</t>
  </si>
  <si>
    <t>Дата Реестра</t>
  </si>
  <si>
    <t>Сумма Операции</t>
  </si>
  <si>
    <t>Комиссионный параметр</t>
  </si>
  <si>
    <t>Дата Операции</t>
  </si>
  <si>
    <t>Дата по Контракту</t>
  </si>
  <si>
    <t>Тип операции</t>
  </si>
  <si>
    <t>НДС</t>
  </si>
  <si>
    <t>Комиссия</t>
  </si>
  <si>
    <t>НДС от комиссии</t>
  </si>
  <si>
    <t>Комиссия без НДС</t>
  </si>
  <si>
    <t>КП4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</si>
</sst>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10" fontId="1" fillId="0" borderId="0" xfId="0" applyNumberFormat="1" applyFont="1" applyAlignment="1">
      <alignment wrapText="1"/>
    </xf>
    <xf numFmtId="10" fontId="0" fillId="0" borderId="0" xfId="0" applyNumberFormat="1"/>
    <xf numFmtId="9" fontId="0" fillId="0" borderId="0" xfId="0" applyNumberFormat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7"/>
  <sheetViews>
    <sheetView tabSelected="1" topLeftCell="E1" workbookViewId="0">
      <selection activeCell="V2" sqref="V2:V17"/>
    </sheetView>
  </sheetViews>
  <sheetFormatPr defaultRowHeight="15" x14ac:dyDescent="0.25"/>
  <cols>
    <col min="1" max="1" width="0" hidden="1" customWidth="1"/>
    <col min="2" max="2" width="4.42578125" hidden="1" customWidth="1"/>
    <col min="3" max="3" width="6.85546875" hidden="1" customWidth="1"/>
    <col min="4" max="4" width="11.42578125" hidden="1" customWidth="1"/>
    <col min="5" max="5" width="17.140625" customWidth="1"/>
    <col min="6" max="6" width="19" customWidth="1"/>
    <col min="7" max="7" width="0" hidden="1" customWidth="1"/>
    <col min="8" max="8" width="8.42578125" hidden="1" customWidth="1"/>
    <col min="9" max="11" width="9.140625" hidden="1" customWidth="1"/>
    <col min="12" max="12" width="18.140625" customWidth="1"/>
    <col min="13" max="13" width="9.28515625" hidden="1" customWidth="1"/>
    <col min="14" max="14" width="26.85546875" customWidth="1"/>
    <col min="15" max="15" width="15.28515625" customWidth="1"/>
    <col min="16" max="16" width="12.28515625" customWidth="1"/>
    <col min="17" max="19" width="0" hidden="1" customWidth="1"/>
    <col min="20" max="20" width="11" customWidth="1"/>
    <col min="21" max="21" width="0" hidden="1" customWidth="1"/>
    <col min="22" max="22" width="10.85546875" customWidth="1"/>
    <col min="23" max="23" width="17.28515625" hidden="1" customWidth="1"/>
    <col min="24" max="24" width="18.5703125" hidden="1" customWidth="1"/>
    <col min="25" max="25" width="10" bestFit="1" customWidth="1"/>
  </cols>
  <sheetData>
    <row r="1" spans="5:24" ht="39" x14ac:dyDescent="0.25">
      <c r="E1" s="1" t="s">
        <v>5</v>
      </c>
      <c r="F1" t="s">
        <v>0</v>
      </c>
      <c r="L1" s="1" t="s">
        <v>9</v>
      </c>
      <c r="N1" t="s">
        <v>10</v>
      </c>
      <c r="O1" s="1" t="s">
        <v>8</v>
      </c>
      <c r="P1" s="1" t="s">
        <v>6</v>
      </c>
      <c r="T1" s="4" t="s">
        <v>7</v>
      </c>
      <c r="U1" t="s">
        <v>11</v>
      </c>
      <c r="V1" t="s">
        <v>12</v>
      </c>
      <c r="W1" t="s">
        <v>13</v>
      </c>
      <c r="X1" t="s">
        <v>14</v>
      </c>
    </row>
    <row r="2" spans="5:24" x14ac:dyDescent="0.25">
      <c r="E2" s="2">
        <v>43825</v>
      </c>
      <c r="F2">
        <v>1</v>
      </c>
      <c r="L2" s="2">
        <v>43946</v>
      </c>
      <c r="N2" t="s">
        <v>1</v>
      </c>
      <c r="O2" s="2">
        <v>43917</v>
      </c>
      <c r="P2" s="3">
        <v>3265200</v>
      </c>
      <c r="T2" s="5">
        <v>4.2000000000000002E-4</v>
      </c>
      <c r="U2" s="6">
        <v>0.2</v>
      </c>
      <c r="V2" t="str">
        <f>IF(N2="КП4",(SUMIFS(O:O,F:F,F2,N:N,"Погашение сумм выплат")-SUMIFS(O:O,F:F,F2,N:N,"Финансирование"))*SUMIFS(P:P,F:F,F2,N:N,"Финансирование")*SUMIFS(T:T,F:F,F2,N:N,"Финансирование"),"")</f>
        <v/>
      </c>
    </row>
    <row r="3" spans="5:24" x14ac:dyDescent="0.25">
      <c r="E3" s="2">
        <v>43825</v>
      </c>
      <c r="F3">
        <v>1</v>
      </c>
      <c r="L3" s="2">
        <v>43946</v>
      </c>
      <c r="N3" t="s">
        <v>2</v>
      </c>
      <c r="O3" s="2">
        <v>43948</v>
      </c>
      <c r="P3" s="3">
        <v>3265200</v>
      </c>
      <c r="T3" s="5">
        <v>4.2000000000000002E-4</v>
      </c>
      <c r="V3" t="str">
        <f>IF(N3="КП4",(SUMIFS(O:O,F:F,F3,N:N,"Погашение сумм выплат")-SUMIFS(O:O,F:F,F3,N:N,"Финансирование"))*SUMIFS(P:P,F:F,F3,N:N,"Финансирование")*SUMIFS(T:T,F:F,F3,N:N,"Финансирование"),"")</f>
        <v/>
      </c>
    </row>
    <row r="4" spans="5:24" x14ac:dyDescent="0.25">
      <c r="E4" s="2">
        <v>43825</v>
      </c>
      <c r="F4">
        <v>1</v>
      </c>
      <c r="L4" s="2">
        <v>43946</v>
      </c>
      <c r="N4" t="s">
        <v>15</v>
      </c>
      <c r="O4" s="2">
        <v>43948</v>
      </c>
      <c r="P4" s="3">
        <v>2468.4899999999998</v>
      </c>
      <c r="T4" s="5">
        <v>4.2000000000000002E-4</v>
      </c>
      <c r="V4">
        <f>IF(N4="КП4",(SUMIFS(O:O,F:F,F4,N:N,"Погашение сумм выплат")-SUMIFS(O:O,F:F,F4,N:N,"Финансирование"))*SUMIFS(P:P,F:F,F4,N:N,"Финансирование")*SUMIFS(T:T,F:F,F4,N:N,"Финансирование"),"")</f>
        <v>42512.904000000002</v>
      </c>
      <c r="W4" s="7"/>
      <c r="X4" s="7"/>
    </row>
    <row r="5" spans="5:24" x14ac:dyDescent="0.25">
      <c r="E5" s="2">
        <v>43971</v>
      </c>
      <c r="F5">
        <v>3</v>
      </c>
      <c r="L5" s="2">
        <v>44001</v>
      </c>
      <c r="N5" t="s">
        <v>4</v>
      </c>
      <c r="O5" s="2">
        <v>43971</v>
      </c>
      <c r="P5" s="3">
        <v>3442100</v>
      </c>
      <c r="T5" s="5">
        <v>4.2000000000000002E-4</v>
      </c>
      <c r="V5" t="str">
        <f>IF(N5="КП4",(SUMIFS(O:O,F:F,F5,N:N,"Погашение сумм выплат")-SUMIFS(O:O,F:F,F5,N:N,"Финансирование"))*SUMIFS(P:P,F:F,F5,N:N,"Финансирование")*SUMIFS(T:T,F:F,F5,N:N,"Финансирование"),"")</f>
        <v/>
      </c>
      <c r="W5" s="7"/>
      <c r="X5" s="7"/>
    </row>
    <row r="6" spans="5:24" x14ac:dyDescent="0.25">
      <c r="E6" s="2">
        <v>43971</v>
      </c>
      <c r="F6">
        <v>2</v>
      </c>
      <c r="L6" s="2">
        <v>44001</v>
      </c>
      <c r="N6" t="s">
        <v>1</v>
      </c>
      <c r="O6" s="2">
        <v>43941</v>
      </c>
      <c r="P6" s="3">
        <v>30</v>
      </c>
      <c r="T6" s="5">
        <v>4.2000000000000002E-4</v>
      </c>
      <c r="V6" t="str">
        <f>IF(N6="КП4",(SUMIFS(O:O,F:F,F6,N:N,"Погашение сумм выплат")-SUMIFS(O:O,F:F,F6,N:N,"Финансирование"))*SUMIFS(P:P,F:F,F6,N:N,"Финансирование")*SUMIFS(T:T,F:F,F6,N:N,"Финансирование"),"")</f>
        <v/>
      </c>
      <c r="W6" s="7"/>
      <c r="X6" s="7"/>
    </row>
    <row r="7" spans="5:24" x14ac:dyDescent="0.25">
      <c r="E7" s="2">
        <v>43971</v>
      </c>
      <c r="F7">
        <v>2</v>
      </c>
      <c r="L7" s="2">
        <v>44001</v>
      </c>
      <c r="N7" t="s">
        <v>2</v>
      </c>
      <c r="O7" s="2">
        <v>43971</v>
      </c>
      <c r="P7" s="3">
        <v>78066.83</v>
      </c>
      <c r="T7" s="5">
        <v>4.2000000000000002E-4</v>
      </c>
      <c r="V7" t="str">
        <f>IF(N7="КП4",(SUMIFS(O:O,F:F,F7,N:N,"Погашение сумм выплат")-SUMIFS(O:O,F:F,F7,N:N,"Финансирование"))*SUMIFS(P:P,F:F,F7,N:N,"Финансирование")*SUMIFS(T:T,F:F,F7,N:N,"Финансирование"),"")</f>
        <v/>
      </c>
      <c r="W7" s="7"/>
      <c r="X7" s="7"/>
    </row>
    <row r="8" spans="5:24" x14ac:dyDescent="0.25">
      <c r="E8" s="2">
        <v>43971</v>
      </c>
      <c r="F8">
        <v>2</v>
      </c>
      <c r="L8" s="2">
        <v>44001</v>
      </c>
      <c r="N8" t="s">
        <v>15</v>
      </c>
      <c r="O8" s="2">
        <v>43971</v>
      </c>
      <c r="P8" s="3">
        <v>3442100</v>
      </c>
      <c r="T8" s="5">
        <v>4.2000000000000002E-4</v>
      </c>
      <c r="V8">
        <f>IF(N8="КП4",(SUMIFS(O:O,F:F,F8,N:N,"Погашение сумм выплат")-SUMIFS(O:O,F:F,F8,N:N,"Финансирование"))*SUMIFS(P:P,F:F,F8,N:N,"Финансирование")*SUMIFS(T:T,F:F,F8,N:N,"Финансирование"),"")</f>
        <v>0.378</v>
      </c>
      <c r="W8" s="7"/>
      <c r="X8" s="7"/>
    </row>
    <row r="9" spans="5:24" x14ac:dyDescent="0.25">
      <c r="E9" s="2">
        <v>43997</v>
      </c>
      <c r="F9">
        <v>4</v>
      </c>
      <c r="L9" s="2">
        <v>43964</v>
      </c>
      <c r="N9" t="s">
        <v>4</v>
      </c>
      <c r="O9" s="2">
        <v>43997</v>
      </c>
      <c r="P9" s="3">
        <v>378250</v>
      </c>
      <c r="T9" s="5">
        <v>4.2000000000000002E-4</v>
      </c>
      <c r="V9" t="str">
        <f>IF(N9="КП4",(SUMIFS(O:O,F:F,F9,N:N,"Погашение сумм выплат")-SUMIFS(O:O,F:F,F9,N:N,"Финансирование"))*SUMIFS(P:P,F:F,F9,N:N,"Финансирование")*SUMIFS(T:T,F:F,F9,N:N,"Финансирование"),"")</f>
        <v/>
      </c>
      <c r="W9" s="7"/>
      <c r="X9" s="7"/>
    </row>
    <row r="10" spans="5:24" x14ac:dyDescent="0.25">
      <c r="E10" s="2">
        <v>43971</v>
      </c>
      <c r="F10">
        <v>3</v>
      </c>
      <c r="L10" s="2">
        <v>44008</v>
      </c>
      <c r="N10" t="s">
        <v>1</v>
      </c>
      <c r="O10" s="2">
        <v>43881</v>
      </c>
      <c r="P10" s="3">
        <v>364884.34</v>
      </c>
      <c r="T10" s="5">
        <v>4.2000000000000002E-4</v>
      </c>
      <c r="V10" t="str">
        <f>IF(N10="КП4",(SUMIFS(O:O,F:F,F10,N:N,"Погашение сумм выплат")-SUMIFS(O:O,F:F,F10,N:N,"Финансирование"))*SUMIFS(P:P,F:F,F10,N:N,"Финансирование")*SUMIFS(T:T,F:F,F10,N:N,"Финансирование"),"")</f>
        <v/>
      </c>
      <c r="W10" s="7"/>
      <c r="X10" s="7"/>
    </row>
    <row r="11" spans="5:24" x14ac:dyDescent="0.25">
      <c r="E11" s="2">
        <v>43971</v>
      </c>
      <c r="F11">
        <v>3</v>
      </c>
      <c r="L11" s="2">
        <v>44008</v>
      </c>
      <c r="N11" t="s">
        <v>2</v>
      </c>
      <c r="O11" s="2">
        <v>43971</v>
      </c>
      <c r="P11" s="3">
        <v>14407500</v>
      </c>
      <c r="T11" s="5">
        <v>4.2000000000000002E-4</v>
      </c>
      <c r="V11" t="str">
        <f>IF(N11="КП4",(SUMIFS(O:O,F:F,F11,N:N,"Погашение сумм выплат")-SUMIFS(O:O,F:F,F11,N:N,"Финансирование"))*SUMIFS(P:P,F:F,F11,N:N,"Финансирование")*SUMIFS(T:T,F:F,F11,N:N,"Финансирование"),"")</f>
        <v/>
      </c>
      <c r="W11" s="7"/>
      <c r="X11" s="7"/>
    </row>
    <row r="12" spans="5:24" x14ac:dyDescent="0.25">
      <c r="E12" s="2">
        <v>43971</v>
      </c>
      <c r="F12">
        <v>3</v>
      </c>
      <c r="L12" s="2">
        <v>44008</v>
      </c>
      <c r="N12" t="s">
        <v>15</v>
      </c>
      <c r="O12" s="2">
        <v>43971</v>
      </c>
      <c r="P12" s="3">
        <v>14407500</v>
      </c>
      <c r="T12" s="5">
        <v>4.2000000000000002E-4</v>
      </c>
      <c r="V12">
        <f>IF(N12="КП4",(SUMIFS(O:O,F:F,F12,N:N,"Погашение сумм выплат")-SUMIFS(O:O,F:F,F12,N:N,"Финансирование"))*SUMIFS(P:P,F:F,F12,N:N,"Финансирование")*SUMIFS(T:T,F:F,F12,N:N,"Финансирование"),"")</f>
        <v>13792.628052000002</v>
      </c>
      <c r="W12" s="7"/>
      <c r="X12" s="7"/>
    </row>
    <row r="13" spans="5:24" x14ac:dyDescent="0.25">
      <c r="E13" s="2">
        <v>43971</v>
      </c>
      <c r="F13">
        <v>1</v>
      </c>
      <c r="L13" s="2">
        <v>44008</v>
      </c>
      <c r="N13" t="s">
        <v>4</v>
      </c>
      <c r="O13" s="2">
        <v>43971</v>
      </c>
      <c r="P13" s="3">
        <v>30</v>
      </c>
      <c r="T13" s="5">
        <v>4.2000000000000002E-4</v>
      </c>
      <c r="V13" t="str">
        <f>IF(N13="КП4",(SUMIFS(O:O,F:F,F13,N:N,"Погашение сумм выплат")-SUMIFS(O:O,F:F,F13,N:N,"Финансирование"))*SUMIFS(P:P,F:F,F13,N:N,"Финансирование")*SUMIFS(T:T,F:F,F13,N:N,"Финансирование"),"")</f>
        <v/>
      </c>
      <c r="W13" s="7"/>
      <c r="X13" s="7"/>
    </row>
    <row r="14" spans="5:24" x14ac:dyDescent="0.25">
      <c r="E14" s="2">
        <v>43825</v>
      </c>
      <c r="F14">
        <v>4</v>
      </c>
      <c r="L14" s="2">
        <v>43918</v>
      </c>
      <c r="N14" t="s">
        <v>1</v>
      </c>
      <c r="O14" s="2">
        <v>43831</v>
      </c>
      <c r="P14" s="3">
        <v>1239.4000000000001</v>
      </c>
      <c r="T14" s="5">
        <v>4.2000000000000002E-4</v>
      </c>
      <c r="V14" t="str">
        <f>IF(N14="КП4",(SUMIFS(O:O,F:F,F14,N:N,"Погашение сумм выплат")-SUMIFS(O:O,F:F,F14,N:N,"Финансирование"))*SUMIFS(P:P,F:F,F14,N:N,"Финансирование")*SUMIFS(T:T,F:F,F14,N:N,"Финансирование"),"")</f>
        <v/>
      </c>
      <c r="W14" s="7"/>
      <c r="X14" s="7"/>
    </row>
    <row r="15" spans="5:24" x14ac:dyDescent="0.25">
      <c r="E15" s="2">
        <v>43825</v>
      </c>
      <c r="F15">
        <v>4</v>
      </c>
      <c r="L15" s="2">
        <v>43918</v>
      </c>
      <c r="N15" t="s">
        <v>2</v>
      </c>
      <c r="O15" s="2">
        <v>43922</v>
      </c>
      <c r="P15" s="3">
        <v>3278825</v>
      </c>
      <c r="T15" s="5">
        <v>4.2000000000000002E-4</v>
      </c>
      <c r="V15" t="str">
        <f>IF(N15="КП4",(SUMIFS(O:O,F:F,F15,N:N,"Погашение сумм выплат")-SUMIFS(O:O,F:F,F15,N:N,"Финансирование"))*SUMIFS(P:P,F:F,F15,N:N,"Финансирование")*SUMIFS(T:T,F:F,F15,N:N,"Финансирование"),"")</f>
        <v/>
      </c>
      <c r="W15" s="7"/>
      <c r="X15" s="7"/>
    </row>
    <row r="16" spans="5:24" x14ac:dyDescent="0.25">
      <c r="E16" s="2">
        <v>43825</v>
      </c>
      <c r="F16">
        <v>2</v>
      </c>
      <c r="L16" s="2">
        <v>43918</v>
      </c>
      <c r="N16" t="s">
        <v>3</v>
      </c>
      <c r="O16" s="2">
        <v>43922</v>
      </c>
      <c r="P16" s="3">
        <v>3278825</v>
      </c>
      <c r="T16" s="5">
        <v>4.2000000000000002E-4</v>
      </c>
      <c r="V16" t="str">
        <f>IF(N16="КП4",(SUMIFS(O:O,F:F,F16,N:N,"Погашение сумм выплат")-SUMIFS(O:O,F:F,F16,N:N,"Финансирование"))*SUMIFS(P:P,F:F,F16,N:N,"Финансирование")*SUMIFS(T:T,F:F,F16,N:N,"Финансирование"),"")</f>
        <v/>
      </c>
      <c r="W16" s="7"/>
      <c r="X16" s="7"/>
    </row>
    <row r="17" spans="5:24" x14ac:dyDescent="0.25">
      <c r="E17" s="2">
        <v>43825</v>
      </c>
      <c r="F17">
        <v>4</v>
      </c>
      <c r="L17" s="2">
        <v>43998</v>
      </c>
      <c r="N17" t="s">
        <v>15</v>
      </c>
      <c r="O17" s="2">
        <v>43998</v>
      </c>
      <c r="P17" s="3">
        <v>2742770</v>
      </c>
      <c r="T17" s="5">
        <v>4.2000000000000002E-4</v>
      </c>
      <c r="V17">
        <f>IF(N17="КП4",(SUMIFS(O:O,F:F,F17,N:N,"Погашение сумм выплат")-SUMIFS(O:O,F:F,F17,N:N,"Финансирование"))*SUMIFS(P:P,F:F,F17,N:N,"Финансирование")*SUMIFS(T:T,F:F,F17,N:N,"Финансирование"),"")</f>
        <v>47.369868000000004</v>
      </c>
      <c r="W17" s="7"/>
      <c r="X1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exPower</dc:creator>
  <cp:lastModifiedBy>Intel</cp:lastModifiedBy>
  <dcterms:created xsi:type="dcterms:W3CDTF">2015-06-05T18:19:34Z</dcterms:created>
  <dcterms:modified xsi:type="dcterms:W3CDTF">2020-07-10T14:21:56Z</dcterms:modified>
</cp:coreProperties>
</file>