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2" i="3"/>
  <c r="I3" i="3"/>
  <c r="I4" i="3"/>
  <c r="I5" i="3"/>
  <c r="I6" i="3"/>
  <c r="I7" i="3"/>
  <c r="I8" i="3"/>
  <c r="I9" i="3"/>
  <c r="I1" i="3"/>
  <c r="E6" i="1" l="1"/>
  <c r="D162" i="3"/>
  <c r="H160" i="3"/>
  <c r="H159" i="3"/>
  <c r="H158" i="3"/>
  <c r="H157" i="3"/>
  <c r="H156" i="3"/>
  <c r="H161" i="3" s="1"/>
  <c r="H163" i="3" s="1"/>
  <c r="D149" i="3"/>
  <c r="H147" i="3"/>
  <c r="H146" i="3"/>
  <c r="H145" i="3"/>
  <c r="H144" i="3"/>
  <c r="H143" i="3"/>
  <c r="H148" i="3" s="1"/>
  <c r="H150" i="3" s="1"/>
  <c r="D136" i="3"/>
  <c r="H134" i="3"/>
  <c r="H133" i="3"/>
  <c r="H132" i="3"/>
  <c r="H131" i="3"/>
  <c r="H130" i="3"/>
  <c r="H135" i="3" s="1"/>
  <c r="H137" i="3" s="1"/>
  <c r="D123" i="3"/>
  <c r="H121" i="3"/>
  <c r="H120" i="3"/>
  <c r="H119" i="3"/>
  <c r="H118" i="3"/>
  <c r="H117" i="3"/>
  <c r="H116" i="3"/>
  <c r="H122" i="3" s="1"/>
  <c r="H124" i="3" s="1"/>
  <c r="H125" i="3" s="1"/>
  <c r="H111" i="3"/>
  <c r="H98" i="3"/>
  <c r="H110" i="3"/>
  <c r="H97" i="3"/>
  <c r="H85" i="3"/>
  <c r="D83" i="3"/>
  <c r="H82" i="3"/>
  <c r="H107" i="3"/>
  <c r="D109" i="3"/>
  <c r="H108" i="3"/>
  <c r="H94" i="3"/>
  <c r="D96" i="3"/>
  <c r="H106" i="3"/>
  <c r="H105" i="3"/>
  <c r="H104" i="3"/>
  <c r="H103" i="3"/>
  <c r="H102" i="3"/>
  <c r="H91" i="3"/>
  <c r="H92" i="3"/>
  <c r="H93" i="3"/>
  <c r="H90" i="3"/>
  <c r="H95" i="3" s="1"/>
  <c r="H78" i="3"/>
  <c r="H4" i="3"/>
  <c r="H5" i="3"/>
  <c r="H6" i="3"/>
  <c r="H7" i="3"/>
  <c r="H8" i="3"/>
  <c r="H9" i="3"/>
  <c r="H18" i="3"/>
  <c r="H19" i="3"/>
  <c r="H20" i="3"/>
  <c r="H21" i="3"/>
  <c r="H22" i="3"/>
  <c r="H23" i="3"/>
  <c r="H24" i="3"/>
  <c r="H25" i="3"/>
  <c r="H33" i="3"/>
  <c r="H34" i="3"/>
  <c r="H35" i="3"/>
  <c r="H36" i="3"/>
  <c r="H37" i="3"/>
  <c r="H38" i="3"/>
  <c r="H39" i="3"/>
  <c r="H40" i="3"/>
  <c r="H41" i="3"/>
  <c r="H48" i="3"/>
  <c r="H49" i="3"/>
  <c r="H50" i="3"/>
  <c r="H51" i="3"/>
  <c r="H52" i="3" s="1"/>
  <c r="H60" i="3"/>
  <c r="H61" i="3"/>
  <c r="H62" i="3"/>
  <c r="H63" i="3"/>
  <c r="H64" i="3"/>
  <c r="H65" i="3"/>
  <c r="H75" i="3"/>
  <c r="H76" i="3"/>
  <c r="H77" i="3"/>
  <c r="H79" i="3"/>
  <c r="H80" i="3"/>
  <c r="H81" i="3"/>
  <c r="H164" i="3" l="1"/>
  <c r="H151" i="3"/>
  <c r="H138" i="3"/>
  <c r="H26" i="3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H86" i="3" l="1"/>
  <c r="D66" i="3" l="1"/>
  <c r="E66" i="3" s="1"/>
  <c r="H68" i="3" s="1"/>
  <c r="H69" i="3" s="1"/>
  <c r="D53" i="3" l="1"/>
  <c r="H54" i="3" s="1"/>
  <c r="H55" i="3" s="1"/>
  <c r="D42" i="3" l="1"/>
  <c r="E42" i="3" s="1"/>
  <c r="H43" i="3" s="1"/>
  <c r="H44" i="3" s="1"/>
  <c r="D27" i="3" l="1"/>
  <c r="E27" i="3" s="1"/>
  <c r="H28" i="3" s="1"/>
  <c r="H29" i="3" s="1"/>
  <c r="D12" i="3"/>
  <c r="E12" i="3" s="1"/>
  <c r="H3" i="3"/>
  <c r="H11" i="3" s="1"/>
  <c r="H13" i="3" s="1"/>
  <c r="H14" i="3" s="1"/>
</calcChain>
</file>

<file path=xl/sharedStrings.xml><?xml version="1.0" encoding="utf-8"?>
<sst xmlns="http://schemas.openxmlformats.org/spreadsheetml/2006/main" count="228" uniqueCount="81">
  <si>
    <t>Товар</t>
  </si>
  <si>
    <t>Дата</t>
  </si>
  <si>
    <t>Масло сливочное</t>
  </si>
  <si>
    <t>№</t>
  </si>
  <si>
    <t>Наименование продукта</t>
  </si>
  <si>
    <t>Бутто гр.</t>
  </si>
  <si>
    <t>Нетто гр.</t>
  </si>
  <si>
    <t>Выход гр.</t>
  </si>
  <si>
    <t>Примечание</t>
  </si>
  <si>
    <t>Цена</t>
  </si>
  <si>
    <t>Сумма</t>
  </si>
  <si>
    <t>Хлеб тостовый</t>
  </si>
  <si>
    <t>Сыр моцаррело</t>
  </si>
  <si>
    <t>Сыр чедднр</t>
  </si>
  <si>
    <t>Салат листовой</t>
  </si>
  <si>
    <t>Ветчина</t>
  </si>
  <si>
    <t>Соус для гамбургеров</t>
  </si>
  <si>
    <t>Ужарка 10%</t>
  </si>
  <si>
    <t>Стоимость 1000</t>
  </si>
  <si>
    <t>Стоимость шт.</t>
  </si>
  <si>
    <t>Блюдо</t>
  </si>
  <si>
    <t>Гамбургер</t>
  </si>
  <si>
    <t>Сэндвич с яйцом</t>
  </si>
  <si>
    <t>Выход</t>
  </si>
  <si>
    <t xml:space="preserve">Цена </t>
  </si>
  <si>
    <t>Котлета говяжья</t>
  </si>
  <si>
    <t>Сыр чеддер</t>
  </si>
  <si>
    <t>Лист салата</t>
  </si>
  <si>
    <t>Луковая поджарка</t>
  </si>
  <si>
    <t>Булочка для гамбургеров</t>
  </si>
  <si>
    <t>Бекон</t>
  </si>
  <si>
    <t>Масло растительное</t>
  </si>
  <si>
    <t>Яйцо шт</t>
  </si>
  <si>
    <t>Наименование товара</t>
  </si>
  <si>
    <t>Премечание</t>
  </si>
  <si>
    <t>Сосиськи молочные</t>
  </si>
  <si>
    <t>Кляр кукурузный</t>
  </si>
  <si>
    <t>Масло фритюрное</t>
  </si>
  <si>
    <t>Палочка бамбуковая 20см штук</t>
  </si>
  <si>
    <t>Стоимость шт</t>
  </si>
  <si>
    <t>Корн- Дог</t>
  </si>
  <si>
    <t xml:space="preserve">Наименование товара </t>
  </si>
  <si>
    <t>Выход гр</t>
  </si>
  <si>
    <t>Лук репчатый</t>
  </si>
  <si>
    <t>Соус соевый</t>
  </si>
  <si>
    <t>Сахар</t>
  </si>
  <si>
    <t>Ужарка 30%</t>
  </si>
  <si>
    <t>Кляр кукурузныйдля Корн-Догов</t>
  </si>
  <si>
    <t>Мука кукурузная</t>
  </si>
  <si>
    <t>Мука пшеничная</t>
  </si>
  <si>
    <t>Кефир</t>
  </si>
  <si>
    <t>Соль</t>
  </si>
  <si>
    <t>Перец</t>
  </si>
  <si>
    <t>Яйцо штук</t>
  </si>
  <si>
    <t>Сэндвич</t>
  </si>
  <si>
    <t>Цена закупки</t>
  </si>
  <si>
    <t>Продано</t>
  </si>
  <si>
    <t>Цена розницы</t>
  </si>
  <si>
    <t>Прибыль</t>
  </si>
  <si>
    <t>Американо</t>
  </si>
  <si>
    <t>Кофе зерновай</t>
  </si>
  <si>
    <t>Стаканчик бумажный 200мл, шт</t>
  </si>
  <si>
    <t>Сахар в стиках, шт</t>
  </si>
  <si>
    <t>Крышка 0,2, шт</t>
  </si>
  <si>
    <t>Разрыхлитель, шт</t>
  </si>
  <si>
    <t>Каппучино</t>
  </si>
  <si>
    <t>Молоко пастерализованное</t>
  </si>
  <si>
    <t>сумма</t>
  </si>
  <si>
    <t>Вода питьевая</t>
  </si>
  <si>
    <t>Латте</t>
  </si>
  <si>
    <t>Стаканчик бумажный 300мл, шт</t>
  </si>
  <si>
    <t>Эспрессо</t>
  </si>
  <si>
    <t>Стаканчик бумажный 100мл, шт</t>
  </si>
  <si>
    <t>Стоимость, шт</t>
  </si>
  <si>
    <t>Крышка 0,2мл, шт</t>
  </si>
  <si>
    <t>Крышка 0,3-0,4мл, шт</t>
  </si>
  <si>
    <t>Крышка 0,1мл, шт</t>
  </si>
  <si>
    <t>Чай черный  "Гринфилд"</t>
  </si>
  <si>
    <t>Чай черный  "Гринфилд", шт</t>
  </si>
  <si>
    <t>Чай зеленый  "Гринфилд"</t>
  </si>
  <si>
    <t>Чай зеленый  "Гринфилд",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</si>
</sst>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0" xfId="0" applyFont="1" applyAlignment="1"/>
    <xf numFmtId="0" fontId="0" fillId="2" borderId="0" xfId="0" applyFill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E5" sqref="E5"/>
    </sheetView>
  </sheetViews>
  <sheetFormatPr defaultRowHeight="15" x14ac:dyDescent="0.25"/>
  <cols>
    <col min="4" max="4" width="12.85546875" customWidth="1"/>
    <col min="5" max="5" width="34" customWidth="1"/>
    <col min="6" max="6" width="13.42578125" customWidth="1"/>
    <col min="7" max="7" width="14.42578125" customWidth="1"/>
    <col min="8" max="8" width="15.85546875" customWidth="1"/>
  </cols>
  <sheetData>
    <row r="1" spans="1:9" x14ac:dyDescent="0.25">
      <c r="A1" s="1"/>
    </row>
    <row r="4" spans="1:9" x14ac:dyDescent="0.25">
      <c r="D4" t="s">
        <v>1</v>
      </c>
      <c r="E4" t="s">
        <v>0</v>
      </c>
      <c r="F4" t="s">
        <v>56</v>
      </c>
      <c r="G4" t="s">
        <v>55</v>
      </c>
      <c r="H4" t="s">
        <v>57</v>
      </c>
      <c r="I4" t="s">
        <v>58</v>
      </c>
    </row>
    <row r="5" spans="1:9" x14ac:dyDescent="0.25">
      <c r="D5" s="2"/>
      <c r="E5" t="s">
        <v>71</v>
      </c>
    </row>
    <row r="6" spans="1:9" x14ac:dyDescent="0.25">
      <c r="D6" s="2"/>
      <c r="E6" s="6" t="str">
        <f>IF(AND(E5&lt;&gt;"",INDEX(Лист3!A:A,MATCH(E$5,Лист3!B:B,)+ROW(E2))=ROW(E1)),INDEX(Лист3!B:B,MATCH(E$5,Лист3!B:B,)+ROW(E2)),"")</f>
        <v>Кофе зерновай</v>
      </c>
    </row>
    <row r="7" spans="1:9" x14ac:dyDescent="0.25">
      <c r="D7" s="2"/>
      <c r="E7" s="6" t="str">
        <f>IF(AND(E6&lt;&gt;"",INDEX(Лист3!A:A,MATCH(E$5,Лист3!B:B,)+ROW(E3))=ROW(E2)),INDEX(Лист3!B:B,MATCH(E$5,Лист3!B:B,)+ROW(E3)),"")</f>
        <v>Сахар в стиках, шт</v>
      </c>
    </row>
    <row r="8" spans="1:9" x14ac:dyDescent="0.25">
      <c r="D8" s="2"/>
      <c r="E8" s="6" t="str">
        <f>IF(AND(E7&lt;&gt;"",INDEX(Лист3!A:A,MATCH(E$5,Лист3!B:B,)+ROW(E4))=ROW(E3)),INDEX(Лист3!B:B,MATCH(E$5,Лист3!B:B,)+ROW(E4)),"")</f>
        <v>Стаканчик бумажный 100мл, шт</v>
      </c>
    </row>
    <row r="9" spans="1:9" x14ac:dyDescent="0.25">
      <c r="D9" s="2"/>
      <c r="E9" s="6" t="str">
        <f>IF(AND(E8&lt;&gt;"",INDEX(Лист3!A:A,MATCH(E$5,Лист3!B:B,)+ROW(E5))=ROW(E4)),INDEX(Лист3!B:B,MATCH(E$5,Лист3!B:B,)+ROW(E5)),"")</f>
        <v>Крышка 0,1мл, шт</v>
      </c>
    </row>
    <row r="10" spans="1:9" x14ac:dyDescent="0.25">
      <c r="D10" s="2"/>
      <c r="E10" s="6" t="str">
        <f>IF(AND(E9&lt;&gt;"",INDEX(Лист3!A:A,MATCH(E$5,Лист3!B:B,)+ROW(E6))=ROW(E5)),INDEX(Лист3!B:B,MATCH(E$5,Лист3!B:B,)+ROW(E6)),"")</f>
        <v>Вода питьевая</v>
      </c>
    </row>
    <row r="11" spans="1:9" x14ac:dyDescent="0.25">
      <c r="D11" s="2"/>
      <c r="E11" s="6" t="str">
        <f>IF(AND(E10&lt;&gt;"",INDEX(Лист3!A:A,MATCH(E$5,Лист3!B:B,)+ROW(E7))=ROW(E6)),INDEX(Лист3!B:B,MATCH(E$5,Лист3!B:B,)+ROW(E7)),"")</f>
        <v/>
      </c>
    </row>
    <row r="12" spans="1:9" x14ac:dyDescent="0.25">
      <c r="D12" s="2"/>
      <c r="E12" s="6" t="str">
        <f>IF(AND(E11&lt;&gt;"",INDEX(Лист3!A:A,MATCH(E$5,Лист3!B:B,)+ROW(E8))=ROW(E7)),INDEX(Лист3!B:B,MATCH(E$5,Лист3!B:B,)+ROW(E8)),"")</f>
        <v/>
      </c>
    </row>
    <row r="13" spans="1:9" x14ac:dyDescent="0.25">
      <c r="D13" s="2"/>
      <c r="E13" s="6" t="str">
        <f>IF(AND(E12&lt;&gt;"",INDEX(Лист3!A:A,MATCH(E$5,Лист3!B:B,)+ROW(E9))=ROW(E8)),INDEX(Лист3!B:B,MATCH(E$5,Лист3!B:B,)+ROW(E9)),"")</f>
        <v/>
      </c>
    </row>
    <row r="14" spans="1:9" x14ac:dyDescent="0.25">
      <c r="D14" s="2"/>
      <c r="E14" s="6" t="str">
        <f>IF(AND(E13&lt;&gt;"",INDEX(Лист3!A:A,MATCH(E$5,Лист3!B:B,)+ROW(E10))=ROW(E9)),INDEX(Лист3!B:B,MATCH(E$5,Лист3!B:B,)+ROW(E10)),"")</f>
        <v/>
      </c>
    </row>
    <row r="15" spans="1:9" x14ac:dyDescent="0.25">
      <c r="D15" s="2"/>
      <c r="E15" s="6" t="str">
        <f>IF(AND(E14&lt;&gt;"",INDEX(Лист3!A:A,MATCH(E$5,Лист3!B:B,)+ROW(E11))=ROW(E10)),INDEX(Лист3!B:B,MATCH(E$5,Лист3!B:B,)+ROW(E11)),"")</f>
        <v/>
      </c>
    </row>
    <row r="16" spans="1:9" x14ac:dyDescent="0.25">
      <c r="D16" s="2"/>
      <c r="E16" s="6" t="str">
        <f>IF(AND(E15&lt;&gt;"",INDEX(Лист3!A:A,MATCH(E$5,Лист3!B:B,)+ROW(E12))=ROW(E11)),INDEX(Лист3!B:B,MATCH(E$5,Лист3!B:B,)+ROW(E12)),"")</f>
        <v/>
      </c>
    </row>
    <row r="17" spans="5:5" x14ac:dyDescent="0.25">
      <c r="E17" s="6" t="str">
        <f>IF(AND(E16&lt;&gt;"",INDEX(Лист3!A:A,MATCH(E$5,Лист3!B:B,)+ROW(E13))=ROW(E12)),INDEX(Лист3!B:B,MATCH(E$5,Лист3!B:B,)+ROW(E13)),"")</f>
        <v/>
      </c>
    </row>
    <row r="18" spans="5:5" x14ac:dyDescent="0.25">
      <c r="E18" s="6" t="str">
        <f>IF(AND(E17&lt;&gt;"",INDEX(Лист3!A:A,MATCH(E$5,Лист3!B:B,)+ROW(E14))=ROW(E13)),INDEX(Лист3!B:B,MATCH(E$5,Лист3!B:B,)+ROW(E14)),"")</f>
        <v/>
      </c>
    </row>
    <row r="19" spans="5:5" x14ac:dyDescent="0.25">
      <c r="E19" s="6" t="str">
        <f>IF(AND(E18&lt;&gt;"",INDEX(Лист3!A:A,MATCH(E$5,Лист3!B:B,)+ROW(E15))=ROW(E14)),INDEX(Лист3!B:B,MATCH(E$5,Лист3!B:B,)+ROW(E15)),"")</f>
        <v/>
      </c>
    </row>
    <row r="20" spans="5:5" x14ac:dyDescent="0.25">
      <c r="E20" s="6" t="str">
        <f>IF(AND(E19&lt;&gt;"",INDEX(Лист3!A:A,MATCH(E$5,Лист3!B:B,)+ROW(E16))=ROW(E15)),INDEX(Лист3!B:B,MATCH(E$5,Лист3!B:B,)+ROW(E16)),"")</f>
        <v/>
      </c>
    </row>
    <row r="21" spans="5:5" x14ac:dyDescent="0.25">
      <c r="E21" s="6" t="str">
        <f>IF(AND(E20&lt;&gt;"",INDEX(Лист3!A:A,MATCH(E$5,Лист3!B:B,)+ROW(E17))=ROW(E16)),INDEX(Лист3!B:B,MATCH(E$5,Лист3!B:B,)+ROW(E17)),"")</f>
        <v/>
      </c>
    </row>
    <row r="22" spans="5:5" x14ac:dyDescent="0.25">
      <c r="E22" s="6" t="str">
        <f>IF(AND(E21&lt;&gt;"",INDEX(Лист3!A:A,MATCH(E$5,Лист3!B:B,)+ROW(E18))=ROW(E17)),INDEX(Лист3!B:B,MATCH(E$5,Лист3!B:B,)+ROW(E18)),"")</f>
        <v/>
      </c>
    </row>
    <row r="23" spans="5:5" x14ac:dyDescent="0.25">
      <c r="E23" s="6" t="str">
        <f>IF(AND(E22&lt;&gt;"",INDEX(Лист3!A:A,MATCH(E$5,Лист3!B:B,)+ROW(E19))=ROW(E18)),INDEX(Лист3!B:B,MATCH(E$5,Лист3!B:B,)+ROW(E19)),"")</f>
        <v/>
      </c>
    </row>
    <row r="24" spans="5:5" x14ac:dyDescent="0.25">
      <c r="E24" s="6" t="str">
        <f>IF(AND(E23&lt;&gt;"",INDEX(Лист3!A:A,MATCH(E$5,Лист3!B:B,)+ROW(E20))=ROW(E19)),INDEX(Лист3!B:B,MATCH(E$5,Лист3!B:B,)+ROW(E20)),"")</f>
        <v/>
      </c>
    </row>
    <row r="25" spans="5:5" x14ac:dyDescent="0.25">
      <c r="E25" s="6" t="str">
        <f>IF(AND(E24&lt;&gt;"",INDEX(Лист3!A:A,MATCH(E$5,Лист3!B:B,)+ROW(E21))=ROW(E20)),INDEX(Лист3!B:B,MATCH(E$5,Лист3!B:B,)+ROW(E21)),"")</f>
        <v/>
      </c>
    </row>
    <row r="26" spans="5:5" x14ac:dyDescent="0.25">
      <c r="E26" s="6" t="str">
        <f>IF(AND(E25&lt;&gt;"",INDEX(Лист3!A:A,MATCH(E$5,Лист3!B:B,)+ROW(E22))=ROW(E21)),INDEX(Лист3!B:B,MATCH(E$5,Лист3!B:B,)+ROW(E22)),"")</f>
        <v/>
      </c>
    </row>
    <row r="27" spans="5:5" x14ac:dyDescent="0.25">
      <c r="E27" s="6" t="str">
        <f>IF(AND(E26&lt;&gt;"",INDEX(Лист3!A:A,MATCH(E$5,Лист3!B:B,)+ROW(E23))=ROW(E22)),INDEX(Лист3!B:B,MATCH(E$5,Лист3!B:B,)+ROW(E23)),"")</f>
        <v/>
      </c>
    </row>
    <row r="28" spans="5:5" x14ac:dyDescent="0.25">
      <c r="E28" s="6" t="str">
        <f>IF(AND(E27&lt;&gt;"",INDEX(Лист3!A:A,MATCH(E$5,Лист3!B:B,)+ROW(E24))=ROW(E23)),INDEX(Лист3!B:B,MATCH(E$5,Лист3!B:B,)+ROW(E24)),"")</f>
        <v/>
      </c>
    </row>
    <row r="29" spans="5:5" x14ac:dyDescent="0.25">
      <c r="E29" s="6" t="str">
        <f>IF(AND(E28&lt;&gt;"",INDEX(Лист3!A:A,MATCH(E$5,Лист3!B:B,)+ROW(E25))=ROW(E24)),INDEX(Лист3!B:B,MATCH(E$5,Лист3!B:B,)+ROW(E25)),"")</f>
        <v/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Лист2!$B$3:$B$1100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7"/>
  <sheetViews>
    <sheetView workbookViewId="0">
      <selection activeCell="B3" sqref="B3"/>
    </sheetView>
  </sheetViews>
  <sheetFormatPr defaultRowHeight="15" x14ac:dyDescent="0.25"/>
  <cols>
    <col min="1" max="1" width="5.42578125" customWidth="1"/>
    <col min="2" max="2" width="38.140625" customWidth="1"/>
    <col min="3" max="3" width="17.85546875" customWidth="1"/>
    <col min="4" max="4" width="16" customWidth="1"/>
  </cols>
  <sheetData>
    <row r="2" spans="1:2" x14ac:dyDescent="0.25">
      <c r="A2" t="s">
        <v>3</v>
      </c>
      <c r="B2" t="s">
        <v>20</v>
      </c>
    </row>
    <row r="3" spans="1:2" x14ac:dyDescent="0.25">
      <c r="A3">
        <v>1</v>
      </c>
      <c r="B3" s="6" t="str">
        <f>IFERROR(INDEX(Лист3!B:B,MATCH(A3,Лист3!I:I,)),"")</f>
        <v>Сэндвич</v>
      </c>
    </row>
    <row r="4" spans="1:2" x14ac:dyDescent="0.25">
      <c r="A4">
        <v>2</v>
      </c>
      <c r="B4" s="6" t="str">
        <f>IFERROR(INDEX(Лист3!B:B,MATCH(A4,Лист3!I:I,)),"")</f>
        <v>Гамбургер</v>
      </c>
    </row>
    <row r="5" spans="1:2" x14ac:dyDescent="0.25">
      <c r="A5">
        <v>3</v>
      </c>
      <c r="B5" s="6" t="str">
        <f>IFERROR(INDEX(Лист3!B:B,MATCH(A5,Лист3!I:I,)),"")</f>
        <v>Сэндвич с яйцом</v>
      </c>
    </row>
    <row r="6" spans="1:2" x14ac:dyDescent="0.25">
      <c r="A6">
        <v>4</v>
      </c>
      <c r="B6" s="6" t="str">
        <f>IFERROR(INDEX(Лист3!B:B,MATCH(A6,Лист3!I:I,)),"")</f>
        <v>Корн- Дог</v>
      </c>
    </row>
    <row r="7" spans="1:2" x14ac:dyDescent="0.25">
      <c r="A7">
        <v>5</v>
      </c>
      <c r="B7" s="6" t="str">
        <f>IFERROR(INDEX(Лист3!B:B,MATCH(A7,Лист3!I:I,)),"")</f>
        <v>Луковая поджарка</v>
      </c>
    </row>
    <row r="8" spans="1:2" x14ac:dyDescent="0.25">
      <c r="A8">
        <v>6</v>
      </c>
      <c r="B8" s="6" t="str">
        <f>IFERROR(INDEX(Лист3!B:B,MATCH(A8,Лист3!I:I,)),"")</f>
        <v>Кляр кукурузныйдля Корн-Догов</v>
      </c>
    </row>
    <row r="9" spans="1:2" x14ac:dyDescent="0.25">
      <c r="A9">
        <v>7</v>
      </c>
      <c r="B9" s="6" t="str">
        <f>IFERROR(INDEX(Лист3!B:B,MATCH(A9,Лист3!I:I,)),"")</f>
        <v>Американо</v>
      </c>
    </row>
    <row r="10" spans="1:2" x14ac:dyDescent="0.25">
      <c r="A10">
        <v>8</v>
      </c>
      <c r="B10" s="6" t="str">
        <f>IFERROR(INDEX(Лист3!B:B,MATCH(A10,Лист3!I:I,)),"")</f>
        <v>Каппучино</v>
      </c>
    </row>
    <row r="11" spans="1:2" x14ac:dyDescent="0.25">
      <c r="A11">
        <v>9</v>
      </c>
      <c r="B11" s="6" t="str">
        <f>IFERROR(INDEX(Лист3!B:B,MATCH(A11,Лист3!I:I,)),"")</f>
        <v>Латте</v>
      </c>
    </row>
    <row r="12" spans="1:2" x14ac:dyDescent="0.25">
      <c r="A12">
        <v>10</v>
      </c>
      <c r="B12" s="6" t="str">
        <f>IFERROR(INDEX(Лист3!B:B,MATCH(A12,Лист3!I:I,)),"")</f>
        <v>Эспрессо</v>
      </c>
    </row>
    <row r="13" spans="1:2" x14ac:dyDescent="0.25">
      <c r="A13">
        <v>11</v>
      </c>
      <c r="B13" s="6" t="str">
        <f>IFERROR(INDEX(Лист3!B:B,MATCH(A13,Лист3!I:I,)),"")</f>
        <v>Чай черный  "Гринфилд"</v>
      </c>
    </row>
    <row r="14" spans="1:2" x14ac:dyDescent="0.25">
      <c r="A14">
        <v>12</v>
      </c>
      <c r="B14" s="6" t="str">
        <f>IFERROR(INDEX(Лист3!B:B,MATCH(A14,Лист3!I:I,)),"")</f>
        <v>Чай зеленый  "Гринфилд"</v>
      </c>
    </row>
    <row r="15" spans="1:2" x14ac:dyDescent="0.25">
      <c r="A15">
        <v>13</v>
      </c>
      <c r="B15" s="6" t="str">
        <f>IFERROR(INDEX(Лист3!B:B,MATCH(A15,Лист3!I:I,)),"")</f>
        <v/>
      </c>
    </row>
    <row r="16" spans="1:2" x14ac:dyDescent="0.25">
      <c r="A16">
        <v>14</v>
      </c>
      <c r="B16" s="6" t="str">
        <f>IFERROR(INDEX(Лист3!B:B,MATCH(A16,Лист3!I:I,)),"")</f>
        <v/>
      </c>
    </row>
    <row r="17" spans="1:2" x14ac:dyDescent="0.25">
      <c r="A17">
        <v>15</v>
      </c>
      <c r="B17" s="6" t="str">
        <f>IFERROR(INDEX(Лист3!B:B,MATCH(A17,Лист3!I:I,)),"")</f>
        <v/>
      </c>
    </row>
    <row r="18" spans="1:2" x14ac:dyDescent="0.25">
      <c r="A18">
        <v>16</v>
      </c>
      <c r="B18" s="6" t="str">
        <f>IFERROR(INDEX(Лист3!B:B,MATCH(A18,Лист3!I:I,)),"")</f>
        <v/>
      </c>
    </row>
    <row r="19" spans="1:2" x14ac:dyDescent="0.25">
      <c r="A19">
        <v>17</v>
      </c>
      <c r="B19" s="6" t="str">
        <f>IFERROR(INDEX(Лист3!B:B,MATCH(A19,Лист3!I:I,)),"")</f>
        <v/>
      </c>
    </row>
    <row r="20" spans="1:2" x14ac:dyDescent="0.25">
      <c r="A20">
        <v>18</v>
      </c>
      <c r="B20" s="6" t="str">
        <f>IFERROR(INDEX(Лист3!B:B,MATCH(A20,Лист3!I:I,)),"")</f>
        <v/>
      </c>
    </row>
    <row r="21" spans="1:2" x14ac:dyDescent="0.25">
      <c r="A21">
        <v>19</v>
      </c>
      <c r="B21" s="6" t="str">
        <f>IFERROR(INDEX(Лист3!B:B,MATCH(A21,Лист3!I:I,)),"")</f>
        <v/>
      </c>
    </row>
    <row r="22" spans="1:2" x14ac:dyDescent="0.25">
      <c r="A22">
        <v>20</v>
      </c>
      <c r="B22" s="6" t="str">
        <f>IFERROR(INDEX(Лист3!B:B,MATCH(A22,Лист3!I:I,)),"")</f>
        <v/>
      </c>
    </row>
    <row r="23" spans="1:2" x14ac:dyDescent="0.25">
      <c r="A23">
        <v>21</v>
      </c>
      <c r="B23" s="6" t="str">
        <f>IFERROR(INDEX(Лист3!B:B,MATCH(A23,Лист3!I:I,)),"")</f>
        <v/>
      </c>
    </row>
    <row r="24" spans="1:2" x14ac:dyDescent="0.25">
      <c r="A24">
        <v>22</v>
      </c>
      <c r="B24" s="6" t="str">
        <f>IFERROR(INDEX(Лист3!B:B,MATCH(A24,Лист3!I:I,)),"")</f>
        <v/>
      </c>
    </row>
    <row r="25" spans="1:2" x14ac:dyDescent="0.25">
      <c r="A25">
        <v>23</v>
      </c>
      <c r="B25" s="6" t="str">
        <f>IFERROR(INDEX(Лист3!B:B,MATCH(A25,Лист3!I:I,)),"")</f>
        <v/>
      </c>
    </row>
    <row r="26" spans="1:2" x14ac:dyDescent="0.25">
      <c r="A26">
        <v>24</v>
      </c>
      <c r="B26" s="6" t="str">
        <f>IFERROR(INDEX(Лист3!B:B,MATCH(A26,Лист3!I:I,)),"")</f>
        <v/>
      </c>
    </row>
    <row r="27" spans="1:2" x14ac:dyDescent="0.25">
      <c r="A27">
        <v>25</v>
      </c>
      <c r="B27" s="6" t="str">
        <f>IFERROR(INDEX(Лист3!B:B,MATCH(A27,Лист3!I:I,)),"")</f>
        <v/>
      </c>
    </row>
    <row r="28" spans="1:2" x14ac:dyDescent="0.25">
      <c r="A28">
        <v>26</v>
      </c>
      <c r="B28" s="6" t="str">
        <f>IFERROR(INDEX(Лист3!B:B,MATCH(A28,Лист3!I:I,)),"")</f>
        <v/>
      </c>
    </row>
    <row r="29" spans="1:2" x14ac:dyDescent="0.25">
      <c r="A29">
        <v>27</v>
      </c>
      <c r="B29" s="6" t="str">
        <f>IFERROR(INDEX(Лист3!B:B,MATCH(A29,Лист3!I:I,)),"")</f>
        <v/>
      </c>
    </row>
    <row r="30" spans="1:2" x14ac:dyDescent="0.25">
      <c r="A30">
        <v>28</v>
      </c>
      <c r="B30" s="6" t="str">
        <f>IFERROR(INDEX(Лист3!B:B,MATCH(A30,Лист3!I:I,)),"")</f>
        <v/>
      </c>
    </row>
    <row r="31" spans="1:2" x14ac:dyDescent="0.25">
      <c r="A31">
        <v>29</v>
      </c>
      <c r="B31" s="6" t="str">
        <f>IFERROR(INDEX(Лист3!B:B,MATCH(A31,Лист3!I:I,)),"")</f>
        <v/>
      </c>
    </row>
    <row r="32" spans="1:2" x14ac:dyDescent="0.25">
      <c r="A32">
        <v>30</v>
      </c>
      <c r="B32" s="6" t="str">
        <f>IFERROR(INDEX(Лист3!B:B,MATCH(A32,Лист3!I:I,)),"")</f>
        <v/>
      </c>
    </row>
    <row r="33" spans="1:2" x14ac:dyDescent="0.25">
      <c r="A33">
        <v>31</v>
      </c>
      <c r="B33" s="6" t="str">
        <f>IFERROR(INDEX(Лист3!B:B,MATCH(A33,Лист3!I:I,)),"")</f>
        <v/>
      </c>
    </row>
    <row r="34" spans="1:2" x14ac:dyDescent="0.25">
      <c r="A34">
        <v>32</v>
      </c>
      <c r="B34" s="6" t="str">
        <f>IFERROR(INDEX(Лист3!B:B,MATCH(A34,Лист3!I:I,)),"")</f>
        <v/>
      </c>
    </row>
    <row r="35" spans="1:2" x14ac:dyDescent="0.25">
      <c r="A35">
        <v>33</v>
      </c>
      <c r="B35" s="6" t="str">
        <f>IFERROR(INDEX(Лист3!B:B,MATCH(A35,Лист3!I:I,)),"")</f>
        <v/>
      </c>
    </row>
    <row r="36" spans="1:2" x14ac:dyDescent="0.25">
      <c r="A36">
        <v>34</v>
      </c>
      <c r="B36" s="6" t="str">
        <f>IFERROR(INDEX(Лист3!B:B,MATCH(A36,Лист3!I:I,)),"")</f>
        <v/>
      </c>
    </row>
    <row r="37" spans="1:2" x14ac:dyDescent="0.25">
      <c r="A37">
        <v>35</v>
      </c>
      <c r="B37" s="6" t="str">
        <f>IFERROR(INDEX(Лист3!B:B,MATCH(A37,Лист3!I:I,)),"")</f>
        <v/>
      </c>
    </row>
    <row r="38" spans="1:2" x14ac:dyDescent="0.25">
      <c r="A38">
        <v>36</v>
      </c>
      <c r="B38" s="6" t="str">
        <f>IFERROR(INDEX(Лист3!B:B,MATCH(A38,Лист3!I:I,)),"")</f>
        <v/>
      </c>
    </row>
    <row r="39" spans="1:2" x14ac:dyDescent="0.25">
      <c r="A39">
        <v>37</v>
      </c>
      <c r="B39" s="6" t="str">
        <f>IFERROR(INDEX(Лист3!B:B,MATCH(A39,Лист3!I:I,)),"")</f>
        <v/>
      </c>
    </row>
    <row r="40" spans="1:2" x14ac:dyDescent="0.25">
      <c r="A40">
        <v>38</v>
      </c>
      <c r="B40" s="6" t="str">
        <f>IFERROR(INDEX(Лист3!B:B,MATCH(A40,Лист3!I:I,)),"")</f>
        <v/>
      </c>
    </row>
    <row r="41" spans="1:2" x14ac:dyDescent="0.25">
      <c r="A41">
        <v>39</v>
      </c>
      <c r="B41" s="6" t="str">
        <f>IFERROR(INDEX(Лист3!B:B,MATCH(A41,Лист3!I:I,)),"")</f>
        <v/>
      </c>
    </row>
    <row r="42" spans="1:2" x14ac:dyDescent="0.25">
      <c r="A42">
        <v>40</v>
      </c>
      <c r="B42" s="6" t="str">
        <f>IFERROR(INDEX(Лист3!B:B,MATCH(A42,Лист3!I:I,)),"")</f>
        <v/>
      </c>
    </row>
    <row r="43" spans="1:2" x14ac:dyDescent="0.25">
      <c r="A43">
        <v>41</v>
      </c>
      <c r="B43" s="6" t="str">
        <f>IFERROR(INDEX(Лист3!B:B,MATCH(A43,Лист3!I:I,)),"")</f>
        <v/>
      </c>
    </row>
    <row r="44" spans="1:2" x14ac:dyDescent="0.25">
      <c r="A44">
        <v>42</v>
      </c>
      <c r="B44" s="6" t="str">
        <f>IFERROR(INDEX(Лист3!B:B,MATCH(A44,Лист3!I:I,)),"")</f>
        <v/>
      </c>
    </row>
    <row r="45" spans="1:2" x14ac:dyDescent="0.25">
      <c r="A45">
        <v>43</v>
      </c>
      <c r="B45" s="6" t="str">
        <f>IFERROR(INDEX(Лист3!B:B,MATCH(A45,Лист3!I:I,)),"")</f>
        <v/>
      </c>
    </row>
    <row r="46" spans="1:2" x14ac:dyDescent="0.25">
      <c r="A46">
        <v>44</v>
      </c>
      <c r="B46" s="6" t="str">
        <f>IFERROR(INDEX(Лист3!B:B,MATCH(A46,Лист3!I:I,)),"")</f>
        <v/>
      </c>
    </row>
    <row r="47" spans="1:2" x14ac:dyDescent="0.25">
      <c r="A47">
        <v>45</v>
      </c>
      <c r="B47" s="6" t="str">
        <f>IFERROR(INDEX(Лист3!B:B,MATCH(A47,Лист3!I:I,)),"")</f>
        <v/>
      </c>
    </row>
    <row r="48" spans="1:2" x14ac:dyDescent="0.25">
      <c r="A48">
        <v>46</v>
      </c>
      <c r="B48" s="6" t="str">
        <f>IFERROR(INDEX(Лист3!B:B,MATCH(A48,Лист3!I:I,)),"")</f>
        <v/>
      </c>
    </row>
    <row r="49" spans="1:2" x14ac:dyDescent="0.25">
      <c r="A49">
        <v>47</v>
      </c>
      <c r="B49" s="6" t="str">
        <f>IFERROR(INDEX(Лист3!B:B,MATCH(A49,Лист3!I:I,)),"")</f>
        <v/>
      </c>
    </row>
    <row r="50" spans="1:2" x14ac:dyDescent="0.25">
      <c r="A50">
        <v>48</v>
      </c>
      <c r="B50" s="6" t="str">
        <f>IFERROR(INDEX(Лист3!B:B,MATCH(A50,Лист3!I:I,)),"")</f>
        <v/>
      </c>
    </row>
    <row r="51" spans="1:2" x14ac:dyDescent="0.25">
      <c r="A51">
        <v>49</v>
      </c>
      <c r="B51" s="6" t="str">
        <f>IFERROR(INDEX(Лист3!B:B,MATCH(A51,Лист3!I:I,)),"")</f>
        <v/>
      </c>
    </row>
    <row r="52" spans="1:2" x14ac:dyDescent="0.25">
      <c r="A52">
        <v>50</v>
      </c>
      <c r="B52" s="6" t="str">
        <f>IFERROR(INDEX(Лист3!B:B,MATCH(A52,Лист3!I:I,)),"")</f>
        <v/>
      </c>
    </row>
    <row r="53" spans="1:2" x14ac:dyDescent="0.25">
      <c r="A53">
        <v>51</v>
      </c>
      <c r="B53" s="6" t="str">
        <f>IFERROR(INDEX(Лист3!B:B,MATCH(A53,Лист3!I:I,)),"")</f>
        <v/>
      </c>
    </row>
    <row r="54" spans="1:2" x14ac:dyDescent="0.25">
      <c r="A54">
        <v>52</v>
      </c>
      <c r="B54" s="6" t="str">
        <f>IFERROR(INDEX(Лист3!B:B,MATCH(A54,Лист3!I:I,)),"")</f>
        <v/>
      </c>
    </row>
    <row r="55" spans="1:2" x14ac:dyDescent="0.25">
      <c r="A55">
        <v>53</v>
      </c>
      <c r="B55" s="6" t="str">
        <f>IFERROR(INDEX(Лист3!B:B,MATCH(A55,Лист3!I:I,)),"")</f>
        <v/>
      </c>
    </row>
    <row r="56" spans="1:2" x14ac:dyDescent="0.25">
      <c r="A56">
        <v>54</v>
      </c>
      <c r="B56" s="6" t="str">
        <f>IFERROR(INDEX(Лист3!B:B,MATCH(A56,Лист3!I:I,)),"")</f>
        <v/>
      </c>
    </row>
    <row r="57" spans="1:2" x14ac:dyDescent="0.25">
      <c r="A57">
        <v>55</v>
      </c>
      <c r="B57" s="6" t="str">
        <f>IFERROR(INDEX(Лист3!B:B,MATCH(A57,Лист3!I:I,)),"")</f>
        <v/>
      </c>
    </row>
    <row r="58" spans="1:2" x14ac:dyDescent="0.25">
      <c r="A58">
        <v>56</v>
      </c>
      <c r="B58" s="6" t="str">
        <f>IFERROR(INDEX(Лист3!B:B,MATCH(A58,Лист3!I:I,)),"")</f>
        <v/>
      </c>
    </row>
    <row r="59" spans="1:2" x14ac:dyDescent="0.25">
      <c r="A59">
        <v>57</v>
      </c>
      <c r="B59" s="6" t="str">
        <f>IFERROR(INDEX(Лист3!B:B,MATCH(A59,Лист3!I:I,)),"")</f>
        <v/>
      </c>
    </row>
    <row r="60" spans="1:2" x14ac:dyDescent="0.25">
      <c r="A60">
        <v>58</v>
      </c>
      <c r="B60" s="6" t="str">
        <f>IFERROR(INDEX(Лист3!B:B,MATCH(A60,Лист3!I:I,)),"")</f>
        <v/>
      </c>
    </row>
    <row r="61" spans="1:2" x14ac:dyDescent="0.25">
      <c r="A61">
        <v>59</v>
      </c>
      <c r="B61" s="6" t="str">
        <f>IFERROR(INDEX(Лист3!B:B,MATCH(A61,Лист3!I:I,)),"")</f>
        <v/>
      </c>
    </row>
    <row r="62" spans="1:2" x14ac:dyDescent="0.25">
      <c r="A62">
        <v>60</v>
      </c>
      <c r="B62" s="6" t="str">
        <f>IFERROR(INDEX(Лист3!B:B,MATCH(A62,Лист3!I:I,)),"")</f>
        <v/>
      </c>
    </row>
    <row r="63" spans="1:2" x14ac:dyDescent="0.25">
      <c r="A63">
        <v>61</v>
      </c>
      <c r="B63" s="6" t="str">
        <f>IFERROR(INDEX(Лист3!B:B,MATCH(A63,Лист3!I:I,)),"")</f>
        <v/>
      </c>
    </row>
    <row r="64" spans="1:2" x14ac:dyDescent="0.25">
      <c r="A64">
        <v>62</v>
      </c>
      <c r="B64" s="6" t="str">
        <f>IFERROR(INDEX(Лист3!B:B,MATCH(A64,Лист3!I:I,)),"")</f>
        <v/>
      </c>
    </row>
    <row r="65" spans="1:2" x14ac:dyDescent="0.25">
      <c r="A65">
        <v>63</v>
      </c>
      <c r="B65" s="6" t="str">
        <f>IFERROR(INDEX(Лист3!B:B,MATCH(A65,Лист3!I:I,)),"")</f>
        <v/>
      </c>
    </row>
    <row r="66" spans="1:2" x14ac:dyDescent="0.25">
      <c r="A66">
        <v>64</v>
      </c>
      <c r="B66" s="6" t="str">
        <f>IFERROR(INDEX(Лист3!B:B,MATCH(A66,Лист3!I:I,)),"")</f>
        <v/>
      </c>
    </row>
    <row r="67" spans="1:2" x14ac:dyDescent="0.25">
      <c r="A67">
        <v>65</v>
      </c>
      <c r="B67" s="6" t="str">
        <f>IFERROR(INDEX(Лист3!B:B,MATCH(A67,Лист3!I:I,)),"")</f>
        <v/>
      </c>
    </row>
    <row r="68" spans="1:2" x14ac:dyDescent="0.25">
      <c r="A68">
        <v>66</v>
      </c>
      <c r="B68" s="6" t="str">
        <f>IFERROR(INDEX(Лист3!B:B,MATCH(A68,Лист3!I:I,)),"")</f>
        <v/>
      </c>
    </row>
    <row r="69" spans="1:2" x14ac:dyDescent="0.25">
      <c r="A69">
        <v>67</v>
      </c>
      <c r="B69" s="6" t="str">
        <f>IFERROR(INDEX(Лист3!B:B,MATCH(A69,Лист3!I:I,)),"")</f>
        <v/>
      </c>
    </row>
    <row r="70" spans="1:2" x14ac:dyDescent="0.25">
      <c r="A70">
        <v>68</v>
      </c>
      <c r="B70" s="6" t="str">
        <f>IFERROR(INDEX(Лист3!B:B,MATCH(A70,Лист3!I:I,)),"")</f>
        <v/>
      </c>
    </row>
    <row r="71" spans="1:2" x14ac:dyDescent="0.25">
      <c r="A71">
        <v>69</v>
      </c>
      <c r="B71" s="6" t="str">
        <f>IFERROR(INDEX(Лист3!B:B,MATCH(A71,Лист3!I:I,)),"")</f>
        <v/>
      </c>
    </row>
    <row r="72" spans="1:2" x14ac:dyDescent="0.25">
      <c r="A72">
        <v>70</v>
      </c>
      <c r="B72" s="6" t="str">
        <f>IFERROR(INDEX(Лист3!B:B,MATCH(A72,Лист3!I:I,)),"")</f>
        <v/>
      </c>
    </row>
    <row r="73" spans="1:2" x14ac:dyDescent="0.25">
      <c r="A73">
        <v>71</v>
      </c>
      <c r="B73" s="6" t="str">
        <f>IFERROR(INDEX(Лист3!B:B,MATCH(A73,Лист3!I:I,)),"")</f>
        <v/>
      </c>
    </row>
    <row r="74" spans="1:2" x14ac:dyDescent="0.25">
      <c r="A74">
        <v>72</v>
      </c>
      <c r="B74" s="6" t="str">
        <f>IFERROR(INDEX(Лист3!B:B,MATCH(A74,Лист3!I:I,)),"")</f>
        <v/>
      </c>
    </row>
    <row r="75" spans="1:2" x14ac:dyDescent="0.25">
      <c r="A75">
        <v>73</v>
      </c>
      <c r="B75" s="6" t="str">
        <f>IFERROR(INDEX(Лист3!B:B,MATCH(A75,Лист3!I:I,)),"")</f>
        <v/>
      </c>
    </row>
    <row r="76" spans="1:2" x14ac:dyDescent="0.25">
      <c r="A76">
        <v>74</v>
      </c>
      <c r="B76" s="6" t="str">
        <f>IFERROR(INDEX(Лист3!B:B,MATCH(A76,Лист3!I:I,)),"")</f>
        <v/>
      </c>
    </row>
    <row r="77" spans="1:2" x14ac:dyDescent="0.25">
      <c r="A77">
        <v>75</v>
      </c>
      <c r="B77" s="6" t="str">
        <f>IFERROR(INDEX(Лист3!B:B,MATCH(A77,Лист3!I:I,)),"")</f>
        <v/>
      </c>
    </row>
    <row r="78" spans="1:2" x14ac:dyDescent="0.25">
      <c r="A78">
        <v>76</v>
      </c>
      <c r="B78" s="6" t="str">
        <f>IFERROR(INDEX(Лист3!B:B,MATCH(A78,Лист3!I:I,)),"")</f>
        <v/>
      </c>
    </row>
    <row r="79" spans="1:2" x14ac:dyDescent="0.25">
      <c r="A79">
        <v>77</v>
      </c>
      <c r="B79" s="6" t="str">
        <f>IFERROR(INDEX(Лист3!B:B,MATCH(A79,Лист3!I:I,)),"")</f>
        <v/>
      </c>
    </row>
    <row r="80" spans="1:2" x14ac:dyDescent="0.25">
      <c r="A80">
        <v>78</v>
      </c>
      <c r="B80" s="6" t="str">
        <f>IFERROR(INDEX(Лист3!B:B,MATCH(A80,Лист3!I:I,)),"")</f>
        <v/>
      </c>
    </row>
    <row r="81" spans="1:2" x14ac:dyDescent="0.25">
      <c r="A81">
        <v>79</v>
      </c>
      <c r="B81" s="6" t="str">
        <f>IFERROR(INDEX(Лист3!B:B,MATCH(A81,Лист3!I:I,)),"")</f>
        <v/>
      </c>
    </row>
    <row r="82" spans="1:2" x14ac:dyDescent="0.25">
      <c r="A82">
        <v>80</v>
      </c>
      <c r="B82" s="6" t="str">
        <f>IFERROR(INDEX(Лист3!B:B,MATCH(A82,Лист3!I:I,)),"")</f>
        <v/>
      </c>
    </row>
    <row r="83" spans="1:2" x14ac:dyDescent="0.25">
      <c r="A83">
        <v>81</v>
      </c>
      <c r="B83" s="6" t="str">
        <f>IFERROR(INDEX(Лист3!B:B,MATCH(A83,Лист3!I:I,)),"")</f>
        <v/>
      </c>
    </row>
    <row r="84" spans="1:2" x14ac:dyDescent="0.25">
      <c r="A84">
        <v>82</v>
      </c>
      <c r="B84" s="6" t="str">
        <f>IFERROR(INDEX(Лист3!B:B,MATCH(A84,Лист3!I:I,)),"")</f>
        <v/>
      </c>
    </row>
    <row r="85" spans="1:2" x14ac:dyDescent="0.25">
      <c r="A85">
        <v>83</v>
      </c>
      <c r="B85" s="6" t="str">
        <f>IFERROR(INDEX(Лист3!B:B,MATCH(A85,Лист3!I:I,)),"")</f>
        <v/>
      </c>
    </row>
    <row r="86" spans="1:2" x14ac:dyDescent="0.25">
      <c r="A86">
        <v>84</v>
      </c>
      <c r="B86" s="6" t="str">
        <f>IFERROR(INDEX(Лист3!B:B,MATCH(A86,Лист3!I:I,)),"")</f>
        <v/>
      </c>
    </row>
    <row r="87" spans="1:2" x14ac:dyDescent="0.25">
      <c r="A87">
        <v>85</v>
      </c>
      <c r="B87" s="6" t="str">
        <f>IFERROR(INDEX(Лист3!B:B,MATCH(A87,Лист3!I:I,)),"")</f>
        <v/>
      </c>
    </row>
    <row r="88" spans="1:2" x14ac:dyDescent="0.25">
      <c r="A88">
        <v>86</v>
      </c>
      <c r="B88" s="6" t="str">
        <f>IFERROR(INDEX(Лист3!B:B,MATCH(A88,Лист3!I:I,)),"")</f>
        <v/>
      </c>
    </row>
    <row r="89" spans="1:2" x14ac:dyDescent="0.25">
      <c r="A89">
        <v>87</v>
      </c>
      <c r="B89" s="6" t="str">
        <f>IFERROR(INDEX(Лист3!B:B,MATCH(A89,Лист3!I:I,)),"")</f>
        <v/>
      </c>
    </row>
    <row r="90" spans="1:2" x14ac:dyDescent="0.25">
      <c r="A90">
        <v>88</v>
      </c>
      <c r="B90" s="6" t="str">
        <f>IFERROR(INDEX(Лист3!B:B,MATCH(A90,Лист3!I:I,)),"")</f>
        <v/>
      </c>
    </row>
    <row r="91" spans="1:2" x14ac:dyDescent="0.25">
      <c r="A91">
        <v>89</v>
      </c>
      <c r="B91" s="6" t="str">
        <f>IFERROR(INDEX(Лист3!B:B,MATCH(A91,Лист3!I:I,)),"")</f>
        <v/>
      </c>
    </row>
    <row r="92" spans="1:2" x14ac:dyDescent="0.25">
      <c r="A92">
        <v>90</v>
      </c>
      <c r="B92" s="6" t="str">
        <f>IFERROR(INDEX(Лист3!B:B,MATCH(A92,Лист3!I:I,)),"")</f>
        <v/>
      </c>
    </row>
    <row r="93" spans="1:2" x14ac:dyDescent="0.25">
      <c r="A93">
        <v>91</v>
      </c>
      <c r="B93" s="6" t="str">
        <f>IFERROR(INDEX(Лист3!B:B,MATCH(A93,Лист3!I:I,)),"")</f>
        <v/>
      </c>
    </row>
    <row r="94" spans="1:2" x14ac:dyDescent="0.25">
      <c r="A94">
        <v>92</v>
      </c>
      <c r="B94" s="6" t="str">
        <f>IFERROR(INDEX(Лист3!B:B,MATCH(A94,Лист3!I:I,)),"")</f>
        <v/>
      </c>
    </row>
    <row r="95" spans="1:2" x14ac:dyDescent="0.25">
      <c r="A95">
        <v>93</v>
      </c>
      <c r="B95" s="6" t="str">
        <f>IFERROR(INDEX(Лист3!B:B,MATCH(A95,Лист3!I:I,)),"")</f>
        <v/>
      </c>
    </row>
    <row r="96" spans="1:2" x14ac:dyDescent="0.25">
      <c r="A96">
        <v>94</v>
      </c>
      <c r="B96" s="6" t="str">
        <f>IFERROR(INDEX(Лист3!B:B,MATCH(A96,Лист3!I:I,)),"")</f>
        <v/>
      </c>
    </row>
    <row r="97" spans="1:2" x14ac:dyDescent="0.25">
      <c r="A97">
        <v>95</v>
      </c>
      <c r="B97" s="6" t="str">
        <f>IFERROR(INDEX(Лист3!B:B,MATCH(A97,Лист3!I:I,)),"")</f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workbookViewId="0">
      <selection activeCell="I1" sqref="I1"/>
    </sheetView>
  </sheetViews>
  <sheetFormatPr defaultRowHeight="15" x14ac:dyDescent="0.25"/>
  <cols>
    <col min="1" max="1" width="4" customWidth="1"/>
    <col min="2" max="2" width="33.7109375" customWidth="1"/>
    <col min="6" max="6" width="12.5703125" bestFit="1" customWidth="1"/>
  </cols>
  <sheetData>
    <row r="1" spans="1:9" x14ac:dyDescent="0.25">
      <c r="B1" s="1" t="s">
        <v>54</v>
      </c>
      <c r="I1">
        <f>COUNTIF(A$1:A2,"№")</f>
        <v>1</v>
      </c>
    </row>
    <row r="2" spans="1:9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>
        <f>COUNTIF(A$1:A3,"№")</f>
        <v>1</v>
      </c>
    </row>
    <row r="3" spans="1:9" x14ac:dyDescent="0.25">
      <c r="A3" s="3">
        <v>1</v>
      </c>
      <c r="B3" s="3" t="s">
        <v>11</v>
      </c>
      <c r="C3" s="3"/>
      <c r="D3" s="3">
        <v>40</v>
      </c>
      <c r="E3" s="3"/>
      <c r="F3" s="3"/>
      <c r="G3" s="3">
        <v>154</v>
      </c>
      <c r="H3" s="3">
        <f t="shared" ref="H3:H9" si="0">D3/1000*G3</f>
        <v>6.16</v>
      </c>
      <c r="I3">
        <f>COUNTIF(A$1:A4,"№")</f>
        <v>1</v>
      </c>
    </row>
    <row r="4" spans="1:9" x14ac:dyDescent="0.25">
      <c r="A4" s="3">
        <v>2</v>
      </c>
      <c r="B4" s="3" t="s">
        <v>2</v>
      </c>
      <c r="C4" s="3"/>
      <c r="D4" s="3">
        <v>10</v>
      </c>
      <c r="E4" s="3"/>
      <c r="F4" s="3"/>
      <c r="G4" s="3">
        <v>530</v>
      </c>
      <c r="H4" s="3">
        <f t="shared" si="0"/>
        <v>5.3</v>
      </c>
      <c r="I4">
        <f>COUNTIF(A$1:A5,"№")</f>
        <v>1</v>
      </c>
    </row>
    <row r="5" spans="1:9" x14ac:dyDescent="0.25">
      <c r="A5" s="3">
        <v>3</v>
      </c>
      <c r="B5" s="3" t="s">
        <v>12</v>
      </c>
      <c r="C5" s="3"/>
      <c r="D5" s="3">
        <v>30</v>
      </c>
      <c r="E5" s="3"/>
      <c r="F5" s="3"/>
      <c r="G5" s="3">
        <v>638</v>
      </c>
      <c r="H5" s="3">
        <f t="shared" si="0"/>
        <v>19.14</v>
      </c>
      <c r="I5">
        <f>COUNTIF(A$1:A6,"№")</f>
        <v>1</v>
      </c>
    </row>
    <row r="6" spans="1:9" x14ac:dyDescent="0.25">
      <c r="A6" s="3">
        <v>4</v>
      </c>
      <c r="B6" s="3" t="s">
        <v>13</v>
      </c>
      <c r="C6" s="3"/>
      <c r="D6" s="3">
        <v>32</v>
      </c>
      <c r="E6" s="3"/>
      <c r="F6" s="3"/>
      <c r="G6" s="3">
        <v>535.5</v>
      </c>
      <c r="H6" s="3">
        <f t="shared" si="0"/>
        <v>17.135999999999999</v>
      </c>
      <c r="I6">
        <f>COUNTIF(A$1:A7,"№")</f>
        <v>1</v>
      </c>
    </row>
    <row r="7" spans="1:9" x14ac:dyDescent="0.25">
      <c r="A7" s="3">
        <v>5</v>
      </c>
      <c r="B7" s="3" t="s">
        <v>14</v>
      </c>
      <c r="C7" s="3"/>
      <c r="D7" s="3">
        <v>5</v>
      </c>
      <c r="E7" s="3"/>
      <c r="F7" s="3"/>
      <c r="G7" s="3">
        <v>400</v>
      </c>
      <c r="H7" s="3">
        <f t="shared" si="0"/>
        <v>2</v>
      </c>
      <c r="I7">
        <f>COUNTIF(A$1:A8,"№")</f>
        <v>1</v>
      </c>
    </row>
    <row r="8" spans="1:9" x14ac:dyDescent="0.25">
      <c r="A8" s="3">
        <v>6</v>
      </c>
      <c r="B8" s="3" t="s">
        <v>15</v>
      </c>
      <c r="C8" s="3"/>
      <c r="D8" s="3">
        <v>26</v>
      </c>
      <c r="E8" s="3"/>
      <c r="F8" s="3"/>
      <c r="G8" s="3">
        <v>456</v>
      </c>
      <c r="H8" s="3">
        <f t="shared" si="0"/>
        <v>11.856</v>
      </c>
      <c r="I8">
        <f>COUNTIF(A$1:A9,"№")</f>
        <v>1</v>
      </c>
    </row>
    <row r="9" spans="1:9" x14ac:dyDescent="0.25">
      <c r="A9" s="3">
        <v>7</v>
      </c>
      <c r="B9" s="3" t="s">
        <v>16</v>
      </c>
      <c r="C9" s="3"/>
      <c r="D9" s="3">
        <v>10</v>
      </c>
      <c r="E9" s="3"/>
      <c r="F9" s="3"/>
      <c r="G9" s="3">
        <v>175</v>
      </c>
      <c r="H9" s="3">
        <f t="shared" si="0"/>
        <v>1.75</v>
      </c>
      <c r="I9">
        <f>COUNTIF(A$1:A10,"№")</f>
        <v>1</v>
      </c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>
        <f>COUNTIF(A$1:A11,"№")</f>
        <v>1</v>
      </c>
    </row>
    <row r="11" spans="1:9" x14ac:dyDescent="0.25">
      <c r="A11" s="3"/>
      <c r="B11" s="3" t="s">
        <v>10</v>
      </c>
      <c r="C11" s="3"/>
      <c r="D11" s="3"/>
      <c r="E11" s="3"/>
      <c r="F11" s="3"/>
      <c r="G11" s="3"/>
      <c r="H11" s="3">
        <f>SUM(H3:H10)</f>
        <v>63.342000000000006</v>
      </c>
      <c r="I11">
        <f>COUNTIF(A$1:A12,"№")</f>
        <v>1</v>
      </c>
    </row>
    <row r="12" spans="1:9" x14ac:dyDescent="0.25">
      <c r="A12" s="3"/>
      <c r="B12" s="3"/>
      <c r="C12" s="3"/>
      <c r="D12" s="3">
        <f>SUM(D3:D11)</f>
        <v>153</v>
      </c>
      <c r="E12" s="3">
        <f>D12/100*90</f>
        <v>137.69999999999999</v>
      </c>
      <c r="F12" s="3" t="s">
        <v>17</v>
      </c>
      <c r="G12" s="3"/>
      <c r="H12" s="3"/>
      <c r="I12">
        <f>COUNTIF(A$1:A13,"№")</f>
        <v>1</v>
      </c>
    </row>
    <row r="13" spans="1:9" x14ac:dyDescent="0.25">
      <c r="A13" s="3"/>
      <c r="B13" s="3" t="s">
        <v>18</v>
      </c>
      <c r="C13" s="3"/>
      <c r="D13" s="3"/>
      <c r="E13" s="3"/>
      <c r="F13" s="3"/>
      <c r="G13" s="3"/>
      <c r="H13" s="3">
        <f>H11/E12*1000</f>
        <v>460.00000000000006</v>
      </c>
      <c r="I13">
        <f>COUNTIF(A$1:A14,"№")</f>
        <v>1</v>
      </c>
    </row>
    <row r="14" spans="1:9" x14ac:dyDescent="0.25">
      <c r="A14" s="3"/>
      <c r="B14" s="3" t="s">
        <v>19</v>
      </c>
      <c r="C14" s="3"/>
      <c r="D14" s="3"/>
      <c r="E14" s="3">
        <v>137.69999999999999</v>
      </c>
      <c r="F14" s="3"/>
      <c r="G14" s="3"/>
      <c r="H14" s="3">
        <f>E14/1000*H13</f>
        <v>63.342000000000006</v>
      </c>
      <c r="I14">
        <f>COUNTIF(A$1:A15,"№")</f>
        <v>1</v>
      </c>
    </row>
    <row r="15" spans="1:9" x14ac:dyDescent="0.25">
      <c r="I15">
        <f>COUNTIF(A$1:A16,"№")</f>
        <v>1</v>
      </c>
    </row>
    <row r="16" spans="1:9" x14ac:dyDescent="0.25">
      <c r="B16" s="1" t="s">
        <v>21</v>
      </c>
      <c r="I16">
        <f>COUNTIF(A$1:A17,"№")</f>
        <v>2</v>
      </c>
    </row>
    <row r="17" spans="1:9" x14ac:dyDescent="0.25">
      <c r="A17" s="3" t="s">
        <v>3</v>
      </c>
      <c r="B17" s="3" t="s">
        <v>4</v>
      </c>
      <c r="C17" s="3" t="s">
        <v>5</v>
      </c>
      <c r="D17" s="3" t="s">
        <v>6</v>
      </c>
      <c r="E17" s="3" t="s">
        <v>23</v>
      </c>
      <c r="F17" s="3" t="s">
        <v>8</v>
      </c>
      <c r="G17" s="3" t="s">
        <v>24</v>
      </c>
      <c r="H17" s="3" t="s">
        <v>10</v>
      </c>
      <c r="I17">
        <f>COUNTIF(A$1:A18,"№")</f>
        <v>2</v>
      </c>
    </row>
    <row r="18" spans="1:9" x14ac:dyDescent="0.25">
      <c r="A18" s="3">
        <v>1</v>
      </c>
      <c r="B18" s="3" t="s">
        <v>25</v>
      </c>
      <c r="C18" s="3"/>
      <c r="D18" s="3">
        <v>100</v>
      </c>
      <c r="E18" s="3"/>
      <c r="F18" s="3"/>
      <c r="G18" s="3">
        <v>500</v>
      </c>
      <c r="H18" s="3">
        <f>D18/1000*G18</f>
        <v>50</v>
      </c>
      <c r="I18">
        <f>COUNTIF(A$1:A19,"№")</f>
        <v>2</v>
      </c>
    </row>
    <row r="19" spans="1:9" x14ac:dyDescent="0.25">
      <c r="A19" s="3">
        <v>2</v>
      </c>
      <c r="B19" s="3" t="s">
        <v>26</v>
      </c>
      <c r="C19" s="3"/>
      <c r="D19" s="3">
        <v>32</v>
      </c>
      <c r="E19" s="3"/>
      <c r="F19" s="3"/>
      <c r="G19" s="3">
        <v>535.5</v>
      </c>
      <c r="H19" s="3">
        <f t="shared" ref="H19:H25" si="1">D19/1000*G19</f>
        <v>17.135999999999999</v>
      </c>
      <c r="I19">
        <f>COUNTIF(A$1:A20,"№")</f>
        <v>2</v>
      </c>
    </row>
    <row r="20" spans="1:9" x14ac:dyDescent="0.25">
      <c r="A20" s="3">
        <v>3</v>
      </c>
      <c r="B20" s="3" t="s">
        <v>27</v>
      </c>
      <c r="C20" s="3"/>
      <c r="D20" s="3">
        <v>5</v>
      </c>
      <c r="E20" s="3"/>
      <c r="F20" s="3"/>
      <c r="G20" s="3">
        <v>40</v>
      </c>
      <c r="H20" s="3">
        <f t="shared" si="1"/>
        <v>0.2</v>
      </c>
      <c r="I20">
        <f>COUNTIF(A$1:A21,"№")</f>
        <v>2</v>
      </c>
    </row>
    <row r="21" spans="1:9" x14ac:dyDescent="0.25">
      <c r="A21" s="3">
        <v>4</v>
      </c>
      <c r="B21" s="3" t="s">
        <v>16</v>
      </c>
      <c r="C21" s="3"/>
      <c r="D21" s="3">
        <v>10</v>
      </c>
      <c r="E21" s="3"/>
      <c r="F21" s="3"/>
      <c r="G21" s="3">
        <v>175</v>
      </c>
      <c r="H21" s="3">
        <f t="shared" si="1"/>
        <v>1.75</v>
      </c>
      <c r="I21">
        <f>COUNTIF(A$1:A22,"№")</f>
        <v>2</v>
      </c>
    </row>
    <row r="22" spans="1:9" x14ac:dyDescent="0.25">
      <c r="A22" s="3">
        <v>5</v>
      </c>
      <c r="B22" s="3" t="s">
        <v>28</v>
      </c>
      <c r="C22" s="3"/>
      <c r="D22" s="3">
        <v>10</v>
      </c>
      <c r="E22" s="3"/>
      <c r="F22" s="3"/>
      <c r="G22" s="3"/>
      <c r="H22" s="3">
        <f t="shared" si="1"/>
        <v>0</v>
      </c>
      <c r="I22">
        <f>COUNTIF(A$1:A23,"№")</f>
        <v>2</v>
      </c>
    </row>
    <row r="23" spans="1:9" x14ac:dyDescent="0.25">
      <c r="A23" s="3">
        <v>6</v>
      </c>
      <c r="B23" s="3" t="s">
        <v>29</v>
      </c>
      <c r="C23" s="3"/>
      <c r="D23" s="3">
        <v>80</v>
      </c>
      <c r="E23" s="3"/>
      <c r="F23" s="3"/>
      <c r="G23" s="3">
        <v>77.13</v>
      </c>
      <c r="H23" s="3">
        <f t="shared" si="1"/>
        <v>6.1703999999999999</v>
      </c>
      <c r="I23">
        <f>COUNTIF(A$1:A24,"№")</f>
        <v>2</v>
      </c>
    </row>
    <row r="24" spans="1:9" x14ac:dyDescent="0.25">
      <c r="A24" s="3">
        <v>7</v>
      </c>
      <c r="B24" s="3" t="s">
        <v>30</v>
      </c>
      <c r="C24" s="3"/>
      <c r="D24" s="3">
        <v>5</v>
      </c>
      <c r="E24" s="3"/>
      <c r="F24" s="3"/>
      <c r="G24" s="3">
        <v>720</v>
      </c>
      <c r="H24" s="3">
        <f t="shared" si="1"/>
        <v>3.6</v>
      </c>
      <c r="I24">
        <f>COUNTIF(A$1:A25,"№")</f>
        <v>2</v>
      </c>
    </row>
    <row r="25" spans="1:9" x14ac:dyDescent="0.25">
      <c r="A25" s="3">
        <v>8</v>
      </c>
      <c r="B25" s="3" t="s">
        <v>31</v>
      </c>
      <c r="C25" s="3"/>
      <c r="D25" s="3">
        <v>10</v>
      </c>
      <c r="E25" s="3"/>
      <c r="F25" s="3"/>
      <c r="G25" s="3">
        <v>70</v>
      </c>
      <c r="H25" s="3">
        <f t="shared" si="1"/>
        <v>0.70000000000000007</v>
      </c>
      <c r="I25">
        <f>COUNTIF(A$1:A26,"№")</f>
        <v>2</v>
      </c>
    </row>
    <row r="26" spans="1:9" x14ac:dyDescent="0.25">
      <c r="A26" s="3"/>
      <c r="B26" s="3" t="s">
        <v>10</v>
      </c>
      <c r="C26" s="3"/>
      <c r="D26" s="3"/>
      <c r="E26" s="3"/>
      <c r="F26" s="3"/>
      <c r="G26" s="3"/>
      <c r="H26" s="3">
        <f>SUM(H18:H25)</f>
        <v>79.556399999999996</v>
      </c>
      <c r="I26">
        <f>COUNTIF(A$1:A27,"№")</f>
        <v>2</v>
      </c>
    </row>
    <row r="27" spans="1:9" x14ac:dyDescent="0.25">
      <c r="A27" s="3"/>
      <c r="B27" s="3"/>
      <c r="C27" s="3"/>
      <c r="D27" s="3">
        <f>SUM(D18:D26)</f>
        <v>252</v>
      </c>
      <c r="E27" s="3">
        <f>D27/100*90</f>
        <v>226.8</v>
      </c>
      <c r="F27" s="3" t="s">
        <v>17</v>
      </c>
      <c r="G27" s="3"/>
      <c r="H27" s="3"/>
      <c r="I27">
        <f>COUNTIF(A$1:A28,"№")</f>
        <v>2</v>
      </c>
    </row>
    <row r="28" spans="1:9" x14ac:dyDescent="0.25">
      <c r="B28" s="4" t="s">
        <v>18</v>
      </c>
      <c r="C28" s="4"/>
      <c r="D28" s="4"/>
      <c r="E28" s="4"/>
      <c r="F28" s="4"/>
      <c r="G28" s="4"/>
      <c r="H28" s="4">
        <f>H26/E27*1000</f>
        <v>350.77777777777777</v>
      </c>
      <c r="I28">
        <f>COUNTIF(A$1:A29,"№")</f>
        <v>2</v>
      </c>
    </row>
    <row r="29" spans="1:9" x14ac:dyDescent="0.25">
      <c r="A29" s="3"/>
      <c r="B29" s="3" t="s">
        <v>19</v>
      </c>
      <c r="C29" s="3"/>
      <c r="D29" s="3"/>
      <c r="E29" s="3">
        <v>226.8</v>
      </c>
      <c r="F29" s="3"/>
      <c r="G29" s="3"/>
      <c r="H29" s="3">
        <f>E29/1000*H28</f>
        <v>79.556399999999996</v>
      </c>
      <c r="I29">
        <f>COUNTIF(A$1:A30,"№")</f>
        <v>2</v>
      </c>
    </row>
    <row r="30" spans="1:9" x14ac:dyDescent="0.25">
      <c r="I30">
        <f>COUNTIF(A$1:A31,"№")</f>
        <v>2</v>
      </c>
    </row>
    <row r="31" spans="1:9" x14ac:dyDescent="0.25">
      <c r="B31" s="1" t="s">
        <v>22</v>
      </c>
      <c r="I31">
        <f>COUNTIF(A$1:A32,"№")</f>
        <v>3</v>
      </c>
    </row>
    <row r="32" spans="1:9" x14ac:dyDescent="0.25">
      <c r="A32" s="3" t="s">
        <v>3</v>
      </c>
      <c r="B32" s="3" t="s">
        <v>4</v>
      </c>
      <c r="C32" s="3" t="s">
        <v>5</v>
      </c>
      <c r="D32" s="3" t="s">
        <v>6</v>
      </c>
      <c r="E32" s="3" t="s">
        <v>7</v>
      </c>
      <c r="F32" s="3" t="s">
        <v>8</v>
      </c>
      <c r="G32" s="3" t="s">
        <v>9</v>
      </c>
      <c r="H32" s="3" t="s">
        <v>10</v>
      </c>
      <c r="I32">
        <f>COUNTIF(A$1:A33,"№")</f>
        <v>3</v>
      </c>
    </row>
    <row r="33" spans="1:9" x14ac:dyDescent="0.25">
      <c r="A33" s="3">
        <v>1</v>
      </c>
      <c r="B33" s="3" t="s">
        <v>11</v>
      </c>
      <c r="C33" s="3"/>
      <c r="D33" s="3">
        <v>40</v>
      </c>
      <c r="E33" s="3"/>
      <c r="F33" s="3"/>
      <c r="G33" s="3">
        <v>154</v>
      </c>
      <c r="H33" s="3">
        <f t="shared" ref="H33:H39" si="2">D33/1000*G33</f>
        <v>6.16</v>
      </c>
      <c r="I33">
        <f>COUNTIF(A$1:A34,"№")</f>
        <v>3</v>
      </c>
    </row>
    <row r="34" spans="1:9" x14ac:dyDescent="0.25">
      <c r="A34" s="3">
        <v>2</v>
      </c>
      <c r="B34" s="3" t="s">
        <v>2</v>
      </c>
      <c r="C34" s="3"/>
      <c r="D34" s="3">
        <v>10</v>
      </c>
      <c r="E34" s="3"/>
      <c r="F34" s="3"/>
      <c r="G34" s="3">
        <v>530</v>
      </c>
      <c r="H34" s="3">
        <f t="shared" si="2"/>
        <v>5.3</v>
      </c>
      <c r="I34">
        <f>COUNTIF(A$1:A35,"№")</f>
        <v>3</v>
      </c>
    </row>
    <row r="35" spans="1:9" x14ac:dyDescent="0.25">
      <c r="A35" s="3">
        <v>3</v>
      </c>
      <c r="B35" s="3" t="s">
        <v>12</v>
      </c>
      <c r="C35" s="3"/>
      <c r="D35" s="3">
        <v>30</v>
      </c>
      <c r="E35" s="3"/>
      <c r="F35" s="3"/>
      <c r="G35" s="3">
        <v>638</v>
      </c>
      <c r="H35" s="3">
        <f t="shared" si="2"/>
        <v>19.14</v>
      </c>
      <c r="I35">
        <f>COUNTIF(A$1:A36,"№")</f>
        <v>3</v>
      </c>
    </row>
    <row r="36" spans="1:9" x14ac:dyDescent="0.25">
      <c r="A36" s="3">
        <v>4</v>
      </c>
      <c r="B36" s="3" t="s">
        <v>13</v>
      </c>
      <c r="C36" s="3"/>
      <c r="D36" s="3">
        <v>32</v>
      </c>
      <c r="E36" s="3"/>
      <c r="F36" s="3"/>
      <c r="G36" s="3">
        <v>535.5</v>
      </c>
      <c r="H36" s="3">
        <f t="shared" si="2"/>
        <v>17.135999999999999</v>
      </c>
      <c r="I36">
        <f>COUNTIF(A$1:A37,"№")</f>
        <v>3</v>
      </c>
    </row>
    <row r="37" spans="1:9" x14ac:dyDescent="0.25">
      <c r="A37" s="3">
        <v>5</v>
      </c>
      <c r="B37" s="3" t="s">
        <v>14</v>
      </c>
      <c r="C37" s="3"/>
      <c r="D37" s="3">
        <v>5</v>
      </c>
      <c r="E37" s="3"/>
      <c r="F37" s="3"/>
      <c r="G37" s="3">
        <v>400</v>
      </c>
      <c r="H37" s="3">
        <f t="shared" si="2"/>
        <v>2</v>
      </c>
      <c r="I37">
        <f>COUNTIF(A$1:A38,"№")</f>
        <v>3</v>
      </c>
    </row>
    <row r="38" spans="1:9" x14ac:dyDescent="0.25">
      <c r="A38" s="3">
        <v>6</v>
      </c>
      <c r="B38" s="3" t="s">
        <v>15</v>
      </c>
      <c r="C38" s="3"/>
      <c r="D38" s="3">
        <v>26</v>
      </c>
      <c r="E38" s="3"/>
      <c r="F38" s="3"/>
      <c r="G38" s="3">
        <v>456</v>
      </c>
      <c r="H38" s="3">
        <f t="shared" si="2"/>
        <v>11.856</v>
      </c>
      <c r="I38">
        <f>COUNTIF(A$1:A39,"№")</f>
        <v>3</v>
      </c>
    </row>
    <row r="39" spans="1:9" x14ac:dyDescent="0.25">
      <c r="A39" s="3">
        <v>7</v>
      </c>
      <c r="B39" s="3" t="s">
        <v>16</v>
      </c>
      <c r="C39" s="3"/>
      <c r="D39" s="3">
        <v>10</v>
      </c>
      <c r="E39" s="3"/>
      <c r="F39" s="3"/>
      <c r="G39" s="3">
        <v>175</v>
      </c>
      <c r="H39" s="3">
        <f t="shared" si="2"/>
        <v>1.75</v>
      </c>
      <c r="I39">
        <f>COUNTIF(A$1:A40,"№")</f>
        <v>3</v>
      </c>
    </row>
    <row r="40" spans="1:9" x14ac:dyDescent="0.25">
      <c r="A40" s="3">
        <v>8</v>
      </c>
      <c r="B40" s="3" t="s">
        <v>32</v>
      </c>
      <c r="C40" s="3">
        <v>1</v>
      </c>
      <c r="D40" s="3">
        <v>55</v>
      </c>
      <c r="E40" s="3"/>
      <c r="F40" s="3"/>
      <c r="G40" s="3">
        <v>10</v>
      </c>
      <c r="H40" s="3">
        <f>C40*G40</f>
        <v>10</v>
      </c>
      <c r="I40">
        <f>COUNTIF(A$1:A41,"№")</f>
        <v>3</v>
      </c>
    </row>
    <row r="41" spans="1:9" x14ac:dyDescent="0.25">
      <c r="A41" s="3"/>
      <c r="B41" s="3" t="s">
        <v>10</v>
      </c>
      <c r="C41" s="3"/>
      <c r="D41" s="3"/>
      <c r="E41" s="3"/>
      <c r="F41" s="3"/>
      <c r="G41" s="3"/>
      <c r="H41" s="3">
        <f>SUM(H33:H40)</f>
        <v>73.342000000000013</v>
      </c>
      <c r="I41">
        <f>COUNTIF(A$1:A42,"№")</f>
        <v>3</v>
      </c>
    </row>
    <row r="42" spans="1:9" x14ac:dyDescent="0.25">
      <c r="A42" s="3"/>
      <c r="B42" s="3"/>
      <c r="C42" s="3"/>
      <c r="D42" s="3">
        <f>SUM(D33:D41)</f>
        <v>208</v>
      </c>
      <c r="E42" s="3">
        <f>D42/100*90</f>
        <v>187.20000000000002</v>
      </c>
      <c r="F42" s="3" t="s">
        <v>17</v>
      </c>
      <c r="G42" s="3"/>
      <c r="H42" s="3"/>
      <c r="I42">
        <f>COUNTIF(A$1:A43,"№")</f>
        <v>3</v>
      </c>
    </row>
    <row r="43" spans="1:9" x14ac:dyDescent="0.25">
      <c r="A43" s="3"/>
      <c r="B43" s="3" t="s">
        <v>18</v>
      </c>
      <c r="C43" s="3"/>
      <c r="D43" s="3"/>
      <c r="E43" s="3"/>
      <c r="F43" s="3"/>
      <c r="G43" s="3"/>
      <c r="H43" s="3">
        <f>H41/E42*1000</f>
        <v>391.78418803418805</v>
      </c>
      <c r="I43">
        <f>COUNTIF(A$1:A44,"№")</f>
        <v>3</v>
      </c>
    </row>
    <row r="44" spans="1:9" x14ac:dyDescent="0.25">
      <c r="A44" s="3"/>
      <c r="B44" s="3" t="s">
        <v>19</v>
      </c>
      <c r="C44" s="3"/>
      <c r="D44" s="3"/>
      <c r="E44" s="3">
        <v>187.2</v>
      </c>
      <c r="F44" s="3"/>
      <c r="G44" s="3"/>
      <c r="H44" s="3">
        <f>E44/1000*H43</f>
        <v>73.341999999999999</v>
      </c>
      <c r="I44">
        <f>COUNTIF(A$1:A45,"№")</f>
        <v>3</v>
      </c>
    </row>
    <row r="45" spans="1:9" x14ac:dyDescent="0.25">
      <c r="I45">
        <f>COUNTIF(A$1:A46,"№")</f>
        <v>3</v>
      </c>
    </row>
    <row r="46" spans="1:9" x14ac:dyDescent="0.25">
      <c r="A46" s="1"/>
      <c r="B46" s="1" t="s">
        <v>40</v>
      </c>
      <c r="I46">
        <f>COUNTIF(A$1:A47,"№")</f>
        <v>4</v>
      </c>
    </row>
    <row r="47" spans="1:9" x14ac:dyDescent="0.25">
      <c r="A47" s="3" t="s">
        <v>3</v>
      </c>
      <c r="B47" s="3" t="s">
        <v>33</v>
      </c>
      <c r="C47" s="3" t="s">
        <v>5</v>
      </c>
      <c r="D47" s="3" t="s">
        <v>6</v>
      </c>
      <c r="E47" s="3" t="s">
        <v>7</v>
      </c>
      <c r="F47" s="3" t="s">
        <v>34</v>
      </c>
      <c r="G47" s="3" t="s">
        <v>9</v>
      </c>
      <c r="H47" s="3" t="s">
        <v>10</v>
      </c>
      <c r="I47">
        <f>COUNTIF(A$1:A48,"№")</f>
        <v>4</v>
      </c>
    </row>
    <row r="48" spans="1:9" x14ac:dyDescent="0.25">
      <c r="A48" s="3">
        <v>1</v>
      </c>
      <c r="B48" s="3" t="s">
        <v>35</v>
      </c>
      <c r="C48" s="3"/>
      <c r="D48" s="3">
        <v>60</v>
      </c>
      <c r="E48" s="3"/>
      <c r="F48" s="3"/>
      <c r="G48" s="3">
        <v>182.6</v>
      </c>
      <c r="H48" s="3">
        <f>D48/1000*G48</f>
        <v>10.956</v>
      </c>
      <c r="I48">
        <f>COUNTIF(A$1:A49,"№")</f>
        <v>4</v>
      </c>
    </row>
    <row r="49" spans="1:9" x14ac:dyDescent="0.25">
      <c r="A49" s="3">
        <v>2</v>
      </c>
      <c r="B49" s="3" t="s">
        <v>36</v>
      </c>
      <c r="C49" s="3"/>
      <c r="D49" s="3">
        <v>70</v>
      </c>
      <c r="E49" s="3"/>
      <c r="F49" s="3"/>
      <c r="G49" s="3">
        <v>219</v>
      </c>
      <c r="H49" s="3">
        <f t="shared" ref="H49:H50" si="3">D49/1000*G49</f>
        <v>15.330000000000002</v>
      </c>
      <c r="I49">
        <f>COUNTIF(A$1:A50,"№")</f>
        <v>4</v>
      </c>
    </row>
    <row r="50" spans="1:9" x14ac:dyDescent="0.25">
      <c r="A50" s="3">
        <v>3</v>
      </c>
      <c r="B50" s="3" t="s">
        <v>37</v>
      </c>
      <c r="C50" s="3"/>
      <c r="D50" s="3">
        <v>10</v>
      </c>
      <c r="E50" s="3"/>
      <c r="F50" s="3"/>
      <c r="G50" s="3">
        <v>960</v>
      </c>
      <c r="H50" s="3">
        <f t="shared" si="3"/>
        <v>9.6</v>
      </c>
      <c r="I50">
        <f>COUNTIF(A$1:A51,"№")</f>
        <v>4</v>
      </c>
    </row>
    <row r="51" spans="1:9" x14ac:dyDescent="0.25">
      <c r="A51" s="3">
        <v>4</v>
      </c>
      <c r="B51" s="5" t="s">
        <v>38</v>
      </c>
      <c r="C51" s="3">
        <v>1</v>
      </c>
      <c r="D51" s="3"/>
      <c r="E51" s="3"/>
      <c r="F51" s="3"/>
      <c r="G51" s="3">
        <v>1.33</v>
      </c>
      <c r="H51" s="3">
        <f>C51*G51</f>
        <v>1.33</v>
      </c>
      <c r="I51">
        <f>COUNTIF(A$1:A52,"№")</f>
        <v>4</v>
      </c>
    </row>
    <row r="52" spans="1:9" x14ac:dyDescent="0.25">
      <c r="A52" s="3"/>
      <c r="B52" s="3" t="s">
        <v>10</v>
      </c>
      <c r="C52" s="3"/>
      <c r="D52" s="3"/>
      <c r="E52" s="3"/>
      <c r="F52" s="3"/>
      <c r="G52" s="3"/>
      <c r="H52" s="3">
        <f>SUM(H48:H51)</f>
        <v>37.216000000000001</v>
      </c>
      <c r="I52">
        <f>COUNTIF(A$1:A53,"№")</f>
        <v>4</v>
      </c>
    </row>
    <row r="53" spans="1:9" x14ac:dyDescent="0.25">
      <c r="A53" s="3"/>
      <c r="B53" s="3"/>
      <c r="C53" s="3"/>
      <c r="D53" s="3">
        <f>SUM(D48:D52)</f>
        <v>140</v>
      </c>
      <c r="E53" s="3"/>
      <c r="F53" s="3"/>
      <c r="G53" s="3"/>
      <c r="H53" s="3"/>
      <c r="I53">
        <f>COUNTIF(A$1:A54,"№")</f>
        <v>4</v>
      </c>
    </row>
    <row r="54" spans="1:9" x14ac:dyDescent="0.25">
      <c r="A54" s="3"/>
      <c r="B54" s="3" t="s">
        <v>18</v>
      </c>
      <c r="C54" s="3"/>
      <c r="D54" s="3"/>
      <c r="E54" s="3"/>
      <c r="F54" s="3"/>
      <c r="G54" s="3"/>
      <c r="H54" s="3">
        <f>H52/D53*1000</f>
        <v>265.82857142857142</v>
      </c>
      <c r="I54">
        <f>COUNTIF(A$1:A55,"№")</f>
        <v>4</v>
      </c>
    </row>
    <row r="55" spans="1:9" x14ac:dyDescent="0.25">
      <c r="A55" s="3"/>
      <c r="B55" s="3" t="s">
        <v>39</v>
      </c>
      <c r="C55" s="3"/>
      <c r="D55" s="3"/>
      <c r="E55" s="3">
        <v>140</v>
      </c>
      <c r="F55" s="3"/>
      <c r="G55" s="3"/>
      <c r="H55" s="3">
        <f>E55/1000*H54</f>
        <v>37.216000000000001</v>
      </c>
      <c r="I55">
        <f>COUNTIF(A$1:A56,"№")</f>
        <v>4</v>
      </c>
    </row>
    <row r="56" spans="1:9" x14ac:dyDescent="0.25">
      <c r="A56" s="3"/>
      <c r="B56" s="3"/>
      <c r="C56" s="3"/>
      <c r="D56" s="3"/>
      <c r="E56" s="3"/>
      <c r="F56" s="3"/>
      <c r="G56" s="3"/>
      <c r="H56" s="3"/>
      <c r="I56">
        <f>COUNTIF(A$1:A57,"№")</f>
        <v>4</v>
      </c>
    </row>
    <row r="57" spans="1:9" x14ac:dyDescent="0.25">
      <c r="A57" s="3"/>
      <c r="B57" s="3"/>
      <c r="C57" s="3"/>
      <c r="D57" s="3"/>
      <c r="E57" s="3"/>
      <c r="F57" s="3"/>
      <c r="G57" s="3"/>
      <c r="H57" s="3"/>
      <c r="I57">
        <f>COUNTIF(A$1:A58,"№")</f>
        <v>4</v>
      </c>
    </row>
    <row r="58" spans="1:9" x14ac:dyDescent="0.25">
      <c r="B58" s="1" t="s">
        <v>28</v>
      </c>
      <c r="I58">
        <f>COUNTIF(A$1:A59,"№")</f>
        <v>5</v>
      </c>
    </row>
    <row r="59" spans="1:9" x14ac:dyDescent="0.25">
      <c r="A59" s="3" t="s">
        <v>3</v>
      </c>
      <c r="B59" s="3" t="s">
        <v>41</v>
      </c>
      <c r="C59" s="3" t="s">
        <v>5</v>
      </c>
      <c r="D59" s="3" t="s">
        <v>6</v>
      </c>
      <c r="E59" s="3" t="s">
        <v>42</v>
      </c>
      <c r="F59" s="3" t="s">
        <v>8</v>
      </c>
      <c r="G59" s="3" t="s">
        <v>24</v>
      </c>
      <c r="H59" s="3" t="s">
        <v>10</v>
      </c>
      <c r="I59">
        <f>COUNTIF(A$1:A60,"№")</f>
        <v>5</v>
      </c>
    </row>
    <row r="60" spans="1:9" x14ac:dyDescent="0.25">
      <c r="A60" s="3">
        <v>1</v>
      </c>
      <c r="B60" s="3" t="s">
        <v>43</v>
      </c>
      <c r="C60" s="3"/>
      <c r="D60" s="3">
        <v>1000</v>
      </c>
      <c r="E60" s="3"/>
      <c r="F60" s="3"/>
      <c r="G60" s="3">
        <v>49.9</v>
      </c>
      <c r="H60" s="3">
        <f>D60/1000*G60</f>
        <v>49.9</v>
      </c>
      <c r="I60">
        <f>COUNTIF(A$1:A61,"№")</f>
        <v>5</v>
      </c>
    </row>
    <row r="61" spans="1:9" x14ac:dyDescent="0.25">
      <c r="A61" s="3">
        <v>2</v>
      </c>
      <c r="B61" s="3" t="s">
        <v>31</v>
      </c>
      <c r="C61" s="3"/>
      <c r="D61" s="3">
        <v>10</v>
      </c>
      <c r="E61" s="3"/>
      <c r="F61" s="3"/>
      <c r="G61" s="3">
        <v>70</v>
      </c>
      <c r="H61" s="3">
        <f>D61/1000*G61</f>
        <v>0.70000000000000007</v>
      </c>
      <c r="I61">
        <f>COUNTIF(A$1:A62,"№")</f>
        <v>5</v>
      </c>
    </row>
    <row r="62" spans="1:9" x14ac:dyDescent="0.25">
      <c r="A62" s="3">
        <v>3</v>
      </c>
      <c r="B62" s="3" t="s">
        <v>2</v>
      </c>
      <c r="C62" s="3"/>
      <c r="D62" s="3">
        <v>50</v>
      </c>
      <c r="E62" s="3"/>
      <c r="F62" s="3"/>
      <c r="G62" s="3">
        <v>530</v>
      </c>
      <c r="H62" s="3">
        <f>D62/1000*G62</f>
        <v>26.5</v>
      </c>
      <c r="I62">
        <f>COUNTIF(A$1:A63,"№")</f>
        <v>5</v>
      </c>
    </row>
    <row r="63" spans="1:9" x14ac:dyDescent="0.25">
      <c r="A63" s="3">
        <v>4</v>
      </c>
      <c r="B63" s="3" t="s">
        <v>44</v>
      </c>
      <c r="C63" s="3"/>
      <c r="D63" s="3">
        <v>20</v>
      </c>
      <c r="E63" s="3"/>
      <c r="F63" s="3"/>
      <c r="G63" s="3">
        <v>107.11</v>
      </c>
      <c r="H63" s="3">
        <f>D63/1000*G63</f>
        <v>2.1421999999999999</v>
      </c>
      <c r="I63">
        <f>COUNTIF(A$1:A64,"№")</f>
        <v>5</v>
      </c>
    </row>
    <row r="64" spans="1:9" x14ac:dyDescent="0.25">
      <c r="A64" s="3">
        <v>5</v>
      </c>
      <c r="B64" s="3" t="s">
        <v>45</v>
      </c>
      <c r="C64" s="3"/>
      <c r="D64" s="3">
        <v>10</v>
      </c>
      <c r="E64" s="3"/>
      <c r="F64" s="3"/>
      <c r="G64" s="3">
        <v>33</v>
      </c>
      <c r="H64" s="3">
        <f>D64/1000*G64</f>
        <v>0.33</v>
      </c>
      <c r="I64">
        <f>COUNTIF(A$1:A65,"№")</f>
        <v>5</v>
      </c>
    </row>
    <row r="65" spans="1:9" x14ac:dyDescent="0.25">
      <c r="A65" s="3"/>
      <c r="B65" s="3" t="s">
        <v>10</v>
      </c>
      <c r="C65" s="3"/>
      <c r="D65" s="3"/>
      <c r="E65" s="3"/>
      <c r="F65" s="3"/>
      <c r="G65" s="3"/>
      <c r="H65" s="3">
        <f>SUM(H60:H64)</f>
        <v>79.572199999999995</v>
      </c>
      <c r="I65">
        <f>COUNTIF(A$1:A66,"№")</f>
        <v>5</v>
      </c>
    </row>
    <row r="66" spans="1:9" x14ac:dyDescent="0.25">
      <c r="A66" s="3"/>
      <c r="B66" s="3"/>
      <c r="C66" s="3"/>
      <c r="D66" s="3">
        <f>SUM(D60:D65)</f>
        <v>1090</v>
      </c>
      <c r="E66" s="3">
        <f>D66/100*70</f>
        <v>763</v>
      </c>
      <c r="F66" s="3" t="s">
        <v>46</v>
      </c>
      <c r="G66" s="3"/>
      <c r="H66" s="3"/>
      <c r="I66">
        <f>COUNTIF(A$1:A67,"№")</f>
        <v>5</v>
      </c>
    </row>
    <row r="67" spans="1:9" x14ac:dyDescent="0.25">
      <c r="A67" s="3"/>
      <c r="B67" s="3"/>
      <c r="C67" s="3"/>
      <c r="D67" s="3"/>
      <c r="E67" s="3"/>
      <c r="F67" s="3"/>
      <c r="G67" s="3"/>
      <c r="H67" s="3"/>
      <c r="I67">
        <f>COUNTIF(A$1:A68,"№")</f>
        <v>5</v>
      </c>
    </row>
    <row r="68" spans="1:9" x14ac:dyDescent="0.25">
      <c r="A68" s="3"/>
      <c r="B68" s="3" t="s">
        <v>18</v>
      </c>
      <c r="C68" s="3"/>
      <c r="D68" s="3"/>
      <c r="E68" s="3"/>
      <c r="F68" s="3"/>
      <c r="G68" s="3"/>
      <c r="H68" s="3">
        <f>H65/E66*1000</f>
        <v>104.28859764089121</v>
      </c>
      <c r="I68">
        <f>COUNTIF(A$1:A69,"№")</f>
        <v>5</v>
      </c>
    </row>
    <row r="69" spans="1:9" x14ac:dyDescent="0.25">
      <c r="A69" s="3"/>
      <c r="B69" s="3" t="s">
        <v>39</v>
      </c>
      <c r="C69" s="3"/>
      <c r="D69" s="3"/>
      <c r="E69" s="3">
        <v>20</v>
      </c>
      <c r="F69" s="3"/>
      <c r="G69" s="3"/>
      <c r="H69" s="3">
        <f>E69/1000*H68</f>
        <v>2.0857719528178245</v>
      </c>
      <c r="I69">
        <f>COUNTIF(A$1:A70,"№")</f>
        <v>5</v>
      </c>
    </row>
    <row r="70" spans="1:9" x14ac:dyDescent="0.25">
      <c r="A70" s="3"/>
      <c r="B70" s="3"/>
      <c r="C70" s="3"/>
      <c r="D70" s="3"/>
      <c r="E70" s="3"/>
      <c r="F70" s="3"/>
      <c r="G70" s="3"/>
      <c r="H70" s="3"/>
      <c r="I70">
        <f>COUNTIF(A$1:A71,"№")</f>
        <v>5</v>
      </c>
    </row>
    <row r="71" spans="1:9" x14ac:dyDescent="0.25">
      <c r="A71" s="3"/>
      <c r="B71" s="3"/>
      <c r="C71" s="3"/>
      <c r="D71" s="3"/>
      <c r="E71" s="3"/>
      <c r="F71" s="3"/>
      <c r="G71" s="3"/>
      <c r="H71" s="3"/>
      <c r="I71">
        <f>COUNTIF(A$1:A72,"№")</f>
        <v>5</v>
      </c>
    </row>
    <row r="72" spans="1:9" x14ac:dyDescent="0.25">
      <c r="A72" s="3"/>
      <c r="B72" s="3"/>
      <c r="C72" s="3"/>
      <c r="D72" s="3"/>
      <c r="E72" s="3"/>
      <c r="F72" s="3"/>
      <c r="G72" s="3"/>
      <c r="H72" s="3"/>
      <c r="I72">
        <f>COUNTIF(A$1:A73,"№")</f>
        <v>5</v>
      </c>
    </row>
    <row r="73" spans="1:9" x14ac:dyDescent="0.25">
      <c r="B73" s="1" t="s">
        <v>47</v>
      </c>
      <c r="I73">
        <f>COUNTIF(A$1:A74,"№")</f>
        <v>6</v>
      </c>
    </row>
    <row r="74" spans="1:9" x14ac:dyDescent="0.25">
      <c r="A74" s="3" t="s">
        <v>3</v>
      </c>
      <c r="B74" s="3" t="s">
        <v>4</v>
      </c>
      <c r="C74" s="3" t="s">
        <v>5</v>
      </c>
      <c r="D74" s="3" t="s">
        <v>6</v>
      </c>
      <c r="E74" s="3" t="s">
        <v>7</v>
      </c>
      <c r="F74" s="3" t="s">
        <v>8</v>
      </c>
      <c r="G74" s="3" t="s">
        <v>9</v>
      </c>
      <c r="H74" s="3" t="s">
        <v>10</v>
      </c>
      <c r="I74">
        <f>COUNTIF(A$1:A75,"№")</f>
        <v>6</v>
      </c>
    </row>
    <row r="75" spans="1:9" x14ac:dyDescent="0.25">
      <c r="A75" s="3">
        <v>1</v>
      </c>
      <c r="B75" s="3" t="s">
        <v>48</v>
      </c>
      <c r="C75" s="3"/>
      <c r="D75" s="3">
        <v>250</v>
      </c>
      <c r="E75" s="3"/>
      <c r="F75" s="3"/>
      <c r="G75" s="3">
        <v>108.8</v>
      </c>
      <c r="H75" s="3">
        <f>D75/1000*G75</f>
        <v>27.2</v>
      </c>
      <c r="I75">
        <f>COUNTIF(A$1:A76,"№")</f>
        <v>6</v>
      </c>
    </row>
    <row r="76" spans="1:9" x14ac:dyDescent="0.25">
      <c r="A76" s="3">
        <v>2</v>
      </c>
      <c r="B76" s="3" t="s">
        <v>49</v>
      </c>
      <c r="C76" s="3"/>
      <c r="D76" s="3">
        <v>250</v>
      </c>
      <c r="E76" s="3"/>
      <c r="F76" s="3"/>
      <c r="G76" s="3">
        <v>103.9</v>
      </c>
      <c r="H76" s="3">
        <f t="shared" ref="H76:H80" si="4">D76/1000*G76</f>
        <v>25.975000000000001</v>
      </c>
      <c r="I76">
        <f>COUNTIF(A$1:A77,"№")</f>
        <v>6</v>
      </c>
    </row>
    <row r="77" spans="1:9" x14ac:dyDescent="0.25">
      <c r="A77" s="3">
        <v>3</v>
      </c>
      <c r="B77" s="3" t="s">
        <v>50</v>
      </c>
      <c r="C77" s="3"/>
      <c r="D77" s="3">
        <v>1000</v>
      </c>
      <c r="E77" s="3"/>
      <c r="F77" s="3"/>
      <c r="G77" s="3">
        <v>60</v>
      </c>
      <c r="H77" s="3">
        <f t="shared" si="4"/>
        <v>60</v>
      </c>
      <c r="I77">
        <f>COUNTIF(A$1:A78,"№")</f>
        <v>6</v>
      </c>
    </row>
    <row r="78" spans="1:9" x14ac:dyDescent="0.25">
      <c r="A78" s="3">
        <v>4</v>
      </c>
      <c r="B78" s="3" t="s">
        <v>64</v>
      </c>
      <c r="C78" s="3">
        <v>1</v>
      </c>
      <c r="D78" s="3">
        <v>10</v>
      </c>
      <c r="E78" s="3"/>
      <c r="F78" s="3"/>
      <c r="G78" s="3">
        <v>8.32</v>
      </c>
      <c r="H78" s="3">
        <f>G78*C78</f>
        <v>8.32</v>
      </c>
      <c r="I78">
        <f>COUNTIF(A$1:A79,"№")</f>
        <v>6</v>
      </c>
    </row>
    <row r="79" spans="1:9" x14ac:dyDescent="0.25">
      <c r="A79" s="3">
        <v>5</v>
      </c>
      <c r="B79" s="3" t="s">
        <v>51</v>
      </c>
      <c r="C79" s="3"/>
      <c r="D79" s="3">
        <v>10</v>
      </c>
      <c r="E79" s="3"/>
      <c r="F79" s="3"/>
      <c r="G79" s="3">
        <v>81.63</v>
      </c>
      <c r="H79" s="3">
        <f t="shared" si="4"/>
        <v>0.81630000000000003</v>
      </c>
      <c r="I79">
        <f>COUNTIF(A$1:A80,"№")</f>
        <v>6</v>
      </c>
    </row>
    <row r="80" spans="1:9" x14ac:dyDescent="0.25">
      <c r="A80" s="3">
        <v>6</v>
      </c>
      <c r="B80" s="3" t="s">
        <v>52</v>
      </c>
      <c r="C80" s="3"/>
      <c r="D80" s="3">
        <v>5</v>
      </c>
      <c r="E80" s="3"/>
      <c r="F80" s="3"/>
      <c r="G80" s="3">
        <v>913</v>
      </c>
      <c r="H80" s="3">
        <f t="shared" si="4"/>
        <v>4.5650000000000004</v>
      </c>
      <c r="I80">
        <f>COUNTIF(A$1:A81,"№")</f>
        <v>6</v>
      </c>
    </row>
    <row r="81" spans="1:9" x14ac:dyDescent="0.25">
      <c r="A81" s="3">
        <v>7</v>
      </c>
      <c r="B81" s="3" t="s">
        <v>53</v>
      </c>
      <c r="C81" s="3">
        <v>2</v>
      </c>
      <c r="D81" s="3">
        <v>55</v>
      </c>
      <c r="E81" s="3"/>
      <c r="F81" s="3"/>
      <c r="G81" s="3">
        <v>10</v>
      </c>
      <c r="H81" s="3">
        <f>C81*G81</f>
        <v>20</v>
      </c>
      <c r="I81">
        <f>COUNTIF(A$1:A82,"№")</f>
        <v>6</v>
      </c>
    </row>
    <row r="82" spans="1:9" x14ac:dyDescent="0.25">
      <c r="A82" s="3"/>
      <c r="B82" s="3" t="s">
        <v>10</v>
      </c>
      <c r="C82" s="3"/>
      <c r="D82" s="3"/>
      <c r="E82" s="3"/>
      <c r="F82" s="3"/>
      <c r="G82" s="3"/>
      <c r="H82" s="3">
        <f>SUM(H75:H81)</f>
        <v>146.87630000000001</v>
      </c>
      <c r="I82">
        <f>COUNTIF(A$1:A83,"№")</f>
        <v>6</v>
      </c>
    </row>
    <row r="83" spans="1:9" x14ac:dyDescent="0.25">
      <c r="A83" s="3"/>
      <c r="B83" s="3"/>
      <c r="C83" s="3"/>
      <c r="D83" s="3">
        <f>SUM(D75:D82)</f>
        <v>1580</v>
      </c>
      <c r="E83" s="3">
        <v>1580</v>
      </c>
      <c r="F83" s="3"/>
      <c r="G83" s="3"/>
      <c r="H83" s="3"/>
      <c r="I83">
        <f>COUNTIF(A$1:A84,"№")</f>
        <v>6</v>
      </c>
    </row>
    <row r="84" spans="1:9" x14ac:dyDescent="0.25">
      <c r="A84" s="3"/>
      <c r="B84" s="3"/>
      <c r="C84" s="3"/>
      <c r="D84" s="3"/>
      <c r="E84" s="3"/>
      <c r="F84" s="3"/>
      <c r="G84" s="3"/>
      <c r="H84" s="3"/>
      <c r="I84">
        <f>COUNTIF(A$1:A85,"№")</f>
        <v>6</v>
      </c>
    </row>
    <row r="85" spans="1:9" x14ac:dyDescent="0.25">
      <c r="A85" s="3"/>
      <c r="B85" s="3" t="s">
        <v>18</v>
      </c>
      <c r="C85" s="3"/>
      <c r="D85" s="3"/>
      <c r="E85" s="3"/>
      <c r="F85" s="3"/>
      <c r="G85" s="3"/>
      <c r="H85" s="3">
        <f>H82/E83*1000</f>
        <v>92.959683544303815</v>
      </c>
      <c r="I85">
        <f>COUNTIF(A$1:A86,"№")</f>
        <v>6</v>
      </c>
    </row>
    <row r="86" spans="1:9" x14ac:dyDescent="0.25">
      <c r="A86" s="3"/>
      <c r="B86" s="3" t="s">
        <v>39</v>
      </c>
      <c r="C86" s="3"/>
      <c r="D86" s="3">
        <v>70</v>
      </c>
      <c r="E86" s="3"/>
      <c r="F86" s="3"/>
      <c r="G86" s="3"/>
      <c r="H86" s="3">
        <f>D86/1000*H85</f>
        <v>6.5071778481012679</v>
      </c>
      <c r="I86">
        <f>COUNTIF(A$1:A87,"№")</f>
        <v>6</v>
      </c>
    </row>
    <row r="87" spans="1:9" x14ac:dyDescent="0.25">
      <c r="I87">
        <f>COUNTIF(A$1:A88,"№")</f>
        <v>6</v>
      </c>
    </row>
    <row r="88" spans="1:9" x14ac:dyDescent="0.25">
      <c r="B88" s="1" t="s">
        <v>59</v>
      </c>
      <c r="I88">
        <f>COUNTIF(A$1:A89,"№")</f>
        <v>7</v>
      </c>
    </row>
    <row r="89" spans="1:9" x14ac:dyDescent="0.25">
      <c r="A89" s="3" t="s">
        <v>3</v>
      </c>
      <c r="B89" s="3" t="s">
        <v>4</v>
      </c>
      <c r="C89" s="3" t="s">
        <v>5</v>
      </c>
      <c r="D89" s="3" t="s">
        <v>6</v>
      </c>
      <c r="E89" s="3" t="s">
        <v>7</v>
      </c>
      <c r="F89" s="3" t="s">
        <v>8</v>
      </c>
      <c r="G89" s="3" t="s">
        <v>9</v>
      </c>
      <c r="H89" s="3" t="s">
        <v>10</v>
      </c>
      <c r="I89">
        <f>COUNTIF(A$1:A90,"№")</f>
        <v>7</v>
      </c>
    </row>
    <row r="90" spans="1:9" x14ac:dyDescent="0.25">
      <c r="A90" s="3">
        <v>1</v>
      </c>
      <c r="B90" s="3" t="s">
        <v>60</v>
      </c>
      <c r="C90" s="3"/>
      <c r="D90" s="3">
        <v>10</v>
      </c>
      <c r="E90" s="3"/>
      <c r="F90" s="3"/>
      <c r="G90" s="3">
        <v>900</v>
      </c>
      <c r="H90" s="3">
        <f>D90/1000*G90</f>
        <v>9</v>
      </c>
      <c r="I90">
        <f>COUNTIF(A$1:A91,"№")</f>
        <v>7</v>
      </c>
    </row>
    <row r="91" spans="1:9" x14ac:dyDescent="0.25">
      <c r="A91" s="3">
        <v>2</v>
      </c>
      <c r="B91" s="3" t="s">
        <v>62</v>
      </c>
      <c r="C91" s="3">
        <v>2</v>
      </c>
      <c r="D91" s="3">
        <v>10</v>
      </c>
      <c r="E91" s="3"/>
      <c r="F91" s="3"/>
      <c r="G91" s="3">
        <v>0.54</v>
      </c>
      <c r="H91" s="3">
        <f>G91*C91</f>
        <v>1.08</v>
      </c>
      <c r="I91">
        <f>COUNTIF(A$1:A92,"№")</f>
        <v>7</v>
      </c>
    </row>
    <row r="92" spans="1:9" x14ac:dyDescent="0.25">
      <c r="A92" s="3">
        <v>3</v>
      </c>
      <c r="B92" s="3" t="s">
        <v>61</v>
      </c>
      <c r="C92" s="3">
        <v>1</v>
      </c>
      <c r="D92" s="3"/>
      <c r="E92" s="3"/>
      <c r="F92" s="3"/>
      <c r="G92" s="3">
        <v>3.72</v>
      </c>
      <c r="H92" s="3">
        <f>G92*C92</f>
        <v>3.72</v>
      </c>
      <c r="I92">
        <f>COUNTIF(A$1:A93,"№")</f>
        <v>7</v>
      </c>
    </row>
    <row r="93" spans="1:9" x14ac:dyDescent="0.25">
      <c r="A93" s="3">
        <v>4</v>
      </c>
      <c r="B93" s="3" t="s">
        <v>63</v>
      </c>
      <c r="C93" s="3">
        <v>1</v>
      </c>
      <c r="D93" s="3"/>
      <c r="E93" s="3"/>
      <c r="F93" s="3"/>
      <c r="G93" s="3">
        <v>1.97</v>
      </c>
      <c r="H93" s="3">
        <f>G93*C93</f>
        <v>1.97</v>
      </c>
      <c r="I93">
        <f>COUNTIF(A$1:A94,"№")</f>
        <v>7</v>
      </c>
    </row>
    <row r="94" spans="1:9" x14ac:dyDescent="0.25">
      <c r="A94" s="3">
        <v>5</v>
      </c>
      <c r="B94" s="3" t="s">
        <v>68</v>
      </c>
      <c r="C94" s="3"/>
      <c r="D94" s="3">
        <v>130</v>
      </c>
      <c r="E94" s="3"/>
      <c r="F94" s="3"/>
      <c r="G94" s="3">
        <v>8</v>
      </c>
      <c r="H94" s="3">
        <f>D94/1000*G94</f>
        <v>1.04</v>
      </c>
      <c r="I94">
        <f>COUNTIF(A$1:A95,"№")</f>
        <v>7</v>
      </c>
    </row>
    <row r="95" spans="1:9" x14ac:dyDescent="0.25">
      <c r="A95" s="3"/>
      <c r="B95" s="3" t="s">
        <v>67</v>
      </c>
      <c r="C95" s="3"/>
      <c r="D95" s="3"/>
      <c r="E95" s="3"/>
      <c r="F95" s="3"/>
      <c r="G95" s="3"/>
      <c r="H95" s="3">
        <f>SUM(H90:H94)</f>
        <v>16.810000000000002</v>
      </c>
      <c r="I95">
        <f>COUNTIF(A$1:A96,"№")</f>
        <v>7</v>
      </c>
    </row>
    <row r="96" spans="1:9" x14ac:dyDescent="0.25">
      <c r="A96" s="3"/>
      <c r="B96" s="3"/>
      <c r="C96" s="3"/>
      <c r="D96" s="3">
        <f>SUM(D90:D95)</f>
        <v>150</v>
      </c>
      <c r="E96" s="3">
        <v>150</v>
      </c>
      <c r="F96" s="3"/>
      <c r="G96" s="3"/>
      <c r="H96" s="3"/>
      <c r="I96">
        <f>COUNTIF(A$1:A97,"№")</f>
        <v>7</v>
      </c>
    </row>
    <row r="97" spans="1:9" x14ac:dyDescent="0.25">
      <c r="A97" s="3"/>
      <c r="B97" s="3" t="s">
        <v>18</v>
      </c>
      <c r="C97" s="3"/>
      <c r="D97" s="3"/>
      <c r="E97" s="3"/>
      <c r="F97" s="3"/>
      <c r="G97" s="3"/>
      <c r="H97" s="3">
        <f>H95/E96*1000</f>
        <v>112.06666666666668</v>
      </c>
      <c r="I97">
        <f>COUNTIF(A$1:A98,"№")</f>
        <v>7</v>
      </c>
    </row>
    <row r="98" spans="1:9" x14ac:dyDescent="0.25">
      <c r="A98" s="3"/>
      <c r="B98" s="3" t="s">
        <v>39</v>
      </c>
      <c r="C98" s="3"/>
      <c r="D98" s="3"/>
      <c r="E98" s="3"/>
      <c r="F98" s="3"/>
      <c r="G98" s="3"/>
      <c r="H98" s="3">
        <f>D96/1000*H97</f>
        <v>16.810000000000002</v>
      </c>
      <c r="I98">
        <f>COUNTIF(A$1:A99,"№")</f>
        <v>7</v>
      </c>
    </row>
    <row r="99" spans="1:9" x14ac:dyDescent="0.25">
      <c r="I99">
        <f>COUNTIF(A$1:A100,"№")</f>
        <v>7</v>
      </c>
    </row>
    <row r="100" spans="1:9" x14ac:dyDescent="0.25">
      <c r="B100" s="1" t="s">
        <v>65</v>
      </c>
      <c r="I100">
        <f>COUNTIF(A$1:A101,"№")</f>
        <v>8</v>
      </c>
    </row>
    <row r="101" spans="1:9" x14ac:dyDescent="0.25">
      <c r="A101" s="3" t="s">
        <v>3</v>
      </c>
      <c r="B101" s="3" t="s">
        <v>4</v>
      </c>
      <c r="C101" s="3" t="s">
        <v>5</v>
      </c>
      <c r="D101" s="3" t="s">
        <v>6</v>
      </c>
      <c r="E101" s="3" t="s">
        <v>7</v>
      </c>
      <c r="F101" s="3" t="s">
        <v>8</v>
      </c>
      <c r="G101" s="3" t="s">
        <v>9</v>
      </c>
      <c r="H101" s="3" t="s">
        <v>10</v>
      </c>
      <c r="I101">
        <f>COUNTIF(A$1:A102,"№")</f>
        <v>8</v>
      </c>
    </row>
    <row r="102" spans="1:9" x14ac:dyDescent="0.25">
      <c r="A102" s="3">
        <v>1</v>
      </c>
      <c r="B102" s="3" t="s">
        <v>60</v>
      </c>
      <c r="C102" s="3"/>
      <c r="D102" s="3">
        <v>10</v>
      </c>
      <c r="E102" s="3"/>
      <c r="F102" s="3"/>
      <c r="G102" s="3">
        <v>900</v>
      </c>
      <c r="H102" s="3">
        <f>D102/1000*G102</f>
        <v>9</v>
      </c>
      <c r="I102">
        <f>COUNTIF(A$1:A103,"№")</f>
        <v>8</v>
      </c>
    </row>
    <row r="103" spans="1:9" x14ac:dyDescent="0.25">
      <c r="A103" s="3">
        <v>2</v>
      </c>
      <c r="B103" s="3" t="s">
        <v>62</v>
      </c>
      <c r="C103" s="3">
        <v>2</v>
      </c>
      <c r="D103" s="3">
        <v>10</v>
      </c>
      <c r="E103" s="3"/>
      <c r="F103" s="3"/>
      <c r="G103" s="3">
        <v>0.54</v>
      </c>
      <c r="H103" s="3">
        <f>G103*C103</f>
        <v>1.08</v>
      </c>
      <c r="I103">
        <f>COUNTIF(A$1:A104,"№")</f>
        <v>8</v>
      </c>
    </row>
    <row r="104" spans="1:9" x14ac:dyDescent="0.25">
      <c r="A104" s="3">
        <v>3</v>
      </c>
      <c r="B104" s="3" t="s">
        <v>61</v>
      </c>
      <c r="C104" s="3">
        <v>1</v>
      </c>
      <c r="D104" s="3"/>
      <c r="E104" s="3"/>
      <c r="F104" s="3"/>
      <c r="G104" s="3">
        <v>3.72</v>
      </c>
      <c r="H104" s="3">
        <f>G104*C104</f>
        <v>3.72</v>
      </c>
      <c r="I104">
        <f>COUNTIF(A$1:A105,"№")</f>
        <v>8</v>
      </c>
    </row>
    <row r="105" spans="1:9" x14ac:dyDescent="0.25">
      <c r="A105" s="3">
        <v>4</v>
      </c>
      <c r="B105" s="3" t="s">
        <v>74</v>
      </c>
      <c r="C105" s="3">
        <v>1</v>
      </c>
      <c r="D105" s="3"/>
      <c r="E105" s="3"/>
      <c r="F105" s="3"/>
      <c r="G105" s="3">
        <v>1.97</v>
      </c>
      <c r="H105" s="3">
        <f>G105*C105</f>
        <v>1.97</v>
      </c>
      <c r="I105">
        <f>COUNTIF(A$1:A106,"№")</f>
        <v>8</v>
      </c>
    </row>
    <row r="106" spans="1:9" x14ac:dyDescent="0.25">
      <c r="A106" s="3">
        <v>5</v>
      </c>
      <c r="B106" s="3" t="s">
        <v>66</v>
      </c>
      <c r="C106" s="3"/>
      <c r="D106" s="3">
        <v>70</v>
      </c>
      <c r="E106" s="3"/>
      <c r="F106" s="3"/>
      <c r="G106" s="3">
        <v>40</v>
      </c>
      <c r="H106" s="3">
        <f>D106/1000*G106</f>
        <v>2.8000000000000003</v>
      </c>
      <c r="I106">
        <f>COUNTIF(A$1:A107,"№")</f>
        <v>8</v>
      </c>
    </row>
    <row r="107" spans="1:9" x14ac:dyDescent="0.25">
      <c r="A107" s="3">
        <v>6</v>
      </c>
      <c r="B107" s="3" t="s">
        <v>68</v>
      </c>
      <c r="C107" s="3"/>
      <c r="D107" s="3">
        <v>150</v>
      </c>
      <c r="E107" s="3"/>
      <c r="F107" s="3"/>
      <c r="G107" s="3">
        <v>8</v>
      </c>
      <c r="H107" s="3">
        <f>D107/1000*G107</f>
        <v>1.2</v>
      </c>
      <c r="I107">
        <f>COUNTIF(A$1:A108,"№")</f>
        <v>8</v>
      </c>
    </row>
    <row r="108" spans="1:9" x14ac:dyDescent="0.25">
      <c r="A108" s="3"/>
      <c r="B108" s="3" t="s">
        <v>67</v>
      </c>
      <c r="C108" s="3"/>
      <c r="D108" s="3"/>
      <c r="E108" s="3"/>
      <c r="F108" s="3"/>
      <c r="G108" s="3"/>
      <c r="H108" s="3">
        <f>SUM(H102:H107)</f>
        <v>19.77</v>
      </c>
      <c r="I108">
        <f>COUNTIF(A$1:A109,"№")</f>
        <v>8</v>
      </c>
    </row>
    <row r="109" spans="1:9" x14ac:dyDescent="0.25">
      <c r="A109" s="3"/>
      <c r="B109" s="3"/>
      <c r="C109" s="3"/>
      <c r="D109" s="3">
        <f>SUM(D106:D108)</f>
        <v>220</v>
      </c>
      <c r="E109" s="3">
        <v>220</v>
      </c>
      <c r="F109" s="3"/>
      <c r="G109" s="3"/>
      <c r="H109" s="3"/>
      <c r="I109">
        <f>COUNTIF(A$1:A110,"№")</f>
        <v>8</v>
      </c>
    </row>
    <row r="110" spans="1:9" x14ac:dyDescent="0.25">
      <c r="A110" s="3"/>
      <c r="B110" s="3" t="s">
        <v>18</v>
      </c>
      <c r="C110" s="3"/>
      <c r="D110" s="3"/>
      <c r="E110" s="3"/>
      <c r="F110" s="3"/>
      <c r="G110" s="3"/>
      <c r="H110" s="3">
        <f>H108/E109*1000</f>
        <v>89.863636363636374</v>
      </c>
      <c r="I110">
        <f>COUNTIF(A$1:A111,"№")</f>
        <v>8</v>
      </c>
    </row>
    <row r="111" spans="1:9" x14ac:dyDescent="0.25">
      <c r="A111" s="3"/>
      <c r="B111" s="3" t="s">
        <v>73</v>
      </c>
      <c r="C111" s="3"/>
      <c r="D111" s="3">
        <v>220</v>
      </c>
      <c r="E111" s="3"/>
      <c r="F111" s="3"/>
      <c r="G111" s="3"/>
      <c r="H111" s="3">
        <f>D111/1000*H110</f>
        <v>19.770000000000003</v>
      </c>
      <c r="I111">
        <f>COUNTIF(A$1:A112,"№")</f>
        <v>8</v>
      </c>
    </row>
    <row r="112" spans="1:9" x14ac:dyDescent="0.25">
      <c r="I112">
        <f>COUNTIF(A$1:A113,"№")</f>
        <v>8</v>
      </c>
    </row>
    <row r="113" spans="1:9" x14ac:dyDescent="0.25">
      <c r="I113">
        <f>COUNTIF(A$1:A114,"№")</f>
        <v>8</v>
      </c>
    </row>
    <row r="114" spans="1:9" x14ac:dyDescent="0.25">
      <c r="B114" s="1" t="s">
        <v>69</v>
      </c>
      <c r="I114">
        <f>COUNTIF(A$1:A115,"№")</f>
        <v>9</v>
      </c>
    </row>
    <row r="115" spans="1:9" x14ac:dyDescent="0.25">
      <c r="A115" s="3" t="s">
        <v>3</v>
      </c>
      <c r="B115" s="3" t="s">
        <v>4</v>
      </c>
      <c r="C115" s="3" t="s">
        <v>5</v>
      </c>
      <c r="D115" s="3" t="s">
        <v>6</v>
      </c>
      <c r="E115" s="3" t="s">
        <v>7</v>
      </c>
      <c r="F115" s="3" t="s">
        <v>8</v>
      </c>
      <c r="G115" s="3" t="s">
        <v>9</v>
      </c>
      <c r="H115" s="3" t="s">
        <v>10</v>
      </c>
      <c r="I115">
        <f>COUNTIF(A$1:A116,"№")</f>
        <v>9</v>
      </c>
    </row>
    <row r="116" spans="1:9" x14ac:dyDescent="0.25">
      <c r="A116" s="3">
        <v>1</v>
      </c>
      <c r="B116" s="3" t="s">
        <v>60</v>
      </c>
      <c r="C116" s="3"/>
      <c r="D116" s="3">
        <v>10</v>
      </c>
      <c r="E116" s="3"/>
      <c r="F116" s="3"/>
      <c r="G116" s="3">
        <v>900</v>
      </c>
      <c r="H116" s="3">
        <f>D116/1000*G116</f>
        <v>9</v>
      </c>
      <c r="I116">
        <f>COUNTIF(A$1:A117,"№")</f>
        <v>9</v>
      </c>
    </row>
    <row r="117" spans="1:9" x14ac:dyDescent="0.25">
      <c r="A117" s="3">
        <v>2</v>
      </c>
      <c r="B117" s="3" t="s">
        <v>62</v>
      </c>
      <c r="C117" s="3">
        <v>2</v>
      </c>
      <c r="D117" s="3">
        <v>10</v>
      </c>
      <c r="E117" s="3"/>
      <c r="F117" s="3"/>
      <c r="G117" s="3">
        <v>0.54</v>
      </c>
      <c r="H117" s="3">
        <f>G117*C117</f>
        <v>1.08</v>
      </c>
      <c r="I117">
        <f>COUNTIF(A$1:A118,"№")</f>
        <v>9</v>
      </c>
    </row>
    <row r="118" spans="1:9" x14ac:dyDescent="0.25">
      <c r="A118" s="3">
        <v>3</v>
      </c>
      <c r="B118" s="3" t="s">
        <v>70</v>
      </c>
      <c r="C118" s="3">
        <v>1</v>
      </c>
      <c r="D118" s="3"/>
      <c r="E118" s="3"/>
      <c r="F118" s="3"/>
      <c r="G118" s="3">
        <v>4.6399999999999997</v>
      </c>
      <c r="H118" s="3">
        <f>G118*C118</f>
        <v>4.6399999999999997</v>
      </c>
      <c r="I118">
        <f>COUNTIF(A$1:A119,"№")</f>
        <v>9</v>
      </c>
    </row>
    <row r="119" spans="1:9" x14ac:dyDescent="0.25">
      <c r="A119" s="3">
        <v>4</v>
      </c>
      <c r="B119" s="3" t="s">
        <v>75</v>
      </c>
      <c r="C119" s="3">
        <v>1</v>
      </c>
      <c r="D119" s="3"/>
      <c r="E119" s="3"/>
      <c r="F119" s="3"/>
      <c r="G119" s="3">
        <v>2.75</v>
      </c>
      <c r="H119" s="3">
        <f>G119*C119</f>
        <v>2.75</v>
      </c>
      <c r="I119">
        <f>COUNTIF(A$1:A120,"№")</f>
        <v>9</v>
      </c>
    </row>
    <row r="120" spans="1:9" x14ac:dyDescent="0.25">
      <c r="A120" s="3">
        <v>5</v>
      </c>
      <c r="B120" s="3" t="s">
        <v>66</v>
      </c>
      <c r="C120" s="3"/>
      <c r="D120" s="3">
        <v>100</v>
      </c>
      <c r="E120" s="3"/>
      <c r="F120" s="3"/>
      <c r="G120" s="3">
        <v>40</v>
      </c>
      <c r="H120" s="3">
        <f>D120/1000*G120</f>
        <v>4</v>
      </c>
      <c r="I120">
        <f>COUNTIF(A$1:A121,"№")</f>
        <v>9</v>
      </c>
    </row>
    <row r="121" spans="1:9" x14ac:dyDescent="0.25">
      <c r="A121" s="3">
        <v>6</v>
      </c>
      <c r="B121" s="3" t="s">
        <v>68</v>
      </c>
      <c r="C121" s="3"/>
      <c r="D121" s="3">
        <v>150</v>
      </c>
      <c r="E121" s="3"/>
      <c r="F121" s="3"/>
      <c r="G121" s="3">
        <v>8</v>
      </c>
      <c r="H121" s="3">
        <f>D121/1000*G121</f>
        <v>1.2</v>
      </c>
      <c r="I121">
        <f>COUNTIF(A$1:A122,"№")</f>
        <v>9</v>
      </c>
    </row>
    <row r="122" spans="1:9" x14ac:dyDescent="0.25">
      <c r="A122" s="3"/>
      <c r="B122" s="3" t="s">
        <v>67</v>
      </c>
      <c r="C122" s="3"/>
      <c r="D122" s="3"/>
      <c r="E122" s="3"/>
      <c r="F122" s="3"/>
      <c r="G122" s="3"/>
      <c r="H122" s="3">
        <f>SUM(H116:H121)</f>
        <v>22.669999999999998</v>
      </c>
      <c r="I122">
        <f>COUNTIF(A$1:A123,"№")</f>
        <v>9</v>
      </c>
    </row>
    <row r="123" spans="1:9" x14ac:dyDescent="0.25">
      <c r="A123" s="3"/>
      <c r="B123" s="3"/>
      <c r="C123" s="3"/>
      <c r="D123" s="3">
        <f>SUM(D120:D122)</f>
        <v>250</v>
      </c>
      <c r="E123" s="3">
        <v>220</v>
      </c>
      <c r="F123" s="3"/>
      <c r="G123" s="3"/>
      <c r="H123" s="3"/>
      <c r="I123">
        <f>COUNTIF(A$1:A124,"№")</f>
        <v>9</v>
      </c>
    </row>
    <row r="124" spans="1:9" x14ac:dyDescent="0.25">
      <c r="A124" s="3"/>
      <c r="B124" s="3" t="s">
        <v>18</v>
      </c>
      <c r="C124" s="3"/>
      <c r="D124" s="3"/>
      <c r="E124" s="3"/>
      <c r="F124" s="3"/>
      <c r="G124" s="3"/>
      <c r="H124" s="3">
        <f>H122/E123*1000</f>
        <v>103.04545454545453</v>
      </c>
      <c r="I124">
        <f>COUNTIF(A$1:A125,"№")</f>
        <v>9</v>
      </c>
    </row>
    <row r="125" spans="1:9" x14ac:dyDescent="0.25">
      <c r="A125" s="3"/>
      <c r="B125" s="3" t="s">
        <v>73</v>
      </c>
      <c r="C125" s="3"/>
      <c r="D125" s="3">
        <v>220</v>
      </c>
      <c r="E125" s="3"/>
      <c r="F125" s="3"/>
      <c r="G125" s="3"/>
      <c r="H125" s="3">
        <f>D125/1000*H124</f>
        <v>22.669999999999998</v>
      </c>
      <c r="I125">
        <f>COUNTIF(A$1:A126,"№")</f>
        <v>9</v>
      </c>
    </row>
    <row r="126" spans="1:9" x14ac:dyDescent="0.25">
      <c r="I126">
        <f>COUNTIF(A$1:A127,"№")</f>
        <v>9</v>
      </c>
    </row>
    <row r="127" spans="1:9" x14ac:dyDescent="0.25">
      <c r="I127">
        <f>COUNTIF(A$1:A128,"№")</f>
        <v>9</v>
      </c>
    </row>
    <row r="128" spans="1:9" x14ac:dyDescent="0.25">
      <c r="B128" s="1" t="s">
        <v>71</v>
      </c>
      <c r="I128">
        <f>COUNTIF(A$1:A129,"№")</f>
        <v>10</v>
      </c>
    </row>
    <row r="129" spans="1:9" x14ac:dyDescent="0.25">
      <c r="A129" s="3" t="s">
        <v>3</v>
      </c>
      <c r="B129" s="3" t="s">
        <v>4</v>
      </c>
      <c r="C129" s="3" t="s">
        <v>5</v>
      </c>
      <c r="D129" s="3" t="s">
        <v>6</v>
      </c>
      <c r="E129" s="3" t="s">
        <v>7</v>
      </c>
      <c r="F129" s="3" t="s">
        <v>8</v>
      </c>
      <c r="G129" s="3" t="s">
        <v>9</v>
      </c>
      <c r="H129" s="3" t="s">
        <v>10</v>
      </c>
      <c r="I129">
        <f>COUNTIF(A$1:A130,"№")</f>
        <v>10</v>
      </c>
    </row>
    <row r="130" spans="1:9" x14ac:dyDescent="0.25">
      <c r="A130" s="3">
        <v>1</v>
      </c>
      <c r="B130" s="3" t="s">
        <v>60</v>
      </c>
      <c r="C130" s="3"/>
      <c r="D130" s="3">
        <v>10</v>
      </c>
      <c r="E130" s="3"/>
      <c r="F130" s="3"/>
      <c r="G130" s="3">
        <v>900</v>
      </c>
      <c r="H130" s="3">
        <f>D130/1000*G130</f>
        <v>9</v>
      </c>
      <c r="I130">
        <f>COUNTIF(A$1:A131,"№")</f>
        <v>10</v>
      </c>
    </row>
    <row r="131" spans="1:9" x14ac:dyDescent="0.25">
      <c r="A131" s="3">
        <v>2</v>
      </c>
      <c r="B131" s="3" t="s">
        <v>62</v>
      </c>
      <c r="C131" s="3">
        <v>2</v>
      </c>
      <c r="D131" s="3">
        <v>10</v>
      </c>
      <c r="E131" s="3"/>
      <c r="F131" s="3"/>
      <c r="G131" s="3">
        <v>0.54</v>
      </c>
      <c r="H131" s="3">
        <f>G131*C131</f>
        <v>1.08</v>
      </c>
      <c r="I131">
        <f>COUNTIF(A$1:A132,"№")</f>
        <v>10</v>
      </c>
    </row>
    <row r="132" spans="1:9" x14ac:dyDescent="0.25">
      <c r="A132" s="3">
        <v>3</v>
      </c>
      <c r="B132" s="3" t="s">
        <v>72</v>
      </c>
      <c r="C132" s="3">
        <v>1</v>
      </c>
      <c r="D132" s="3"/>
      <c r="E132" s="3"/>
      <c r="F132" s="3"/>
      <c r="G132" s="3">
        <v>3.99</v>
      </c>
      <c r="H132" s="3">
        <f>G132*C132</f>
        <v>3.99</v>
      </c>
      <c r="I132">
        <f>COUNTIF(A$1:A133,"№")</f>
        <v>10</v>
      </c>
    </row>
    <row r="133" spans="1:9" x14ac:dyDescent="0.25">
      <c r="A133" s="3">
        <v>4</v>
      </c>
      <c r="B133" s="3" t="s">
        <v>76</v>
      </c>
      <c r="C133" s="3">
        <v>1</v>
      </c>
      <c r="D133" s="3"/>
      <c r="E133" s="3"/>
      <c r="F133" s="3"/>
      <c r="G133" s="3">
        <v>1.97</v>
      </c>
      <c r="H133" s="3">
        <f>G133*C133</f>
        <v>1.97</v>
      </c>
      <c r="I133">
        <f>COUNTIF(A$1:A134,"№")</f>
        <v>10</v>
      </c>
    </row>
    <row r="134" spans="1:9" x14ac:dyDescent="0.25">
      <c r="A134" s="3">
        <v>5</v>
      </c>
      <c r="B134" s="3" t="s">
        <v>68</v>
      </c>
      <c r="C134" s="3"/>
      <c r="D134" s="3">
        <v>130</v>
      </c>
      <c r="E134" s="3"/>
      <c r="F134" s="3"/>
      <c r="G134" s="3">
        <v>8</v>
      </c>
      <c r="H134" s="3">
        <f>D134/1000*G134</f>
        <v>1.04</v>
      </c>
      <c r="I134">
        <f>COUNTIF(A$1:A135,"№")</f>
        <v>10</v>
      </c>
    </row>
    <row r="135" spans="1:9" x14ac:dyDescent="0.25">
      <c r="A135" s="3"/>
      <c r="B135" s="3" t="s">
        <v>67</v>
      </c>
      <c r="C135" s="3"/>
      <c r="D135" s="3"/>
      <c r="E135" s="3"/>
      <c r="F135" s="3"/>
      <c r="G135" s="3"/>
      <c r="H135" s="3">
        <f>SUM(H130:H134)</f>
        <v>17.079999999999998</v>
      </c>
      <c r="I135">
        <f>COUNTIF(A$1:A136,"№")</f>
        <v>10</v>
      </c>
    </row>
    <row r="136" spans="1:9" x14ac:dyDescent="0.25">
      <c r="A136" s="3"/>
      <c r="B136" s="3"/>
      <c r="C136" s="3"/>
      <c r="D136" s="3">
        <f>SUM(D130:D135)</f>
        <v>150</v>
      </c>
      <c r="E136" s="3">
        <v>150</v>
      </c>
      <c r="F136" s="3"/>
      <c r="G136" s="3"/>
      <c r="H136" s="3"/>
      <c r="I136">
        <f>COUNTIF(A$1:A137,"№")</f>
        <v>10</v>
      </c>
    </row>
    <row r="137" spans="1:9" x14ac:dyDescent="0.25">
      <c r="A137" s="3"/>
      <c r="B137" s="3" t="s">
        <v>18</v>
      </c>
      <c r="C137" s="3"/>
      <c r="D137" s="3"/>
      <c r="E137" s="3"/>
      <c r="F137" s="3"/>
      <c r="G137" s="3"/>
      <c r="H137" s="3">
        <f>H135/E136*1000</f>
        <v>113.86666666666666</v>
      </c>
      <c r="I137">
        <f>COUNTIF(A$1:A138,"№")</f>
        <v>10</v>
      </c>
    </row>
    <row r="138" spans="1:9" x14ac:dyDescent="0.25">
      <c r="A138" s="3"/>
      <c r="B138" s="3" t="s">
        <v>73</v>
      </c>
      <c r="C138" s="3"/>
      <c r="D138" s="3"/>
      <c r="E138" s="3"/>
      <c r="F138" s="3"/>
      <c r="G138" s="3"/>
      <c r="H138" s="3">
        <f>D136/1000*H137</f>
        <v>17.079999999999998</v>
      </c>
      <c r="I138">
        <f>COUNTIF(A$1:A139,"№")</f>
        <v>10</v>
      </c>
    </row>
    <row r="139" spans="1:9" x14ac:dyDescent="0.25">
      <c r="A139" s="7"/>
      <c r="B139" s="7"/>
      <c r="C139" s="7"/>
      <c r="D139" s="7"/>
      <c r="E139" s="7"/>
      <c r="F139" s="7"/>
      <c r="G139" s="7"/>
      <c r="H139" s="7"/>
      <c r="I139">
        <f>COUNTIF(A$1:A140,"№")</f>
        <v>10</v>
      </c>
    </row>
    <row r="140" spans="1:9" x14ac:dyDescent="0.25">
      <c r="I140">
        <f>COUNTIF(A$1:A141,"№")</f>
        <v>10</v>
      </c>
    </row>
    <row r="141" spans="1:9" x14ac:dyDescent="0.25">
      <c r="B141" s="1" t="s">
        <v>77</v>
      </c>
      <c r="I141">
        <f>COUNTIF(A$1:A142,"№")</f>
        <v>11</v>
      </c>
    </row>
    <row r="142" spans="1:9" x14ac:dyDescent="0.25">
      <c r="A142" s="3" t="s">
        <v>3</v>
      </c>
      <c r="B142" s="3" t="s">
        <v>4</v>
      </c>
      <c r="C142" s="3" t="s">
        <v>5</v>
      </c>
      <c r="D142" s="3" t="s">
        <v>6</v>
      </c>
      <c r="E142" s="3" t="s">
        <v>7</v>
      </c>
      <c r="F142" s="3" t="s">
        <v>8</v>
      </c>
      <c r="G142" s="3" t="s">
        <v>9</v>
      </c>
      <c r="H142" s="3" t="s">
        <v>10</v>
      </c>
      <c r="I142">
        <f>COUNTIF(A$1:A143,"№")</f>
        <v>11</v>
      </c>
    </row>
    <row r="143" spans="1:9" x14ac:dyDescent="0.25">
      <c r="A143" s="3">
        <v>1</v>
      </c>
      <c r="B143" s="3" t="s">
        <v>78</v>
      </c>
      <c r="C143" s="3">
        <v>1</v>
      </c>
      <c r="D143" s="3">
        <v>2</v>
      </c>
      <c r="E143" s="3"/>
      <c r="F143" s="3"/>
      <c r="G143" s="3">
        <v>394</v>
      </c>
      <c r="H143" s="3">
        <f>D143/1000*G143</f>
        <v>0.78800000000000003</v>
      </c>
      <c r="I143">
        <f>COUNTIF(A$1:A144,"№")</f>
        <v>11</v>
      </c>
    </row>
    <row r="144" spans="1:9" x14ac:dyDescent="0.25">
      <c r="A144" s="3">
        <v>2</v>
      </c>
      <c r="B144" s="3" t="s">
        <v>62</v>
      </c>
      <c r="C144" s="3">
        <v>2</v>
      </c>
      <c r="D144" s="3">
        <v>10</v>
      </c>
      <c r="E144" s="3"/>
      <c r="F144" s="3"/>
      <c r="G144" s="3">
        <v>0.54</v>
      </c>
      <c r="H144" s="3">
        <f>G144*C144</f>
        <v>1.08</v>
      </c>
      <c r="I144">
        <f>COUNTIF(A$1:A145,"№")</f>
        <v>11</v>
      </c>
    </row>
    <row r="145" spans="1:9" x14ac:dyDescent="0.25">
      <c r="A145" s="3">
        <v>3</v>
      </c>
      <c r="B145" s="3" t="s">
        <v>61</v>
      </c>
      <c r="C145" s="3">
        <v>1</v>
      </c>
      <c r="D145" s="3"/>
      <c r="E145" s="3"/>
      <c r="F145" s="3"/>
      <c r="G145" s="3">
        <v>3.72</v>
      </c>
      <c r="H145" s="3">
        <f>G145*C145</f>
        <v>3.72</v>
      </c>
      <c r="I145">
        <f>COUNTIF(A$1:A146,"№")</f>
        <v>11</v>
      </c>
    </row>
    <row r="146" spans="1:9" x14ac:dyDescent="0.25">
      <c r="A146" s="3">
        <v>4</v>
      </c>
      <c r="B146" s="3" t="s">
        <v>74</v>
      </c>
      <c r="C146" s="3">
        <v>1</v>
      </c>
      <c r="D146" s="3"/>
      <c r="E146" s="3"/>
      <c r="F146" s="3"/>
      <c r="G146" s="3">
        <v>1.97</v>
      </c>
      <c r="H146" s="3">
        <f>G146*C146</f>
        <v>1.97</v>
      </c>
      <c r="I146">
        <f>COUNTIF(A$1:A147,"№")</f>
        <v>11</v>
      </c>
    </row>
    <row r="147" spans="1:9" x14ac:dyDescent="0.25">
      <c r="A147" s="3">
        <v>5</v>
      </c>
      <c r="B147" s="3" t="s">
        <v>68</v>
      </c>
      <c r="C147" s="3"/>
      <c r="D147" s="3">
        <v>130</v>
      </c>
      <c r="E147" s="3"/>
      <c r="F147" s="3"/>
      <c r="G147" s="3">
        <v>8</v>
      </c>
      <c r="H147" s="3">
        <f>D147/1000*G147</f>
        <v>1.04</v>
      </c>
      <c r="I147">
        <f>COUNTIF(A$1:A148,"№")</f>
        <v>11</v>
      </c>
    </row>
    <row r="148" spans="1:9" x14ac:dyDescent="0.25">
      <c r="A148" s="3"/>
      <c r="B148" s="3" t="s">
        <v>67</v>
      </c>
      <c r="C148" s="3"/>
      <c r="D148" s="3"/>
      <c r="E148" s="3"/>
      <c r="F148" s="3"/>
      <c r="G148" s="3"/>
      <c r="H148" s="3">
        <f>SUM(H143:H147)</f>
        <v>8.597999999999999</v>
      </c>
      <c r="I148">
        <f>COUNTIF(A$1:A149,"№")</f>
        <v>11</v>
      </c>
    </row>
    <row r="149" spans="1:9" x14ac:dyDescent="0.25">
      <c r="A149" s="3"/>
      <c r="B149" s="3"/>
      <c r="C149" s="3"/>
      <c r="D149" s="3">
        <f>SUM(D143:D148)</f>
        <v>142</v>
      </c>
      <c r="E149" s="3">
        <v>150</v>
      </c>
      <c r="F149" s="3"/>
      <c r="G149" s="3"/>
      <c r="H149" s="3"/>
      <c r="I149">
        <f>COUNTIF(A$1:A150,"№")</f>
        <v>11</v>
      </c>
    </row>
    <row r="150" spans="1:9" x14ac:dyDescent="0.25">
      <c r="A150" s="3"/>
      <c r="B150" s="3" t="s">
        <v>18</v>
      </c>
      <c r="C150" s="3"/>
      <c r="D150" s="3"/>
      <c r="E150" s="3"/>
      <c r="F150" s="3"/>
      <c r="G150" s="3"/>
      <c r="H150" s="3">
        <f>H148/E149*1000</f>
        <v>57.319999999999993</v>
      </c>
      <c r="I150">
        <f>COUNTIF(A$1:A151,"№")</f>
        <v>11</v>
      </c>
    </row>
    <row r="151" spans="1:9" x14ac:dyDescent="0.25">
      <c r="A151" s="3"/>
      <c r="B151" s="3" t="s">
        <v>73</v>
      </c>
      <c r="C151" s="3"/>
      <c r="D151" s="3"/>
      <c r="E151" s="3"/>
      <c r="F151" s="3"/>
      <c r="G151" s="3"/>
      <c r="H151" s="3">
        <f>D149/1000*H150</f>
        <v>8.1394399999999987</v>
      </c>
      <c r="I151">
        <f>COUNTIF(A$1:A152,"№")</f>
        <v>11</v>
      </c>
    </row>
    <row r="152" spans="1:9" x14ac:dyDescent="0.25">
      <c r="I152">
        <f>COUNTIF(A$1:A153,"№")</f>
        <v>11</v>
      </c>
    </row>
    <row r="153" spans="1:9" x14ac:dyDescent="0.25">
      <c r="I153">
        <f>COUNTIF(A$1:A154,"№")</f>
        <v>11</v>
      </c>
    </row>
    <row r="154" spans="1:9" x14ac:dyDescent="0.25">
      <c r="B154" s="1" t="s">
        <v>79</v>
      </c>
      <c r="I154">
        <f>COUNTIF(A$1:A155,"№")</f>
        <v>12</v>
      </c>
    </row>
    <row r="155" spans="1:9" x14ac:dyDescent="0.25">
      <c r="A155" s="3" t="s">
        <v>3</v>
      </c>
      <c r="B155" s="3" t="s">
        <v>4</v>
      </c>
      <c r="C155" s="3" t="s">
        <v>5</v>
      </c>
      <c r="D155" s="3" t="s">
        <v>6</v>
      </c>
      <c r="E155" s="3" t="s">
        <v>7</v>
      </c>
      <c r="F155" s="3" t="s">
        <v>8</v>
      </c>
      <c r="G155" s="3" t="s">
        <v>9</v>
      </c>
      <c r="H155" s="3" t="s">
        <v>10</v>
      </c>
      <c r="I155">
        <f>COUNTIF(A$1:A156,"№")</f>
        <v>12</v>
      </c>
    </row>
    <row r="156" spans="1:9" x14ac:dyDescent="0.25">
      <c r="A156" s="3">
        <v>1</v>
      </c>
      <c r="B156" s="3" t="s">
        <v>80</v>
      </c>
      <c r="C156" s="3">
        <v>1</v>
      </c>
      <c r="D156" s="3">
        <v>2</v>
      </c>
      <c r="E156" s="3"/>
      <c r="F156" s="3"/>
      <c r="G156" s="3">
        <v>394</v>
      </c>
      <c r="H156" s="3">
        <f>D156/1000*G156</f>
        <v>0.78800000000000003</v>
      </c>
      <c r="I156">
        <f>COUNTIF(A$1:A157,"№")</f>
        <v>12</v>
      </c>
    </row>
    <row r="157" spans="1:9" x14ac:dyDescent="0.25">
      <c r="A157" s="3">
        <v>2</v>
      </c>
      <c r="B157" s="3" t="s">
        <v>62</v>
      </c>
      <c r="C157" s="3">
        <v>2</v>
      </c>
      <c r="D157" s="3">
        <v>10</v>
      </c>
      <c r="E157" s="3"/>
      <c r="F157" s="3"/>
      <c r="G157" s="3">
        <v>0.54</v>
      </c>
      <c r="H157" s="3">
        <f>G157*C157</f>
        <v>1.08</v>
      </c>
      <c r="I157">
        <f>COUNTIF(A$1:A158,"№")</f>
        <v>12</v>
      </c>
    </row>
    <row r="158" spans="1:9" x14ac:dyDescent="0.25">
      <c r="A158" s="3">
        <v>3</v>
      </c>
      <c r="B158" s="3" t="s">
        <v>61</v>
      </c>
      <c r="C158" s="3">
        <v>1</v>
      </c>
      <c r="D158" s="3"/>
      <c r="E158" s="3"/>
      <c r="F158" s="3"/>
      <c r="G158" s="3">
        <v>3.72</v>
      </c>
      <c r="H158" s="3">
        <f>G158*C158</f>
        <v>3.72</v>
      </c>
      <c r="I158">
        <f>COUNTIF(A$1:A159,"№")</f>
        <v>12</v>
      </c>
    </row>
    <row r="159" spans="1:9" x14ac:dyDescent="0.25">
      <c r="A159" s="3">
        <v>4</v>
      </c>
      <c r="B159" s="3" t="s">
        <v>74</v>
      </c>
      <c r="C159" s="3">
        <v>1</v>
      </c>
      <c r="D159" s="3"/>
      <c r="E159" s="3"/>
      <c r="F159" s="3"/>
      <c r="G159" s="3">
        <v>1.97</v>
      </c>
      <c r="H159" s="3">
        <f>G159*C159</f>
        <v>1.97</v>
      </c>
      <c r="I159">
        <f>COUNTIF(A$1:A160,"№")</f>
        <v>12</v>
      </c>
    </row>
    <row r="160" spans="1:9" x14ac:dyDescent="0.25">
      <c r="A160" s="3">
        <v>5</v>
      </c>
      <c r="B160" s="3" t="s">
        <v>68</v>
      </c>
      <c r="C160" s="3"/>
      <c r="D160" s="3">
        <v>130</v>
      </c>
      <c r="E160" s="3"/>
      <c r="F160" s="3"/>
      <c r="G160" s="3">
        <v>8</v>
      </c>
      <c r="H160" s="3">
        <f>D160/1000*G160</f>
        <v>1.04</v>
      </c>
      <c r="I160">
        <f>COUNTIF(A$1:A161,"№")</f>
        <v>12</v>
      </c>
    </row>
    <row r="161" spans="1:9" x14ac:dyDescent="0.25">
      <c r="A161" s="3"/>
      <c r="B161" s="3" t="s">
        <v>67</v>
      </c>
      <c r="C161" s="3"/>
      <c r="D161" s="3"/>
      <c r="E161" s="3"/>
      <c r="F161" s="3"/>
      <c r="G161" s="3"/>
      <c r="H161" s="3">
        <f>SUM(H156:H160)</f>
        <v>8.597999999999999</v>
      </c>
      <c r="I161">
        <f>COUNTIF(A$1:A162,"№")</f>
        <v>12</v>
      </c>
    </row>
    <row r="162" spans="1:9" x14ac:dyDescent="0.25">
      <c r="A162" s="3"/>
      <c r="B162" s="3"/>
      <c r="C162" s="3"/>
      <c r="D162" s="3">
        <f>SUM(D156:D161)</f>
        <v>142</v>
      </c>
      <c r="E162" s="3">
        <v>150</v>
      </c>
      <c r="F162" s="3"/>
      <c r="G162" s="3"/>
      <c r="H162" s="3"/>
      <c r="I162">
        <f>COUNTIF(A$1:A163,"№")</f>
        <v>12</v>
      </c>
    </row>
    <row r="163" spans="1:9" x14ac:dyDescent="0.25">
      <c r="A163" s="3"/>
      <c r="B163" s="3" t="s">
        <v>18</v>
      </c>
      <c r="C163" s="3"/>
      <c r="D163" s="3"/>
      <c r="E163" s="3"/>
      <c r="F163" s="3"/>
      <c r="G163" s="3"/>
      <c r="H163" s="3">
        <f>H161/E162*1000</f>
        <v>57.319999999999993</v>
      </c>
      <c r="I163">
        <f>COUNTIF(A$1:A164,"№")</f>
        <v>12</v>
      </c>
    </row>
    <row r="164" spans="1:9" x14ac:dyDescent="0.25">
      <c r="A164" s="3"/>
      <c r="B164" s="3" t="s">
        <v>73</v>
      </c>
      <c r="C164" s="3"/>
      <c r="D164" s="3"/>
      <c r="E164" s="3"/>
      <c r="F164" s="3"/>
      <c r="G164" s="3"/>
      <c r="H164" s="3">
        <f>D162/1000*H163</f>
        <v>8.1394399999999987</v>
      </c>
      <c r="I164">
        <f>COUNTIF(A$1:A165,"№")</f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ЦветТорг</dc:creator>
  <cp:lastModifiedBy>Intel</cp:lastModifiedBy>
  <dcterms:created xsi:type="dcterms:W3CDTF">2020-07-19T08:17:06Z</dcterms:created>
  <dcterms:modified xsi:type="dcterms:W3CDTF">2020-07-27T13:59:45Z</dcterms:modified>
</cp:coreProperties>
</file>