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REELANCE\EXCELWORLD\19-10-2020\"/>
    </mc:Choice>
  </mc:AlternateContent>
  <bookViews>
    <workbookView xWindow="0" yWindow="0" windowWidth="21570" windowHeight="7965"/>
  </bookViews>
  <sheets>
    <sheet name="Штрих-коды" sheetId="1" r:id="rId1"/>
    <sheet name="1031короб" sheetId="2" r:id="rId2"/>
    <sheet name="1031к" sheetId="3" r:id="rId3"/>
    <sheet name="1031к короб" sheetId="4" r:id="rId4"/>
  </sheets>
  <definedNames>
    <definedName name="_xlnm._FilterDatabase" localSheetId="2" hidden="1">'1031к'!$A$1:$O$1</definedName>
    <definedName name="_xlnm._FilterDatabase" localSheetId="3" hidden="1">'1031к короб'!$A$1:$O$1</definedName>
    <definedName name="_xlnm._FilterDatabase" localSheetId="1" hidden="1">'1031короб'!$A$1:$O$1</definedName>
    <definedName name="штрихкоды">'Штрих-коды'!$A$1:$A$18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2" i="2"/>
  <c r="O3" i="4"/>
  <c r="O4" i="4"/>
  <c r="O5" i="4"/>
  <c r="O6" i="4"/>
  <c r="O7" i="4"/>
  <c r="O8" i="4"/>
  <c r="O9" i="4"/>
  <c r="O10" i="4"/>
  <c r="O11" i="4"/>
  <c r="O2" i="4"/>
  <c r="O3" i="3"/>
  <c r="O4" i="3"/>
  <c r="O5" i="3"/>
  <c r="O6" i="3"/>
  <c r="O7" i="3"/>
  <c r="O8" i="3"/>
  <c r="O9" i="3"/>
  <c r="O10" i="3"/>
  <c r="O11" i="3"/>
  <c r="O12" i="3"/>
  <c r="O2" i="3"/>
  <c r="A11" i="4" l="1"/>
  <c r="A10" i="4"/>
  <c r="A9" i="4"/>
  <c r="A8" i="4"/>
  <c r="A7" i="4"/>
  <c r="A6" i="4"/>
  <c r="A5" i="4"/>
  <c r="A4" i="4"/>
  <c r="A3" i="4"/>
  <c r="A2" i="4"/>
  <c r="A12" i="3"/>
  <c r="A11" i="3"/>
  <c r="A10" i="3"/>
  <c r="A9" i="3"/>
  <c r="A8" i="3"/>
  <c r="A7" i="3"/>
  <c r="A6" i="3"/>
  <c r="A5" i="3"/>
  <c r="A4" i="3"/>
  <c r="A3" i="3"/>
  <c r="A2" i="3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<sst xmlns="http://schemas.openxmlformats.org/spreadsheetml/2006/main" count="887" uniqueCount="42">
  <si>
    <t>ПолноеНаименование</t>
  </si>
  <si>
    <t>КоличествоВКоробке</t>
  </si>
  <si>
    <t xml:space="preserve">Ед </t>
  </si>
  <si>
    <t>Штрих-код</t>
  </si>
  <si>
    <t>Наименование</t>
  </si>
  <si>
    <t>Цвет</t>
  </si>
  <si>
    <t>ВидТары</t>
  </si>
  <si>
    <t>Обьем</t>
  </si>
  <si>
    <t>ЕдОбьема</t>
  </si>
  <si>
    <t xml:space="preserve">ВидФасовки </t>
  </si>
  <si>
    <t>ДопИнформация</t>
  </si>
  <si>
    <t>Масса</t>
  </si>
  <si>
    <t>ДопКПартирии</t>
  </si>
  <si>
    <t>шт.</t>
  </si>
  <si>
    <t>ВД-АК-1031</t>
  </si>
  <si>
    <t>пластиковое ведро</t>
  </si>
  <si>
    <t>1</t>
  </si>
  <si>
    <t>л</t>
  </si>
  <si>
    <t>гофрокороб</t>
  </si>
  <si>
    <t/>
  </si>
  <si>
    <t>3</t>
  </si>
  <si>
    <t>ЕдИзмерения</t>
  </si>
  <si>
    <t>4810335110451</t>
  </si>
  <si>
    <t>ВД-АК-1031к</t>
  </si>
  <si>
    <t>ведро</t>
  </si>
  <si>
    <t>5</t>
  </si>
  <si>
    <t>4810335110468</t>
  </si>
  <si>
    <t>11</t>
  </si>
  <si>
    <t>20</t>
  </si>
  <si>
    <t>4810335110482</t>
  </si>
  <si>
    <t>4810335003678</t>
  </si>
  <si>
    <t>2</t>
  </si>
  <si>
    <t>4810335009915</t>
  </si>
  <si>
    <t>2,6</t>
  </si>
  <si>
    <t>4810335009922</t>
  </si>
  <si>
    <t>4810335060626</t>
  </si>
  <si>
    <t>4810335009939</t>
  </si>
  <si>
    <t>4810335009946</t>
  </si>
  <si>
    <t>15</t>
  </si>
  <si>
    <t>4810335061647</t>
  </si>
  <si>
    <t>Блеск</t>
  </si>
  <si>
    <t>ИНДЕКС+ПОИСКПОЗ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</si>
</sst>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1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1" fontId="0" fillId="0" borderId="0" xfId="0" applyNumberFormat="1"/>
    <xf numFmtId="0" fontId="0" fillId="0" borderId="0" xfId="0" applyNumberFormat="1"/>
    <xf numFmtId="0" fontId="2" fillId="0" borderId="0" xfId="0" applyFont="1"/>
    <xf numFmtId="1" fontId="2" fillId="0" borderId="0" xfId="0" applyNumberFormat="1" applyFo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</xdr:row>
      <xdr:rowOff>114300</xdr:rowOff>
    </xdr:from>
    <xdr:to>
      <xdr:col>19</xdr:col>
      <xdr:colOff>371475</xdr:colOff>
      <xdr:row>5</xdr:row>
      <xdr:rowOff>133350</xdr:rowOff>
    </xdr:to>
    <xdr:sp macro="" textlink="">
      <xdr:nvSpPr>
        <xdr:cNvPr id="2" name="TextBox 1"/>
        <xdr:cNvSpPr txBox="1"/>
      </xdr:nvSpPr>
      <xdr:spPr>
        <a:xfrm>
          <a:off x="2200275" y="314325"/>
          <a:ext cx="1021080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Задача. </a:t>
          </a:r>
        </a:p>
        <a:p>
          <a:r>
            <a:rPr lang="ru-RU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Доброго дня, подскажите пожалуйста, может у кого есть готовый макрос, или кто-то может помочь в написании. Есть файлик, на вкладке "Штрих-коды" список кодов которые нужно удалить во всём документе. т.е. на всех закладках нужно удалить строчки в которых есть штрихкод со страницы Штрих-коды</a:t>
          </a:r>
          <a:endParaRPr lang="ru-RU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514350</xdr:colOff>
      <xdr:row>6</xdr:row>
      <xdr:rowOff>38100</xdr:rowOff>
    </xdr:from>
    <xdr:to>
      <xdr:col>16</xdr:col>
      <xdr:colOff>466725</xdr:colOff>
      <xdr:row>10</xdr:row>
      <xdr:rowOff>180976</xdr:rowOff>
    </xdr:to>
    <xdr:sp macro="" textlink="">
      <xdr:nvSpPr>
        <xdr:cNvPr id="3" name="TextBox 2"/>
        <xdr:cNvSpPr txBox="1"/>
      </xdr:nvSpPr>
      <xdr:spPr>
        <a:xfrm>
          <a:off x="2190750" y="1238250"/>
          <a:ext cx="8486775" cy="942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Решение.</a:t>
          </a:r>
        </a:p>
        <a:p>
          <a:r>
            <a:rPr lang="ru-RU" sz="1100" b="0" i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Решение основано на том, что объем данных небольшой.</a:t>
          </a:r>
          <a:r>
            <a:rPr lang="ru-RU" sz="11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1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Создание макроса слишком трудоёмко по сравнению с методом поиска формулами.</a:t>
          </a:r>
        </a:p>
        <a:p>
          <a:r>
            <a:rPr lang="ru-RU" sz="11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На каждом листе в отдельной колонке создаётся формула поиска ячеек со штрих-кодами (ИНДЕКС+ПОИСКПОЗ).</a:t>
          </a:r>
        </a:p>
        <a:p>
          <a:r>
            <a:rPr lang="ru-RU" sz="1100" b="0" i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Далее автофильтром выбираются все строки со штрих-кодами, кроме пустых и удаляются</a:t>
          </a:r>
          <a:r>
            <a:rPr lang="ru-RU" sz="11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(см. пример на листе "1031короб").</a:t>
          </a:r>
          <a:endParaRPr lang="ru-RU" sz="1100" b="0" i="0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endParaRPr lang="ru-RU" sz="1100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7</xdr:row>
      <xdr:rowOff>95250</xdr:rowOff>
    </xdr:from>
    <xdr:to>
      <xdr:col>17</xdr:col>
      <xdr:colOff>19050</xdr:colOff>
      <xdr:row>30</xdr:row>
      <xdr:rowOff>152400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5850" y="1428750"/>
          <a:ext cx="4410075" cy="443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I18" sqref="I18"/>
    </sheetView>
  </sheetViews>
  <sheetFormatPr defaultRowHeight="15" x14ac:dyDescent="0.25"/>
  <cols>
    <col min="1" max="1" width="16" style="2" bestFit="1" customWidth="1"/>
  </cols>
  <sheetData>
    <row r="1" spans="1:1" ht="15.75" x14ac:dyDescent="0.25">
      <c r="A1" s="1">
        <v>4810335010249</v>
      </c>
    </row>
    <row r="2" spans="1:1" ht="15.75" x14ac:dyDescent="0.25">
      <c r="A2" s="1">
        <v>4810335010898</v>
      </c>
    </row>
    <row r="3" spans="1:1" ht="15.75" x14ac:dyDescent="0.25">
      <c r="A3" s="1">
        <v>4810335010904</v>
      </c>
    </row>
    <row r="4" spans="1:1" ht="15.75" x14ac:dyDescent="0.25">
      <c r="A4" s="1">
        <v>4810335010911</v>
      </c>
    </row>
    <row r="5" spans="1:1" ht="15.75" x14ac:dyDescent="0.25">
      <c r="A5" s="1">
        <v>4810335010928</v>
      </c>
    </row>
    <row r="6" spans="1:1" ht="15.75" x14ac:dyDescent="0.25">
      <c r="A6" s="1">
        <v>4810335010935</v>
      </c>
    </row>
    <row r="7" spans="1:1" ht="15.75" x14ac:dyDescent="0.25">
      <c r="A7" s="1">
        <v>4810335010942</v>
      </c>
    </row>
    <row r="8" spans="1:1" ht="15.75" x14ac:dyDescent="0.25">
      <c r="A8" s="1">
        <v>4810335010959</v>
      </c>
    </row>
    <row r="9" spans="1:1" ht="15.75" x14ac:dyDescent="0.25">
      <c r="A9" s="1">
        <v>4810335010966</v>
      </c>
    </row>
    <row r="10" spans="1:1" ht="15.75" x14ac:dyDescent="0.25">
      <c r="A10" s="1">
        <v>4810335010973</v>
      </c>
    </row>
    <row r="11" spans="1:1" ht="15.75" x14ac:dyDescent="0.25">
      <c r="A11" s="1">
        <v>4810335010980</v>
      </c>
    </row>
    <row r="12" spans="1:1" ht="15.75" x14ac:dyDescent="0.25">
      <c r="A12" s="1">
        <v>4810335010997</v>
      </c>
    </row>
    <row r="13" spans="1:1" ht="15.75" x14ac:dyDescent="0.25">
      <c r="A13" s="1">
        <v>4810335011000</v>
      </c>
    </row>
    <row r="14" spans="1:1" ht="15.75" x14ac:dyDescent="0.25">
      <c r="A14" s="1">
        <v>4810335011017</v>
      </c>
    </row>
    <row r="15" spans="1:1" ht="15.75" x14ac:dyDescent="0.25">
      <c r="A15" s="1">
        <v>4810335011024</v>
      </c>
    </row>
    <row r="16" spans="1:1" ht="15.75" x14ac:dyDescent="0.25">
      <c r="A16" s="1">
        <v>4810335011031</v>
      </c>
    </row>
    <row r="17" spans="1:1" ht="15.75" x14ac:dyDescent="0.25">
      <c r="A17" s="1">
        <v>4810335007300</v>
      </c>
    </row>
    <row r="18" spans="1:1" ht="15.75" x14ac:dyDescent="0.25">
      <c r="A18" s="1">
        <v>4810335007317</v>
      </c>
    </row>
    <row r="19" spans="1:1" x14ac:dyDescent="0.25">
      <c r="A19" s="3"/>
    </row>
  </sheetData>
  <conditionalFormatting sqref="A19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O2" sqref="O2"/>
    </sheetView>
  </sheetViews>
  <sheetFormatPr defaultRowHeight="15" x14ac:dyDescent="0.25"/>
  <cols>
    <col min="1" max="1" width="49.28515625" bestFit="1" customWidth="1"/>
    <col min="4" max="4" width="29" customWidth="1"/>
    <col min="5" max="5" width="18.28515625" bestFit="1" customWidth="1"/>
    <col min="15" max="15" width="38.14062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O1" s="5" t="s">
        <v>41</v>
      </c>
    </row>
    <row r="2" spans="1:16" x14ac:dyDescent="0.25">
      <c r="A2" t="str">
        <f>CONCATENATE(E2,";",F2,";",B2,C2,";",L2,"кг")</f>
        <v>ВД-АК-1031;;9шт.;кг</v>
      </c>
      <c r="B2">
        <v>9</v>
      </c>
      <c r="C2" t="s">
        <v>13</v>
      </c>
      <c r="D2" s="3">
        <v>4810335116446</v>
      </c>
      <c r="E2" t="s">
        <v>14</v>
      </c>
      <c r="G2" t="s">
        <v>15</v>
      </c>
      <c r="H2" t="s">
        <v>16</v>
      </c>
      <c r="I2" t="s">
        <v>17</v>
      </c>
      <c r="J2" t="s">
        <v>18</v>
      </c>
      <c r="N2" t="s">
        <v>19</v>
      </c>
      <c r="O2" s="6" t="str">
        <f>IFERROR(INDEX('Штрих-коды'!A:A,MATCH(D2,'Штрих-коды'!A:A,0),1),"не найден")</f>
        <v>не найден</v>
      </c>
      <c r="P2" t="s">
        <v>19</v>
      </c>
    </row>
    <row r="3" spans="1:16" x14ac:dyDescent="0.25">
      <c r="A3" t="str">
        <f t="shared" ref="A3:A7" si="0">CONCATENATE(E3,";",F3,";",B3,C3,";",L3,"кг")</f>
        <v>ВД-АК-1031;;4шт.;кг</v>
      </c>
      <c r="B3">
        <v>4</v>
      </c>
      <c r="C3" t="s">
        <v>13</v>
      </c>
      <c r="D3" s="3">
        <v>4810335116453</v>
      </c>
      <c r="E3" t="s">
        <v>14</v>
      </c>
      <c r="G3" t="s">
        <v>15</v>
      </c>
      <c r="H3" t="s">
        <v>20</v>
      </c>
      <c r="I3" t="s">
        <v>17</v>
      </c>
      <c r="J3" t="s">
        <v>18</v>
      </c>
      <c r="N3" t="s">
        <v>19</v>
      </c>
      <c r="O3" s="6" t="str">
        <f>IFERROR(INDEX('Штрих-коды'!A:A,MATCH(D3,'Штрих-коды'!A:A,0),1),"не найден")</f>
        <v>не найден</v>
      </c>
      <c r="P3" t="s">
        <v>19</v>
      </c>
    </row>
    <row r="4" spans="1:16" x14ac:dyDescent="0.25">
      <c r="A4" t="str">
        <f t="shared" si="0"/>
        <v>ВД-АК-1031;;9шт.;кг</v>
      </c>
      <c r="B4">
        <v>9</v>
      </c>
      <c r="C4" t="s">
        <v>13</v>
      </c>
      <c r="D4" s="3">
        <v>4810335116460</v>
      </c>
      <c r="E4" t="s">
        <v>14</v>
      </c>
      <c r="G4" t="s">
        <v>15</v>
      </c>
      <c r="H4" t="s">
        <v>16</v>
      </c>
      <c r="I4" t="s">
        <v>17</v>
      </c>
      <c r="J4" t="s">
        <v>18</v>
      </c>
      <c r="N4" t="s">
        <v>19</v>
      </c>
      <c r="O4" s="6" t="str">
        <f>IFERROR(INDEX('Штрих-коды'!A:A,MATCH(D4,'Штрих-коды'!A:A,0),1),"не найден")</f>
        <v>не найден</v>
      </c>
      <c r="P4" t="s">
        <v>19</v>
      </c>
    </row>
    <row r="5" spans="1:16" x14ac:dyDescent="0.25">
      <c r="A5" t="str">
        <f t="shared" si="0"/>
        <v>ВД-АК-1031;;4шт.;кг</v>
      </c>
      <c r="B5">
        <v>4</v>
      </c>
      <c r="C5" t="s">
        <v>13</v>
      </c>
      <c r="D5" s="3">
        <v>4810335010911</v>
      </c>
      <c r="E5" t="s">
        <v>14</v>
      </c>
      <c r="G5" t="s">
        <v>15</v>
      </c>
      <c r="H5" t="s">
        <v>20</v>
      </c>
      <c r="I5" t="s">
        <v>17</v>
      </c>
      <c r="J5" t="s">
        <v>18</v>
      </c>
      <c r="N5" t="s">
        <v>19</v>
      </c>
      <c r="O5" s="6">
        <f>IFERROR(INDEX('Штрих-коды'!A:A,MATCH(D5,'Штрих-коды'!A:A,0),1),"не найден")</f>
        <v>4810335010911</v>
      </c>
      <c r="P5" t="s">
        <v>19</v>
      </c>
    </row>
    <row r="6" spans="1:16" x14ac:dyDescent="0.25">
      <c r="A6" t="str">
        <f t="shared" si="0"/>
        <v>ВД-АК-1031;;9шт.;кг</v>
      </c>
      <c r="B6">
        <v>9</v>
      </c>
      <c r="C6" t="s">
        <v>13</v>
      </c>
      <c r="D6" s="3">
        <v>4810335116484</v>
      </c>
      <c r="E6" t="s">
        <v>14</v>
      </c>
      <c r="G6" t="s">
        <v>15</v>
      </c>
      <c r="H6" t="s">
        <v>16</v>
      </c>
      <c r="I6" t="s">
        <v>17</v>
      </c>
      <c r="J6" t="s">
        <v>18</v>
      </c>
      <c r="N6" t="s">
        <v>19</v>
      </c>
      <c r="O6" s="6" t="str">
        <f>IFERROR(INDEX('Штрих-коды'!A:A,MATCH(D6,'Штрих-коды'!A:A,0),1),"не найден")</f>
        <v>не найден</v>
      </c>
      <c r="P6" t="s">
        <v>19</v>
      </c>
    </row>
    <row r="7" spans="1:16" x14ac:dyDescent="0.25">
      <c r="A7" t="str">
        <f t="shared" si="0"/>
        <v>ВД-АК-1031;;4шт.;кг</v>
      </c>
      <c r="B7">
        <v>4</v>
      </c>
      <c r="C7" t="s">
        <v>13</v>
      </c>
      <c r="D7" s="3">
        <v>4810335116491</v>
      </c>
      <c r="E7" t="s">
        <v>14</v>
      </c>
      <c r="G7" t="s">
        <v>15</v>
      </c>
      <c r="H7" t="s">
        <v>20</v>
      </c>
      <c r="I7" t="s">
        <v>17</v>
      </c>
      <c r="J7" t="s">
        <v>18</v>
      </c>
      <c r="N7" t="s">
        <v>19</v>
      </c>
      <c r="O7" s="6" t="str">
        <f>IFERROR(INDEX('Штрих-коды'!A:A,MATCH(D7,'Штрих-коды'!A:A,0),1),"не найден")</f>
        <v>не найден</v>
      </c>
      <c r="P7" t="s">
        <v>19</v>
      </c>
    </row>
    <row r="8" spans="1:16" x14ac:dyDescent="0.25">
      <c r="E8" t="s">
        <v>19</v>
      </c>
      <c r="F8" t="s">
        <v>19</v>
      </c>
      <c r="G8" t="s">
        <v>19</v>
      </c>
      <c r="H8" t="s">
        <v>19</v>
      </c>
      <c r="I8" t="s">
        <v>19</v>
      </c>
      <c r="J8" t="s">
        <v>19</v>
      </c>
      <c r="K8" t="s">
        <v>19</v>
      </c>
      <c r="L8" t="s">
        <v>19</v>
      </c>
      <c r="M8" t="s">
        <v>19</v>
      </c>
      <c r="N8" t="s">
        <v>19</v>
      </c>
      <c r="O8" s="3"/>
      <c r="P8" t="s">
        <v>19</v>
      </c>
    </row>
    <row r="9" spans="1:16" x14ac:dyDescent="0.25">
      <c r="E9" t="s">
        <v>19</v>
      </c>
      <c r="F9" t="s">
        <v>19</v>
      </c>
      <c r="G9" t="s">
        <v>19</v>
      </c>
      <c r="H9" t="s">
        <v>19</v>
      </c>
      <c r="I9" t="s">
        <v>19</v>
      </c>
      <c r="J9" t="s">
        <v>19</v>
      </c>
      <c r="K9" t="s">
        <v>19</v>
      </c>
      <c r="L9" t="s">
        <v>19</v>
      </c>
      <c r="M9" t="s">
        <v>19</v>
      </c>
      <c r="N9" t="s">
        <v>19</v>
      </c>
      <c r="O9" s="3"/>
      <c r="P9" t="s">
        <v>19</v>
      </c>
    </row>
    <row r="10" spans="1:16" x14ac:dyDescent="0.25">
      <c r="E10" t="s">
        <v>19</v>
      </c>
      <c r="F10" t="s">
        <v>19</v>
      </c>
      <c r="G10" t="s">
        <v>19</v>
      </c>
      <c r="H10" t="s">
        <v>19</v>
      </c>
      <c r="I10" t="s">
        <v>19</v>
      </c>
      <c r="J10" t="s">
        <v>19</v>
      </c>
      <c r="K10" t="s">
        <v>19</v>
      </c>
      <c r="L10" t="s">
        <v>19</v>
      </c>
      <c r="M10" t="s">
        <v>19</v>
      </c>
      <c r="N10" t="s">
        <v>19</v>
      </c>
      <c r="O10" s="3"/>
      <c r="P10" t="s">
        <v>19</v>
      </c>
    </row>
    <row r="11" spans="1:16" x14ac:dyDescent="0.25">
      <c r="E11" t="s">
        <v>19</v>
      </c>
      <c r="F11" t="s">
        <v>19</v>
      </c>
      <c r="G11" t="s">
        <v>19</v>
      </c>
      <c r="H11" t="s">
        <v>19</v>
      </c>
      <c r="I11" t="s">
        <v>19</v>
      </c>
      <c r="J11" t="s">
        <v>19</v>
      </c>
      <c r="K11" t="s">
        <v>19</v>
      </c>
      <c r="L11" t="s">
        <v>19</v>
      </c>
      <c r="M11" t="s">
        <v>19</v>
      </c>
      <c r="N11" t="s">
        <v>19</v>
      </c>
      <c r="O11" s="3"/>
      <c r="P11" t="s">
        <v>19</v>
      </c>
    </row>
    <row r="12" spans="1:16" x14ac:dyDescent="0.25">
      <c r="E12" t="s">
        <v>19</v>
      </c>
      <c r="F12" t="s">
        <v>19</v>
      </c>
      <c r="G12" t="s">
        <v>19</v>
      </c>
      <c r="H12" t="s">
        <v>19</v>
      </c>
      <c r="I12" t="s">
        <v>19</v>
      </c>
      <c r="J12" t="s">
        <v>19</v>
      </c>
      <c r="K12" t="s">
        <v>19</v>
      </c>
      <c r="L12" t="s">
        <v>19</v>
      </c>
      <c r="M12" t="s">
        <v>19</v>
      </c>
      <c r="N12" t="s">
        <v>19</v>
      </c>
      <c r="O12" s="3"/>
      <c r="P12" t="s">
        <v>19</v>
      </c>
    </row>
    <row r="13" spans="1:16" x14ac:dyDescent="0.25"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 t="s">
        <v>19</v>
      </c>
      <c r="N13" t="s">
        <v>19</v>
      </c>
      <c r="P13" t="s">
        <v>19</v>
      </c>
    </row>
    <row r="14" spans="1:16" x14ac:dyDescent="0.25"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 t="s">
        <v>19</v>
      </c>
      <c r="N14" t="s">
        <v>19</v>
      </c>
      <c r="O14" t="s">
        <v>19</v>
      </c>
      <c r="P14" t="s">
        <v>19</v>
      </c>
    </row>
    <row r="15" spans="1:16" x14ac:dyDescent="0.25"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 t="s">
        <v>19</v>
      </c>
      <c r="N15" t="s">
        <v>19</v>
      </c>
      <c r="O15" t="s">
        <v>19</v>
      </c>
      <c r="P15" t="s">
        <v>19</v>
      </c>
    </row>
    <row r="16" spans="1:16" x14ac:dyDescent="0.25"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 t="s">
        <v>19</v>
      </c>
      <c r="N16" t="s">
        <v>19</v>
      </c>
      <c r="O16" t="s">
        <v>19</v>
      </c>
      <c r="P16" t="s">
        <v>19</v>
      </c>
    </row>
    <row r="17" spans="5:16" x14ac:dyDescent="0.25"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 t="s">
        <v>19</v>
      </c>
      <c r="N17" t="s">
        <v>19</v>
      </c>
      <c r="O17" t="s">
        <v>19</v>
      </c>
      <c r="P17" t="s">
        <v>19</v>
      </c>
    </row>
    <row r="18" spans="5:16" x14ac:dyDescent="0.25"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 t="s">
        <v>19</v>
      </c>
      <c r="N18" t="s">
        <v>19</v>
      </c>
      <c r="O18" t="s">
        <v>19</v>
      </c>
      <c r="P18" t="s">
        <v>19</v>
      </c>
    </row>
    <row r="19" spans="5:16" x14ac:dyDescent="0.25"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 t="s">
        <v>19</v>
      </c>
      <c r="N19" t="s">
        <v>19</v>
      </c>
      <c r="O19" t="s">
        <v>19</v>
      </c>
      <c r="P19" t="s">
        <v>19</v>
      </c>
    </row>
    <row r="20" spans="5:16" x14ac:dyDescent="0.25"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 t="s">
        <v>19</v>
      </c>
      <c r="N20" t="s">
        <v>19</v>
      </c>
      <c r="O20" t="s">
        <v>19</v>
      </c>
      <c r="P20" t="s">
        <v>19</v>
      </c>
    </row>
    <row r="21" spans="5:16" x14ac:dyDescent="0.25"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 t="s">
        <v>19</v>
      </c>
      <c r="N21" t="s">
        <v>19</v>
      </c>
      <c r="O21" t="s">
        <v>19</v>
      </c>
      <c r="P21" t="s">
        <v>19</v>
      </c>
    </row>
    <row r="22" spans="5:16" x14ac:dyDescent="0.25"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 t="s">
        <v>19</v>
      </c>
      <c r="N22" t="s">
        <v>19</v>
      </c>
      <c r="O22" t="s">
        <v>19</v>
      </c>
      <c r="P22" t="s">
        <v>19</v>
      </c>
    </row>
    <row r="23" spans="5:16" x14ac:dyDescent="0.25"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 t="s">
        <v>19</v>
      </c>
      <c r="N23" t="s">
        <v>19</v>
      </c>
      <c r="O23" t="s">
        <v>19</v>
      </c>
      <c r="P23" t="s">
        <v>19</v>
      </c>
    </row>
    <row r="24" spans="5:16" x14ac:dyDescent="0.25"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  <c r="M24" t="s">
        <v>19</v>
      </c>
      <c r="N24" t="s">
        <v>19</v>
      </c>
      <c r="O24" t="s">
        <v>19</v>
      </c>
      <c r="P24" t="s">
        <v>19</v>
      </c>
    </row>
    <row r="25" spans="5:16" x14ac:dyDescent="0.25"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  <c r="M25" t="s">
        <v>19</v>
      </c>
      <c r="N25" t="s">
        <v>19</v>
      </c>
      <c r="O25" t="s">
        <v>19</v>
      </c>
      <c r="P25" t="s">
        <v>19</v>
      </c>
    </row>
    <row r="26" spans="5:16" x14ac:dyDescent="0.25"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  <c r="M26" t="s">
        <v>19</v>
      </c>
      <c r="N26" t="s">
        <v>19</v>
      </c>
      <c r="O26" t="s">
        <v>19</v>
      </c>
      <c r="P26" t="s">
        <v>19</v>
      </c>
    </row>
    <row r="27" spans="5:16" x14ac:dyDescent="0.25"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  <c r="M27" t="s">
        <v>19</v>
      </c>
      <c r="N27" t="s">
        <v>19</v>
      </c>
      <c r="O27" t="s">
        <v>19</v>
      </c>
      <c r="P27" t="s">
        <v>19</v>
      </c>
    </row>
    <row r="28" spans="5:16" x14ac:dyDescent="0.25"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  <c r="M28" t="s">
        <v>19</v>
      </c>
      <c r="N28" t="s">
        <v>19</v>
      </c>
      <c r="O28" t="s">
        <v>19</v>
      </c>
      <c r="P28" t="s">
        <v>19</v>
      </c>
    </row>
    <row r="29" spans="5:16" x14ac:dyDescent="0.25"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  <c r="M29" t="s">
        <v>19</v>
      </c>
      <c r="N29" t="s">
        <v>19</v>
      </c>
      <c r="O29" t="s">
        <v>19</v>
      </c>
      <c r="P29" t="s">
        <v>19</v>
      </c>
    </row>
    <row r="30" spans="5:16" x14ac:dyDescent="0.25"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  <c r="M30" t="s">
        <v>19</v>
      </c>
      <c r="N30" t="s">
        <v>19</v>
      </c>
      <c r="O30" t="s">
        <v>19</v>
      </c>
      <c r="P30" t="s">
        <v>19</v>
      </c>
    </row>
    <row r="31" spans="5:16" x14ac:dyDescent="0.25"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  <c r="M31" t="s">
        <v>19</v>
      </c>
      <c r="N31" t="s">
        <v>19</v>
      </c>
      <c r="O31" t="s">
        <v>19</v>
      </c>
      <c r="P31" t="s">
        <v>19</v>
      </c>
    </row>
    <row r="32" spans="5:16" x14ac:dyDescent="0.25"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  <c r="M32" t="s">
        <v>19</v>
      </c>
      <c r="N32" t="s">
        <v>19</v>
      </c>
      <c r="O32" t="s">
        <v>19</v>
      </c>
      <c r="P32" t="s">
        <v>19</v>
      </c>
    </row>
    <row r="33" spans="5:16" x14ac:dyDescent="0.25"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  <c r="M33" t="s">
        <v>19</v>
      </c>
      <c r="N33" t="s">
        <v>19</v>
      </c>
      <c r="O33" t="s">
        <v>19</v>
      </c>
      <c r="P33" t="s">
        <v>19</v>
      </c>
    </row>
    <row r="34" spans="5:16" x14ac:dyDescent="0.25"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  <c r="M34" t="s">
        <v>19</v>
      </c>
      <c r="N34" t="s">
        <v>19</v>
      </c>
      <c r="O34" t="s">
        <v>19</v>
      </c>
      <c r="P34" t="s">
        <v>19</v>
      </c>
    </row>
    <row r="35" spans="5:16" x14ac:dyDescent="0.25"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  <c r="M35" t="s">
        <v>19</v>
      </c>
      <c r="N35" t="s">
        <v>19</v>
      </c>
      <c r="O35" t="s">
        <v>19</v>
      </c>
      <c r="P35" t="s">
        <v>19</v>
      </c>
    </row>
    <row r="36" spans="5:16" x14ac:dyDescent="0.25"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  <c r="M36" t="s">
        <v>19</v>
      </c>
      <c r="N36" t="s">
        <v>19</v>
      </c>
      <c r="O36" t="s">
        <v>19</v>
      </c>
      <c r="P36" t="s">
        <v>19</v>
      </c>
    </row>
    <row r="37" spans="5:16" x14ac:dyDescent="0.25"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  <c r="M37" t="s">
        <v>19</v>
      </c>
      <c r="N37" t="s">
        <v>19</v>
      </c>
      <c r="O37" t="s">
        <v>19</v>
      </c>
      <c r="P37" t="s">
        <v>19</v>
      </c>
    </row>
    <row r="38" spans="5:16" x14ac:dyDescent="0.25"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  <c r="M38" t="s">
        <v>19</v>
      </c>
      <c r="N38" t="s">
        <v>19</v>
      </c>
      <c r="O38" t="s">
        <v>19</v>
      </c>
      <c r="P38" t="s">
        <v>19</v>
      </c>
    </row>
    <row r="39" spans="5:16" x14ac:dyDescent="0.25"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  <c r="M39" t="s">
        <v>19</v>
      </c>
      <c r="N39" t="s">
        <v>19</v>
      </c>
      <c r="O39" t="s">
        <v>19</v>
      </c>
      <c r="P39" t="s">
        <v>19</v>
      </c>
    </row>
    <row r="40" spans="5:16" x14ac:dyDescent="0.25"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  <c r="M40" t="s">
        <v>19</v>
      </c>
      <c r="N40" t="s">
        <v>19</v>
      </c>
      <c r="O40" t="s">
        <v>19</v>
      </c>
      <c r="P40" t="s">
        <v>19</v>
      </c>
    </row>
    <row r="41" spans="5:16" x14ac:dyDescent="0.25"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  <c r="M41" t="s">
        <v>19</v>
      </c>
      <c r="N41" t="s">
        <v>19</v>
      </c>
      <c r="O41" t="s">
        <v>19</v>
      </c>
      <c r="P41" t="s">
        <v>19</v>
      </c>
    </row>
    <row r="42" spans="5:16" x14ac:dyDescent="0.25"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  <c r="M42" t="s">
        <v>19</v>
      </c>
      <c r="N42" t="s">
        <v>19</v>
      </c>
      <c r="O42" t="s">
        <v>19</v>
      </c>
      <c r="P42" t="s">
        <v>19</v>
      </c>
    </row>
    <row r="43" spans="5:16" x14ac:dyDescent="0.25"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  <c r="M43" t="s">
        <v>19</v>
      </c>
      <c r="N43" t="s">
        <v>19</v>
      </c>
      <c r="O43" t="s">
        <v>19</v>
      </c>
      <c r="P43" t="s">
        <v>19</v>
      </c>
    </row>
    <row r="44" spans="5:16" x14ac:dyDescent="0.25"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  <c r="M44" t="s">
        <v>19</v>
      </c>
      <c r="N44" t="s">
        <v>19</v>
      </c>
      <c r="O44" t="s">
        <v>19</v>
      </c>
      <c r="P44" t="s">
        <v>19</v>
      </c>
    </row>
    <row r="45" spans="5:16" x14ac:dyDescent="0.25"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  <c r="M45" t="s">
        <v>19</v>
      </c>
      <c r="N45" t="s">
        <v>19</v>
      </c>
      <c r="O45" t="s">
        <v>19</v>
      </c>
      <c r="P45" t="s">
        <v>19</v>
      </c>
    </row>
    <row r="46" spans="5:16" x14ac:dyDescent="0.25"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  <c r="M46" t="s">
        <v>19</v>
      </c>
      <c r="N46" t="s">
        <v>19</v>
      </c>
      <c r="O46" t="s">
        <v>19</v>
      </c>
      <c r="P46" t="s">
        <v>19</v>
      </c>
    </row>
    <row r="47" spans="5:16" x14ac:dyDescent="0.25"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  <c r="M47" t="s">
        <v>19</v>
      </c>
      <c r="N47" t="s">
        <v>19</v>
      </c>
      <c r="O47" t="s">
        <v>19</v>
      </c>
      <c r="P47" t="s">
        <v>19</v>
      </c>
    </row>
    <row r="48" spans="5:16" x14ac:dyDescent="0.25"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  <c r="M48" t="s">
        <v>19</v>
      </c>
      <c r="N48" t="s">
        <v>19</v>
      </c>
      <c r="O48" t="s">
        <v>19</v>
      </c>
      <c r="P48" t="s">
        <v>19</v>
      </c>
    </row>
    <row r="49" spans="5:16" x14ac:dyDescent="0.25"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 t="s">
        <v>19</v>
      </c>
      <c r="L49" t="s">
        <v>19</v>
      </c>
      <c r="M49" t="s">
        <v>19</v>
      </c>
      <c r="N49" t="s">
        <v>19</v>
      </c>
      <c r="O49" t="s">
        <v>19</v>
      </c>
      <c r="P49" t="s">
        <v>19</v>
      </c>
    </row>
    <row r="50" spans="5:16" x14ac:dyDescent="0.25"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 t="s">
        <v>19</v>
      </c>
      <c r="L50" t="s">
        <v>19</v>
      </c>
      <c r="M50" t="s">
        <v>19</v>
      </c>
      <c r="N50" t="s">
        <v>19</v>
      </c>
      <c r="O50" t="s">
        <v>19</v>
      </c>
      <c r="P50" t="s">
        <v>19</v>
      </c>
    </row>
    <row r="51" spans="5:16" x14ac:dyDescent="0.25"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 t="s">
        <v>19</v>
      </c>
      <c r="L51" t="s">
        <v>19</v>
      </c>
      <c r="M51" t="s">
        <v>19</v>
      </c>
      <c r="N51" t="s">
        <v>19</v>
      </c>
      <c r="O51" t="s">
        <v>19</v>
      </c>
      <c r="P51" t="s">
        <v>19</v>
      </c>
    </row>
    <row r="52" spans="5:16" x14ac:dyDescent="0.25"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 t="s">
        <v>19</v>
      </c>
      <c r="L52" t="s">
        <v>19</v>
      </c>
      <c r="M52" t="s">
        <v>19</v>
      </c>
      <c r="N52" t="s">
        <v>19</v>
      </c>
      <c r="O52" t="s">
        <v>19</v>
      </c>
      <c r="P52" t="s">
        <v>19</v>
      </c>
    </row>
    <row r="53" spans="5:16" x14ac:dyDescent="0.25"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 t="s">
        <v>19</v>
      </c>
      <c r="L53" t="s">
        <v>19</v>
      </c>
      <c r="M53" t="s">
        <v>19</v>
      </c>
      <c r="N53" t="s">
        <v>19</v>
      </c>
      <c r="O53" t="s">
        <v>19</v>
      </c>
      <c r="P53" t="s">
        <v>19</v>
      </c>
    </row>
    <row r="54" spans="5:16" x14ac:dyDescent="0.25"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 t="s">
        <v>19</v>
      </c>
      <c r="L54" t="s">
        <v>19</v>
      </c>
      <c r="M54" t="s">
        <v>19</v>
      </c>
      <c r="N54" t="s">
        <v>19</v>
      </c>
      <c r="O54" t="s">
        <v>19</v>
      </c>
      <c r="P54" t="s">
        <v>19</v>
      </c>
    </row>
    <row r="55" spans="5:16" x14ac:dyDescent="0.25"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 t="s">
        <v>19</v>
      </c>
      <c r="L55" t="s">
        <v>19</v>
      </c>
      <c r="M55" t="s">
        <v>19</v>
      </c>
      <c r="N55" t="s">
        <v>19</v>
      </c>
      <c r="O55" t="s">
        <v>19</v>
      </c>
      <c r="P55" t="s">
        <v>19</v>
      </c>
    </row>
    <row r="56" spans="5:16" x14ac:dyDescent="0.25"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 t="s">
        <v>19</v>
      </c>
      <c r="L56" t="s">
        <v>19</v>
      </c>
      <c r="M56" t="s">
        <v>19</v>
      </c>
      <c r="N56" t="s">
        <v>19</v>
      </c>
      <c r="O56" t="s">
        <v>19</v>
      </c>
      <c r="P56" t="s">
        <v>19</v>
      </c>
    </row>
    <row r="57" spans="5:16" x14ac:dyDescent="0.25"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 t="s">
        <v>19</v>
      </c>
      <c r="L57" t="s">
        <v>19</v>
      </c>
      <c r="M57" t="s">
        <v>19</v>
      </c>
      <c r="N57" t="s">
        <v>19</v>
      </c>
      <c r="O57" t="s">
        <v>19</v>
      </c>
      <c r="P57" t="s">
        <v>19</v>
      </c>
    </row>
    <row r="58" spans="5:16" x14ac:dyDescent="0.25"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 t="s">
        <v>19</v>
      </c>
      <c r="L58" t="s">
        <v>19</v>
      </c>
      <c r="M58" t="s">
        <v>19</v>
      </c>
      <c r="N58" t="s">
        <v>19</v>
      </c>
      <c r="O58" t="s">
        <v>19</v>
      </c>
      <c r="P58" t="s">
        <v>19</v>
      </c>
    </row>
    <row r="59" spans="5:16" x14ac:dyDescent="0.25"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 t="s">
        <v>19</v>
      </c>
      <c r="L59" t="s">
        <v>19</v>
      </c>
      <c r="M59" t="s">
        <v>19</v>
      </c>
      <c r="N59" t="s">
        <v>19</v>
      </c>
      <c r="O59" t="s">
        <v>19</v>
      </c>
      <c r="P59" t="s">
        <v>19</v>
      </c>
    </row>
    <row r="60" spans="5:16" x14ac:dyDescent="0.25"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 t="s">
        <v>19</v>
      </c>
      <c r="L60" t="s">
        <v>19</v>
      </c>
      <c r="M60" t="s">
        <v>19</v>
      </c>
      <c r="N60" t="s">
        <v>19</v>
      </c>
      <c r="O60" t="s">
        <v>19</v>
      </c>
      <c r="P60" t="s">
        <v>19</v>
      </c>
    </row>
    <row r="61" spans="5:16" x14ac:dyDescent="0.25"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 t="s">
        <v>19</v>
      </c>
      <c r="L61" t="s">
        <v>19</v>
      </c>
      <c r="M61" t="s">
        <v>19</v>
      </c>
      <c r="N61" t="s">
        <v>19</v>
      </c>
      <c r="O61" t="s">
        <v>19</v>
      </c>
      <c r="P61" t="s">
        <v>19</v>
      </c>
    </row>
    <row r="62" spans="5:16" x14ac:dyDescent="0.25"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 t="s">
        <v>19</v>
      </c>
      <c r="L62" t="s">
        <v>19</v>
      </c>
      <c r="M62" t="s">
        <v>19</v>
      </c>
      <c r="N62" t="s">
        <v>19</v>
      </c>
      <c r="O62" t="s">
        <v>19</v>
      </c>
      <c r="P62" t="s">
        <v>19</v>
      </c>
    </row>
    <row r="63" spans="5:16" x14ac:dyDescent="0.25"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 t="s">
        <v>19</v>
      </c>
      <c r="L63" t="s">
        <v>19</v>
      </c>
      <c r="M63" t="s">
        <v>19</v>
      </c>
      <c r="N63" t="s">
        <v>19</v>
      </c>
      <c r="O63" t="s">
        <v>19</v>
      </c>
      <c r="P63" t="s">
        <v>19</v>
      </c>
    </row>
    <row r="64" spans="5:16" x14ac:dyDescent="0.25"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 t="s">
        <v>19</v>
      </c>
      <c r="L64" t="s">
        <v>19</v>
      </c>
      <c r="M64" t="s">
        <v>19</v>
      </c>
      <c r="N64" t="s">
        <v>19</v>
      </c>
      <c r="O64" t="s">
        <v>19</v>
      </c>
      <c r="P64" t="s">
        <v>19</v>
      </c>
    </row>
  </sheetData>
  <autoFilter ref="A1:O1"/>
  <conditionalFormatting sqref="D2:D7">
    <cfRule type="duplicateValues" dxfId="2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O2" sqref="O2"/>
    </sheetView>
  </sheetViews>
  <sheetFormatPr defaultRowHeight="15" x14ac:dyDescent="0.25"/>
  <cols>
    <col min="4" max="4" width="26.7109375" customWidth="1"/>
    <col min="15" max="15" width="27.42578125" customWidth="1"/>
  </cols>
  <sheetData>
    <row r="1" spans="1:15" x14ac:dyDescent="0.25">
      <c r="A1" s="4" t="s">
        <v>0</v>
      </c>
      <c r="B1" t="s">
        <v>7</v>
      </c>
      <c r="C1" t="s">
        <v>21</v>
      </c>
      <c r="D1" s="3" t="s">
        <v>3</v>
      </c>
      <c r="E1" t="s">
        <v>4</v>
      </c>
      <c r="F1" s="4" t="s">
        <v>5</v>
      </c>
      <c r="G1" t="s">
        <v>6</v>
      </c>
      <c r="H1" t="s">
        <v>10</v>
      </c>
      <c r="I1" s="4" t="s">
        <v>11</v>
      </c>
      <c r="J1" t="s">
        <v>12</v>
      </c>
      <c r="O1" s="5" t="s">
        <v>41</v>
      </c>
    </row>
    <row r="2" spans="1:15" x14ac:dyDescent="0.25">
      <c r="A2" t="str">
        <f>CONCATENATE(E2,";",F2,";",I2,"кг")</f>
        <v>ВД-АК-1031к;;кг</v>
      </c>
      <c r="B2" t="s">
        <v>20</v>
      </c>
      <c r="C2" t="s">
        <v>17</v>
      </c>
      <c r="D2" s="3" t="s">
        <v>22</v>
      </c>
      <c r="E2" t="s">
        <v>23</v>
      </c>
      <c r="G2" t="s">
        <v>24</v>
      </c>
      <c r="K2" t="s">
        <v>19</v>
      </c>
      <c r="O2" s="6" t="str">
        <f>IFERROR(INDEX('Штрих-коды'!A:A,MATCH(D2,'Штрих-коды'!A:A,0),1),"не найден")</f>
        <v>не найден</v>
      </c>
    </row>
    <row r="3" spans="1:15" x14ac:dyDescent="0.25">
      <c r="A3" t="str">
        <f t="shared" ref="A3:A12" si="0">CONCATENATE(E3,";",F3,";",I3,"кг")</f>
        <v>ВД-АК-1031к;;кг</v>
      </c>
      <c r="B3" t="s">
        <v>25</v>
      </c>
      <c r="C3" t="s">
        <v>17</v>
      </c>
      <c r="D3" s="3" t="s">
        <v>26</v>
      </c>
      <c r="E3" t="s">
        <v>23</v>
      </c>
      <c r="G3" t="s">
        <v>24</v>
      </c>
      <c r="K3" t="s">
        <v>19</v>
      </c>
      <c r="O3" s="6" t="str">
        <f>IFERROR(INDEX('Штрих-коды'!A:A,MATCH(D3,'Штрих-коды'!A:A,0),1),"не найден")</f>
        <v>не найден</v>
      </c>
    </row>
    <row r="4" spans="1:15" x14ac:dyDescent="0.25">
      <c r="A4" t="str">
        <f t="shared" si="0"/>
        <v>ВД-АК-1031к;;кг</v>
      </c>
      <c r="B4" t="s">
        <v>27</v>
      </c>
      <c r="C4" t="s">
        <v>17</v>
      </c>
      <c r="D4" s="3">
        <v>4810335010973</v>
      </c>
      <c r="E4" t="s">
        <v>23</v>
      </c>
      <c r="G4" t="s">
        <v>24</v>
      </c>
      <c r="K4" t="s">
        <v>19</v>
      </c>
      <c r="O4" s="6">
        <f>IFERROR(INDEX('Штрих-коды'!A:A,MATCH(D4,'Штрих-коды'!A:A,0),1),"не найден")</f>
        <v>4810335010973</v>
      </c>
    </row>
    <row r="5" spans="1:15" x14ac:dyDescent="0.25">
      <c r="A5" t="str">
        <f t="shared" si="0"/>
        <v>ВД-АК-1031к;;кг</v>
      </c>
      <c r="B5" t="s">
        <v>28</v>
      </c>
      <c r="C5" t="s">
        <v>17</v>
      </c>
      <c r="D5" s="3" t="s">
        <v>29</v>
      </c>
      <c r="E5" t="s">
        <v>23</v>
      </c>
      <c r="G5" t="s">
        <v>24</v>
      </c>
      <c r="K5" t="s">
        <v>19</v>
      </c>
      <c r="O5" s="6" t="str">
        <f>IFERROR(INDEX('Штрих-коды'!A:A,MATCH(D5,'Штрих-коды'!A:A,0),1),"не найден")</f>
        <v>не найден</v>
      </c>
    </row>
    <row r="6" spans="1:15" x14ac:dyDescent="0.25">
      <c r="A6" t="str">
        <f t="shared" si="0"/>
        <v>ВД-АК-1031к;;кг</v>
      </c>
      <c r="B6" t="s">
        <v>16</v>
      </c>
      <c r="C6" t="s">
        <v>17</v>
      </c>
      <c r="D6" s="3" t="s">
        <v>30</v>
      </c>
      <c r="E6" t="s">
        <v>23</v>
      </c>
      <c r="G6" t="s">
        <v>24</v>
      </c>
      <c r="H6" t="s">
        <v>19</v>
      </c>
      <c r="I6" t="s">
        <v>19</v>
      </c>
      <c r="J6" t="s">
        <v>19</v>
      </c>
      <c r="K6" t="s">
        <v>19</v>
      </c>
      <c r="O6" s="6" t="str">
        <f>IFERROR(INDEX('Штрих-коды'!A:A,MATCH(D6,'Штрих-коды'!A:A,0),1),"не найден")</f>
        <v>не найден</v>
      </c>
    </row>
    <row r="7" spans="1:15" x14ac:dyDescent="0.25">
      <c r="A7" t="str">
        <f t="shared" si="0"/>
        <v>ВД-АК-1031к;;кг</v>
      </c>
      <c r="B7" t="s">
        <v>31</v>
      </c>
      <c r="C7" t="s">
        <v>17</v>
      </c>
      <c r="D7" s="3" t="s">
        <v>32</v>
      </c>
      <c r="E7" t="s">
        <v>23</v>
      </c>
      <c r="G7" t="s">
        <v>24</v>
      </c>
      <c r="H7" t="s">
        <v>19</v>
      </c>
      <c r="I7" t="s">
        <v>19</v>
      </c>
      <c r="J7" t="s">
        <v>19</v>
      </c>
      <c r="K7" t="s">
        <v>19</v>
      </c>
      <c r="O7" s="6" t="str">
        <f>IFERROR(INDEX('Штрих-коды'!A:A,MATCH(D7,'Штрих-коды'!A:A,0),1),"не найден")</f>
        <v>не найден</v>
      </c>
    </row>
    <row r="8" spans="1:15" x14ac:dyDescent="0.25">
      <c r="A8" t="str">
        <f t="shared" si="0"/>
        <v>ВД-АК-1031к;;кг</v>
      </c>
      <c r="B8" t="s">
        <v>33</v>
      </c>
      <c r="C8" t="s">
        <v>17</v>
      </c>
      <c r="D8" s="3" t="s">
        <v>34</v>
      </c>
      <c r="E8" t="s">
        <v>23</v>
      </c>
      <c r="G8" t="s">
        <v>24</v>
      </c>
      <c r="H8" t="s">
        <v>19</v>
      </c>
      <c r="I8" t="s">
        <v>19</v>
      </c>
      <c r="J8" t="s">
        <v>19</v>
      </c>
      <c r="K8" t="s">
        <v>19</v>
      </c>
      <c r="O8" s="6" t="str">
        <f>IFERROR(INDEX('Штрих-коды'!A:A,MATCH(D8,'Штрих-коды'!A:A,0),1),"не найден")</f>
        <v>не найден</v>
      </c>
    </row>
    <row r="9" spans="1:15" x14ac:dyDescent="0.25">
      <c r="A9" t="str">
        <f t="shared" si="0"/>
        <v>ВД-АК-1031к;;кг</v>
      </c>
      <c r="B9" t="s">
        <v>20</v>
      </c>
      <c r="C9" t="s">
        <v>17</v>
      </c>
      <c r="D9" s="3" t="s">
        <v>35</v>
      </c>
      <c r="E9" t="s">
        <v>23</v>
      </c>
      <c r="G9" t="s">
        <v>24</v>
      </c>
      <c r="H9" t="s">
        <v>19</v>
      </c>
      <c r="I9" t="s">
        <v>19</v>
      </c>
      <c r="J9" t="s">
        <v>19</v>
      </c>
      <c r="K9" t="s">
        <v>19</v>
      </c>
      <c r="O9" s="6" t="str">
        <f>IFERROR(INDEX('Штрих-коды'!A:A,MATCH(D9,'Штрих-коды'!A:A,0),1),"не найден")</f>
        <v>не найден</v>
      </c>
    </row>
    <row r="10" spans="1:15" x14ac:dyDescent="0.25">
      <c r="A10" t="str">
        <f t="shared" si="0"/>
        <v>ВД-АК-1031к;;кг</v>
      </c>
      <c r="B10" t="s">
        <v>25</v>
      </c>
      <c r="C10" t="s">
        <v>17</v>
      </c>
      <c r="D10" s="3" t="s">
        <v>36</v>
      </c>
      <c r="E10" t="s">
        <v>23</v>
      </c>
      <c r="G10" t="s">
        <v>24</v>
      </c>
      <c r="H10" t="s">
        <v>19</v>
      </c>
      <c r="I10" t="s">
        <v>19</v>
      </c>
      <c r="J10" t="s">
        <v>19</v>
      </c>
      <c r="K10" t="s">
        <v>19</v>
      </c>
      <c r="O10" s="6" t="str">
        <f>IFERROR(INDEX('Штрих-коды'!A:A,MATCH(D10,'Штрих-коды'!A:A,0),1),"не найден")</f>
        <v>не найден</v>
      </c>
    </row>
    <row r="11" spans="1:15" x14ac:dyDescent="0.25">
      <c r="A11" t="str">
        <f t="shared" si="0"/>
        <v>ВД-АК-1031к;;кг</v>
      </c>
      <c r="B11" t="s">
        <v>27</v>
      </c>
      <c r="C11" t="s">
        <v>17</v>
      </c>
      <c r="D11" s="3" t="s">
        <v>37</v>
      </c>
      <c r="E11" t="s">
        <v>23</v>
      </c>
      <c r="G11" t="s">
        <v>24</v>
      </c>
      <c r="H11" t="s">
        <v>19</v>
      </c>
      <c r="I11" t="s">
        <v>19</v>
      </c>
      <c r="J11" t="s">
        <v>19</v>
      </c>
      <c r="K11" t="s">
        <v>19</v>
      </c>
      <c r="O11" s="6" t="str">
        <f>IFERROR(INDEX('Штрих-коды'!A:A,MATCH(D11,'Штрих-коды'!A:A,0),1),"не найден")</f>
        <v>не найден</v>
      </c>
    </row>
    <row r="12" spans="1:15" x14ac:dyDescent="0.25">
      <c r="A12" t="str">
        <f t="shared" si="0"/>
        <v>ВД-АК-1031к;;кг</v>
      </c>
      <c r="B12" t="s">
        <v>38</v>
      </c>
      <c r="C12" t="s">
        <v>17</v>
      </c>
      <c r="D12" s="3" t="s">
        <v>39</v>
      </c>
      <c r="E12" t="s">
        <v>23</v>
      </c>
      <c r="G12" t="s">
        <v>24</v>
      </c>
      <c r="H12" t="s">
        <v>19</v>
      </c>
      <c r="I12" t="s">
        <v>19</v>
      </c>
      <c r="J12" t="s">
        <v>19</v>
      </c>
      <c r="K12" t="s">
        <v>19</v>
      </c>
      <c r="O12" s="6" t="str">
        <f>IFERROR(INDEX('Штрих-коды'!A:A,MATCH(D12,'Штрих-коды'!A:A,0),1),"не найден")</f>
        <v>не найден</v>
      </c>
    </row>
  </sheetData>
  <autoFilter ref="A1:O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N18" sqref="N18"/>
    </sheetView>
  </sheetViews>
  <sheetFormatPr defaultRowHeight="15" x14ac:dyDescent="0.25"/>
  <cols>
    <col min="1" max="1" width="40.28515625" bestFit="1" customWidth="1"/>
    <col min="2" max="2" width="20.85546875" bestFit="1" customWidth="1"/>
    <col min="3" max="3" width="4" bestFit="1" customWidth="1"/>
    <col min="4" max="4" width="22.140625" customWidth="1"/>
    <col min="5" max="5" width="14.85546875" bestFit="1" customWidth="1"/>
    <col min="6" max="6" width="19.140625" bestFit="1" customWidth="1"/>
    <col min="7" max="7" width="6.28515625" bestFit="1" customWidth="1"/>
    <col min="8" max="8" width="9" bestFit="1" customWidth="1"/>
    <col min="9" max="9" width="7.140625" bestFit="1" customWidth="1"/>
    <col min="10" max="10" width="10.28515625" bestFit="1" customWidth="1"/>
    <col min="11" max="11" width="12.42578125" bestFit="1" customWidth="1"/>
    <col min="12" max="12" width="20.85546875" bestFit="1" customWidth="1"/>
    <col min="13" max="13" width="6.42578125" bestFit="1" customWidth="1"/>
    <col min="14" max="14" width="14.85546875" bestFit="1" customWidth="1"/>
    <col min="15" max="15" width="25.140625" customWidth="1"/>
  </cols>
  <sheetData>
    <row r="1" spans="1:15" x14ac:dyDescent="0.25">
      <c r="A1" t="s">
        <v>0</v>
      </c>
      <c r="B1" t="s">
        <v>1</v>
      </c>
      <c r="C1" t="s">
        <v>2</v>
      </c>
      <c r="D1" s="3" t="s">
        <v>3</v>
      </c>
      <c r="E1" s="4" t="s">
        <v>4</v>
      </c>
      <c r="F1" t="s">
        <v>5</v>
      </c>
      <c r="G1" t="s">
        <v>40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s="5" t="s">
        <v>41</v>
      </c>
    </row>
    <row r="2" spans="1:15" x14ac:dyDescent="0.25">
      <c r="A2" t="str">
        <f>CONCATENATE(E2,";",F2,";",G2,";",M2,"кг",";",B2,C2)</f>
        <v>ВД-АК-1031к;;;кг;4шт.</v>
      </c>
      <c r="B2">
        <v>4</v>
      </c>
      <c r="C2" t="s">
        <v>13</v>
      </c>
      <c r="D2" s="3">
        <v>4810335127428</v>
      </c>
      <c r="E2" t="s">
        <v>23</v>
      </c>
      <c r="I2">
        <v>3</v>
      </c>
      <c r="J2" t="s">
        <v>17</v>
      </c>
      <c r="O2" s="6" t="str">
        <f>IFERROR(INDEX('Штрих-коды'!A:A,MATCH(D2,'Штрих-коды'!A:A,0),1),"не найден")</f>
        <v>не найден</v>
      </c>
    </row>
    <row r="3" spans="1:15" x14ac:dyDescent="0.25">
      <c r="A3" t="str">
        <f>CONCATENATE(E3,";",F3,";",G3,";",M3,"кг",";",B3,C3)</f>
        <v>ВД-АК-1031к;;;кг;4шт.</v>
      </c>
      <c r="B3">
        <v>4</v>
      </c>
      <c r="C3" t="s">
        <v>13</v>
      </c>
      <c r="D3" s="3">
        <v>4810335127435</v>
      </c>
      <c r="E3" t="s">
        <v>23</v>
      </c>
      <c r="I3">
        <v>3</v>
      </c>
      <c r="J3" t="s">
        <v>17</v>
      </c>
      <c r="O3" s="6" t="str">
        <f>IFERROR(INDEX('Штрих-коды'!A:A,MATCH(D3,'Штрих-коды'!A:A,0),1),"не найден")</f>
        <v>не найден</v>
      </c>
    </row>
    <row r="4" spans="1:15" x14ac:dyDescent="0.25">
      <c r="A4" t="str">
        <f t="shared" ref="A4:A11" si="0">CONCATENATE(E4,";",F4,";",G4,";",M4,"кг",";",B4,C4)</f>
        <v>ВД-АК-1031к;;;кг;4шт.</v>
      </c>
      <c r="B4">
        <v>4</v>
      </c>
      <c r="C4" t="s">
        <v>13</v>
      </c>
      <c r="D4" s="3">
        <v>4810335127442</v>
      </c>
      <c r="E4" t="s">
        <v>23</v>
      </c>
      <c r="I4">
        <v>3</v>
      </c>
      <c r="J4" t="s">
        <v>17</v>
      </c>
      <c r="O4" s="6" t="str">
        <f>IFERROR(INDEX('Штрих-коды'!A:A,MATCH(D4,'Штрих-коды'!A:A,0),1),"не найден")</f>
        <v>не найден</v>
      </c>
    </row>
    <row r="5" spans="1:15" x14ac:dyDescent="0.25">
      <c r="A5" t="str">
        <f t="shared" si="0"/>
        <v>ВД-АК-1031к;;;кг;4шт.</v>
      </c>
      <c r="B5">
        <v>4</v>
      </c>
      <c r="C5" t="s">
        <v>13</v>
      </c>
      <c r="D5" s="3">
        <v>4810335127459</v>
      </c>
      <c r="E5" t="s">
        <v>23</v>
      </c>
      <c r="I5">
        <v>3</v>
      </c>
      <c r="J5" t="s">
        <v>17</v>
      </c>
      <c r="O5" s="6" t="str">
        <f>IFERROR(INDEX('Штрих-коды'!A:A,MATCH(D5,'Штрих-коды'!A:A,0),1),"не найден")</f>
        <v>не найден</v>
      </c>
    </row>
    <row r="6" spans="1:15" x14ac:dyDescent="0.25">
      <c r="A6" t="str">
        <f t="shared" si="0"/>
        <v>ВД-АК-1031к;;;кг;4шт.</v>
      </c>
      <c r="B6">
        <v>4</v>
      </c>
      <c r="C6" t="s">
        <v>13</v>
      </c>
      <c r="D6" s="3">
        <v>4810335127466</v>
      </c>
      <c r="E6" t="s">
        <v>23</v>
      </c>
      <c r="I6">
        <v>3</v>
      </c>
      <c r="J6" t="s">
        <v>17</v>
      </c>
      <c r="O6" s="6" t="str">
        <f>IFERROR(INDEX('Штрих-коды'!A:A,MATCH(D6,'Штрих-коды'!A:A,0),1),"не найден")</f>
        <v>не найден</v>
      </c>
    </row>
    <row r="7" spans="1:15" x14ac:dyDescent="0.25">
      <c r="A7" t="str">
        <f t="shared" si="0"/>
        <v>ВД-АК-1031к;;;кг;4шт.</v>
      </c>
      <c r="B7">
        <v>4</v>
      </c>
      <c r="C7" t="s">
        <v>13</v>
      </c>
      <c r="D7" s="3">
        <v>4810335011024</v>
      </c>
      <c r="E7" t="s">
        <v>23</v>
      </c>
      <c r="I7">
        <v>3</v>
      </c>
      <c r="J7" t="s">
        <v>17</v>
      </c>
      <c r="K7" t="s">
        <v>18</v>
      </c>
      <c r="O7" s="6">
        <f>IFERROR(INDEX('Штрих-коды'!A:A,MATCH(D7,'Штрих-коды'!A:A,0),1),"не найден")</f>
        <v>4810335011024</v>
      </c>
    </row>
    <row r="8" spans="1:15" x14ac:dyDescent="0.25">
      <c r="A8" t="str">
        <f t="shared" si="0"/>
        <v>ВД-АК-1031к;;;кг;4шт.</v>
      </c>
      <c r="B8">
        <v>4</v>
      </c>
      <c r="C8" t="s">
        <v>13</v>
      </c>
      <c r="D8" s="3">
        <v>4810335133900</v>
      </c>
      <c r="E8" t="s">
        <v>23</v>
      </c>
      <c r="I8">
        <v>3</v>
      </c>
      <c r="J8" t="s">
        <v>17</v>
      </c>
      <c r="K8" t="s">
        <v>18</v>
      </c>
      <c r="O8" s="6" t="str">
        <f>IFERROR(INDEX('Штрих-коды'!A:A,MATCH(D8,'Штрих-коды'!A:A,0),1),"не найден")</f>
        <v>не найден</v>
      </c>
    </row>
    <row r="9" spans="1:15" x14ac:dyDescent="0.25">
      <c r="A9" t="str">
        <f t="shared" si="0"/>
        <v>ВД-АК-1031к;;;кг;4шт.</v>
      </c>
      <c r="B9">
        <v>4</v>
      </c>
      <c r="C9" t="s">
        <v>13</v>
      </c>
      <c r="D9" s="3">
        <v>4810335133955</v>
      </c>
      <c r="E9" t="s">
        <v>23</v>
      </c>
      <c r="I9">
        <v>3</v>
      </c>
      <c r="J9" t="s">
        <v>17</v>
      </c>
      <c r="K9" t="s">
        <v>18</v>
      </c>
      <c r="O9" s="6" t="str">
        <f>IFERROR(INDEX('Штрих-коды'!A:A,MATCH(D9,'Штрих-коды'!A:A,0),1),"не найден")</f>
        <v>не найден</v>
      </c>
    </row>
    <row r="10" spans="1:15" x14ac:dyDescent="0.25">
      <c r="A10" t="str">
        <f t="shared" si="0"/>
        <v>ВД-АК-1031к;;;кг;4шт.</v>
      </c>
      <c r="B10">
        <v>4</v>
      </c>
      <c r="C10" t="s">
        <v>13</v>
      </c>
      <c r="D10" s="3">
        <v>4810335134006</v>
      </c>
      <c r="E10" t="s">
        <v>23</v>
      </c>
      <c r="I10">
        <v>3</v>
      </c>
      <c r="J10" t="s">
        <v>17</v>
      </c>
      <c r="K10" t="s">
        <v>18</v>
      </c>
      <c r="O10" s="6" t="str">
        <f>IFERROR(INDEX('Штрих-коды'!A:A,MATCH(D10,'Штрих-коды'!A:A,0),1),"не найден")</f>
        <v>не найден</v>
      </c>
    </row>
    <row r="11" spans="1:15" x14ac:dyDescent="0.25">
      <c r="A11" t="str">
        <f t="shared" si="0"/>
        <v>ВД-АК-1031к;;;кг;4шт.</v>
      </c>
      <c r="B11">
        <v>4</v>
      </c>
      <c r="C11" t="s">
        <v>13</v>
      </c>
      <c r="D11" s="3">
        <v>4810335134051</v>
      </c>
      <c r="E11" t="s">
        <v>23</v>
      </c>
      <c r="I11">
        <v>3</v>
      </c>
      <c r="J11" t="s">
        <v>17</v>
      </c>
      <c r="K11" t="s">
        <v>18</v>
      </c>
      <c r="O11" s="6" t="str">
        <f>IFERROR(INDEX('Штрих-коды'!A:A,MATCH(D11,'Штрих-коды'!A:A,0),1),"не найден")</f>
        <v>не найден</v>
      </c>
    </row>
  </sheetData>
  <autoFilter ref="A1:O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Штрих-коды</vt:lpstr>
      <vt:lpstr>1031короб</vt:lpstr>
      <vt:lpstr>1031к</vt:lpstr>
      <vt:lpstr>1031к короб</vt:lpstr>
      <vt:lpstr>штрихкоды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Дворец Никита Никитович</cp:lastModifiedBy>
  <dcterms:created xsi:type="dcterms:W3CDTF">2020-08-10T11:39:32Z</dcterms:created>
  <dcterms:modified xsi:type="dcterms:W3CDTF">2020-10-19T08:16:23Z</dcterms:modified>
</cp:coreProperties>
</file>