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 tabRatio="418" activeTab="1"/>
  </bookViews>
  <sheets>
    <sheet name="Свод" sheetId="1" r:id="rId1"/>
    <sheet name="Стеллаж№1" sheetId="2" r:id="rId2"/>
    <sheet name="Номенклатура" sheetId="4" r:id="rId3"/>
    <sheet name="ЛистПодЗаказ" sheetId="7" r:id="rId4"/>
  </sheets>
  <calcPr calcId="145621"/>
</workbook>
</file>

<file path=xl/calcChain.xml><?xml version="1.0" encoding="utf-8"?>
<calcChain xmlns="http://schemas.openxmlformats.org/spreadsheetml/2006/main">
  <c r="D5" i="2" l="1"/>
  <c r="C48" i="7"/>
  <c r="C46" i="7"/>
  <c r="C44" i="7"/>
  <c r="C42" i="7"/>
  <c r="C40" i="7"/>
  <c r="C38" i="7"/>
  <c r="C36" i="7"/>
  <c r="C34" i="7"/>
  <c r="C32" i="7"/>
  <c r="C30" i="7"/>
  <c r="C28" i="7"/>
  <c r="C26" i="7"/>
  <c r="C24" i="7"/>
  <c r="C22" i="7"/>
  <c r="C20" i="7"/>
  <c r="C18" i="7"/>
  <c r="C16" i="7"/>
  <c r="C14" i="7"/>
  <c r="C12" i="7"/>
  <c r="C10" i="7"/>
  <c r="C8" i="7"/>
  <c r="C6" i="7"/>
  <c r="C4" i="7"/>
  <c r="C2" i="7"/>
  <c r="J7" i="2" l="1"/>
  <c r="J9" i="2"/>
  <c r="J11" i="2"/>
  <c r="J13" i="2"/>
  <c r="G8" i="1"/>
  <c r="E12" i="1"/>
  <c r="E3" i="1"/>
  <c r="E10" i="1"/>
  <c r="H7" i="1"/>
  <c r="F11" i="1"/>
  <c r="H15" i="1"/>
  <c r="G9" i="1"/>
  <c r="E14" i="1"/>
  <c r="G11" i="1"/>
  <c r="G6" i="1"/>
  <c r="H10" i="1"/>
  <c r="E11" i="1"/>
  <c r="F3" i="1"/>
  <c r="F14" i="1"/>
  <c r="E4" i="1"/>
  <c r="H8" i="1"/>
  <c r="H9" i="1"/>
  <c r="H12" i="1"/>
  <c r="H11" i="1"/>
  <c r="G17" i="1"/>
  <c r="G13" i="1"/>
  <c r="E8" i="1"/>
  <c r="F17" i="1"/>
  <c r="G4" i="1"/>
  <c r="F7" i="1"/>
  <c r="E15" i="1"/>
  <c r="E16" i="1"/>
  <c r="H4" i="1"/>
  <c r="G10" i="1"/>
  <c r="G14" i="1"/>
  <c r="E9" i="1"/>
  <c r="G15" i="1"/>
  <c r="H3" i="1"/>
  <c r="G5" i="1"/>
  <c r="G12" i="1"/>
  <c r="E6" i="1"/>
  <c r="H13" i="1"/>
  <c r="E5" i="1"/>
  <c r="G3" i="1"/>
  <c r="G7" i="1"/>
  <c r="H14" i="1"/>
  <c r="E17" i="1"/>
  <c r="E13" i="1"/>
  <c r="H6" i="1"/>
  <c r="G16" i="1"/>
  <c r="E7" i="1"/>
  <c r="H16" i="1"/>
  <c r="H17" i="1"/>
  <c r="H5" i="1"/>
  <c r="G13" i="2" l="1"/>
  <c r="D13" i="2"/>
  <c r="G11" i="2"/>
  <c r="D11" i="2"/>
  <c r="G9" i="2"/>
  <c r="D9" i="2"/>
  <c r="G7" i="2"/>
  <c r="D7" i="2"/>
  <c r="G5" i="2"/>
  <c r="J5" i="2"/>
  <c r="F16" i="1"/>
  <c r="F8" i="1"/>
  <c r="F6" i="1"/>
  <c r="F15" i="1"/>
  <c r="F13" i="1"/>
  <c r="F5" i="1"/>
  <c r="F9" i="1"/>
  <c r="F12" i="1"/>
  <c r="F10" i="1"/>
  <c r="F4" i="1"/>
</calcChain>
</file>

<file path=xl/sharedStrings.xml><?xml version="1.0" encoding="utf-8"?>
<sst xmlns="http://schemas.openxmlformats.org/spreadsheetml/2006/main" count="100" uniqueCount="49">
  <si>
    <t>Ярус №1</t>
  </si>
  <si>
    <t>Ярус №2</t>
  </si>
  <si>
    <t>Ярус №3</t>
  </si>
  <si>
    <t>Ярус №4</t>
  </si>
  <si>
    <t>Ярус №5</t>
  </si>
  <si>
    <t>Стеллаж №1</t>
  </si>
  <si>
    <t>ТЛТ00000515</t>
  </si>
  <si>
    <t>ТЛТ00000516</t>
  </si>
  <si>
    <t>ТЛТ00002188</t>
  </si>
  <si>
    <t>ТЛТ00003709</t>
  </si>
  <si>
    <t>ТЛТ00003715</t>
  </si>
  <si>
    <t>ТЛТ00003716</t>
  </si>
  <si>
    <t>ТЛТ00003718</t>
  </si>
  <si>
    <t>ТЛТ00003719</t>
  </si>
  <si>
    <t>ТЛТ00003720</t>
  </si>
  <si>
    <t>ТЛТ00003729</t>
  </si>
  <si>
    <t>ТЛТ00003733</t>
  </si>
  <si>
    <t>Стеллаж</t>
  </si>
  <si>
    <t>Ярус</t>
  </si>
  <si>
    <t>КодПродукции</t>
  </si>
  <si>
    <t>Количество</t>
  </si>
  <si>
    <t>Код продукции</t>
  </si>
  <si>
    <t>Дата прихода</t>
  </si>
  <si>
    <t>Наименование продукции (Номенклатура)</t>
  </si>
  <si>
    <t>Позиция</t>
  </si>
  <si>
    <t>Позиция №1</t>
  </si>
  <si>
    <t>Позиция №2</t>
  </si>
  <si>
    <t>Позиция №3</t>
  </si>
  <si>
    <t>Пустая</t>
  </si>
  <si>
    <t>Номенклатура1</t>
  </si>
  <si>
    <t>Номенклатура2</t>
  </si>
  <si>
    <t>Номенклатура3</t>
  </si>
  <si>
    <t>Номенклатура4</t>
  </si>
  <si>
    <t>Номенклатура5</t>
  </si>
  <si>
    <t>Номенклатура6</t>
  </si>
  <si>
    <t>Номенклатура7</t>
  </si>
  <si>
    <t>Номенклатура8</t>
  </si>
  <si>
    <t>Номенклатура9</t>
  </si>
  <si>
    <t>Номенклатура10</t>
  </si>
  <si>
    <t>Заказ1</t>
  </si>
  <si>
    <t>Заказ2</t>
  </si>
  <si>
    <t>Под заказ покупателя №2</t>
  </si>
  <si>
    <t>Под заказ покупателя №1</t>
  </si>
  <si>
    <t>Заказ3</t>
  </si>
  <si>
    <t>Заказ4</t>
  </si>
  <si>
    <t>Под заказ покупателя №4</t>
  </si>
  <si>
    <t>Под заказ покупателя №3</t>
  </si>
  <si>
    <t>Заказ5</t>
  </si>
  <si>
    <t>Под заказ покупателя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</si>
</sst>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225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rgb="FFFBC99F"/>
        <bgColor indexed="64"/>
      </patternFill>
    </fill>
    <fill>
      <patternFill patternType="solid">
        <fgColor rgb="FFAECAEC"/>
        <bgColor indexed="64"/>
      </patternFill>
    </fill>
    <fill>
      <patternFill patternType="solid">
        <fgColor rgb="FFE4E4E4"/>
        <bgColor indexed="64"/>
      </patternFill>
    </fill>
  </fills>
  <borders count="3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" xfId="1" applyNumberFormat="1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1" fillId="0" borderId="0" xfId="1" applyNumberFormat="1" applyFont="1" applyBorder="1" applyAlignment="1" applyProtection="1">
      <alignment horizontal="left" vertical="top" wrapText="1"/>
      <protection locked="0" hidden="1"/>
    </xf>
    <xf numFmtId="0" fontId="5" fillId="5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 applyProtection="1">
      <alignment horizontal="left" vertical="top"/>
      <protection locked="0" hidden="1"/>
    </xf>
    <xf numFmtId="14" fontId="0" fillId="3" borderId="5" xfId="0" applyNumberFormat="1" applyFill="1" applyBorder="1" applyAlignment="1" applyProtection="1">
      <alignment horizontal="left" vertical="top"/>
      <protection locked="0" hidden="1"/>
    </xf>
    <xf numFmtId="4" fontId="7" fillId="3" borderId="11" xfId="1" applyNumberFormat="1" applyFont="1" applyFill="1" applyBorder="1" applyAlignment="1" applyProtection="1">
      <alignment horizontal="left" vertical="top" wrapText="1"/>
      <protection locked="0" hidden="1"/>
    </xf>
    <xf numFmtId="4" fontId="7" fillId="3" borderId="16" xfId="1" applyNumberFormat="1" applyFont="1" applyFill="1" applyBorder="1" applyAlignment="1" applyProtection="1">
      <alignment horizontal="left" vertical="top" wrapText="1"/>
      <protection locked="0" hidden="1"/>
    </xf>
    <xf numFmtId="0" fontId="4" fillId="5" borderId="3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vertical="top"/>
    </xf>
    <xf numFmtId="0" fontId="0" fillId="2" borderId="7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0" fillId="8" borderId="3" xfId="0" applyFill="1" applyBorder="1" applyAlignment="1">
      <alignment horizontal="center" vertical="top"/>
    </xf>
    <xf numFmtId="0" fontId="0" fillId="2" borderId="13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top"/>
    </xf>
    <xf numFmtId="0" fontId="0" fillId="8" borderId="2" xfId="0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top"/>
    </xf>
    <xf numFmtId="0" fontId="0" fillId="9" borderId="2" xfId="0" applyFill="1" applyBorder="1" applyAlignment="1">
      <alignment horizontal="center" vertical="top"/>
    </xf>
    <xf numFmtId="0" fontId="0" fillId="10" borderId="2" xfId="0" applyFont="1" applyFill="1" applyBorder="1" applyAlignment="1">
      <alignment horizontal="center" vertical="top"/>
    </xf>
    <xf numFmtId="0" fontId="0" fillId="10" borderId="2" xfId="0" applyFill="1" applyBorder="1" applyAlignment="1">
      <alignment horizontal="center" vertical="top"/>
    </xf>
    <xf numFmtId="0" fontId="0" fillId="11" borderId="2" xfId="0" applyFont="1" applyFill="1" applyBorder="1" applyAlignment="1">
      <alignment horizontal="center" vertical="top"/>
    </xf>
    <xf numFmtId="0" fontId="0" fillId="11" borderId="2" xfId="0" applyFill="1" applyBorder="1" applyAlignment="1">
      <alignment horizontal="center" vertical="top"/>
    </xf>
    <xf numFmtId="0" fontId="0" fillId="12" borderId="2" xfId="0" applyFont="1" applyFill="1" applyBorder="1" applyAlignment="1">
      <alignment horizontal="center" vertical="top"/>
    </xf>
    <xf numFmtId="0" fontId="0" fillId="12" borderId="2" xfId="0" applyFill="1" applyBorder="1" applyAlignment="1">
      <alignment horizontal="center" vertical="top"/>
    </xf>
    <xf numFmtId="0" fontId="0" fillId="2" borderId="14" xfId="0" applyFont="1" applyFill="1" applyBorder="1" applyAlignment="1">
      <alignment horizontal="center" vertical="top"/>
    </xf>
    <xf numFmtId="0" fontId="0" fillId="12" borderId="15" xfId="0" applyFont="1" applyFill="1" applyBorder="1" applyAlignment="1">
      <alignment horizontal="center" vertical="top"/>
    </xf>
    <xf numFmtId="0" fontId="0" fillId="12" borderId="15" xfId="0" applyFill="1" applyBorder="1" applyAlignment="1">
      <alignment horizontal="center" vertical="top"/>
    </xf>
    <xf numFmtId="0" fontId="0" fillId="8" borderId="3" xfId="0" applyFill="1" applyBorder="1" applyAlignment="1">
      <alignment horizontal="right" vertical="top"/>
    </xf>
    <xf numFmtId="14" fontId="0" fillId="8" borderId="3" xfId="0" applyNumberFormat="1" applyFill="1" applyBorder="1" applyAlignment="1">
      <alignment horizontal="right" vertical="top"/>
    </xf>
    <xf numFmtId="0" fontId="0" fillId="8" borderId="27" xfId="0" applyFill="1" applyBorder="1" applyAlignment="1">
      <alignment horizontal="right" vertical="top"/>
    </xf>
    <xf numFmtId="0" fontId="0" fillId="8" borderId="2" xfId="0" applyFill="1" applyBorder="1" applyAlignment="1">
      <alignment horizontal="right" vertical="top"/>
    </xf>
    <xf numFmtId="14" fontId="0" fillId="8" borderId="2" xfId="0" applyNumberFormat="1" applyFill="1" applyBorder="1" applyAlignment="1">
      <alignment horizontal="right" vertical="top"/>
    </xf>
    <xf numFmtId="0" fontId="0" fillId="8" borderId="11" xfId="0" applyFill="1" applyBorder="1" applyAlignment="1">
      <alignment horizontal="right" vertical="top"/>
    </xf>
    <xf numFmtId="0" fontId="0" fillId="9" borderId="2" xfId="0" applyFill="1" applyBorder="1" applyAlignment="1">
      <alignment horizontal="right" vertical="top"/>
    </xf>
    <xf numFmtId="14" fontId="0" fillId="9" borderId="2" xfId="0" applyNumberFormat="1" applyFill="1" applyBorder="1" applyAlignment="1">
      <alignment horizontal="right" vertical="top"/>
    </xf>
    <xf numFmtId="0" fontId="0" fillId="9" borderId="11" xfId="0" applyFill="1" applyBorder="1" applyAlignment="1">
      <alignment horizontal="right" vertical="top"/>
    </xf>
    <xf numFmtId="0" fontId="0" fillId="10" borderId="2" xfId="0" applyFill="1" applyBorder="1" applyAlignment="1">
      <alignment horizontal="right" vertical="top"/>
    </xf>
    <xf numFmtId="14" fontId="0" fillId="10" borderId="2" xfId="0" applyNumberFormat="1" applyFill="1" applyBorder="1" applyAlignment="1">
      <alignment horizontal="right" vertical="top"/>
    </xf>
    <xf numFmtId="0" fontId="0" fillId="10" borderId="11" xfId="0" applyFill="1" applyBorder="1" applyAlignment="1">
      <alignment horizontal="right" vertical="top"/>
    </xf>
    <xf numFmtId="0" fontId="0" fillId="11" borderId="2" xfId="0" applyFill="1" applyBorder="1" applyAlignment="1">
      <alignment horizontal="right" vertical="top"/>
    </xf>
    <xf numFmtId="14" fontId="0" fillId="11" borderId="2" xfId="0" applyNumberFormat="1" applyFill="1" applyBorder="1" applyAlignment="1">
      <alignment horizontal="right" vertical="top"/>
    </xf>
    <xf numFmtId="0" fontId="0" fillId="11" borderId="11" xfId="0" applyFill="1" applyBorder="1" applyAlignment="1">
      <alignment horizontal="right" vertical="top"/>
    </xf>
    <xf numFmtId="0" fontId="0" fillId="12" borderId="2" xfId="0" applyFill="1" applyBorder="1" applyAlignment="1">
      <alignment horizontal="right" vertical="top"/>
    </xf>
    <xf numFmtId="14" fontId="0" fillId="12" borderId="2" xfId="0" applyNumberFormat="1" applyFill="1" applyBorder="1" applyAlignment="1">
      <alignment horizontal="right" vertical="top"/>
    </xf>
    <xf numFmtId="0" fontId="0" fillId="12" borderId="11" xfId="0" applyFill="1" applyBorder="1" applyAlignment="1">
      <alignment horizontal="right" vertical="top"/>
    </xf>
    <xf numFmtId="0" fontId="0" fillId="12" borderId="15" xfId="0" applyFill="1" applyBorder="1" applyAlignment="1">
      <alignment horizontal="right" vertical="top"/>
    </xf>
    <xf numFmtId="14" fontId="0" fillId="12" borderId="15" xfId="0" applyNumberFormat="1" applyFill="1" applyBorder="1" applyAlignment="1">
      <alignment horizontal="right" vertical="top"/>
    </xf>
    <xf numFmtId="0" fontId="0" fillId="12" borderId="16" xfId="0" applyFill="1" applyBorder="1" applyAlignment="1">
      <alignment horizontal="right" vertical="top"/>
    </xf>
    <xf numFmtId="0" fontId="4" fillId="5" borderId="31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top" wrapText="1"/>
    </xf>
    <xf numFmtId="0" fontId="0" fillId="7" borderId="12" xfId="0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right" vertical="top"/>
      <protection locked="0" hidden="1"/>
    </xf>
    <xf numFmtId="0" fontId="0" fillId="3" borderId="10" xfId="0" applyFill="1" applyBorder="1" applyAlignment="1" applyProtection="1">
      <alignment horizontal="right" vertical="top"/>
      <protection locked="0" hidden="1"/>
    </xf>
    <xf numFmtId="0" fontId="0" fillId="3" borderId="6" xfId="0" applyFill="1" applyBorder="1" applyAlignment="1" applyProtection="1">
      <alignment horizontal="right" vertical="top"/>
      <protection locked="0" hidden="1"/>
    </xf>
    <xf numFmtId="0" fontId="0" fillId="3" borderId="7" xfId="0" applyFill="1" applyBorder="1" applyAlignment="1" applyProtection="1">
      <alignment horizontal="right" vertical="top"/>
      <protection locked="0" hidden="1"/>
    </xf>
    <xf numFmtId="0" fontId="0" fillId="10" borderId="33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right" vertical="top"/>
      <protection locked="0" hidden="1"/>
    </xf>
    <xf numFmtId="0" fontId="0" fillId="3" borderId="4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11" borderId="33" xfId="0" applyFont="1" applyFill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0" fillId="12" borderId="33" xfId="0" applyFont="1" applyFill="1" applyBorder="1" applyAlignment="1">
      <alignment horizontal="center" vertical="center"/>
    </xf>
    <xf numFmtId="0" fontId="0" fillId="12" borderId="34" xfId="0" applyFont="1" applyFill="1" applyBorder="1" applyAlignment="1">
      <alignment horizontal="center" vertical="center"/>
    </xf>
    <xf numFmtId="0" fontId="0" fillId="3" borderId="18" xfId="0" applyFill="1" applyBorder="1" applyAlignment="1" applyProtection="1">
      <alignment horizontal="right" vertical="top"/>
      <protection locked="0" hidden="1"/>
    </xf>
    <xf numFmtId="0" fontId="0" fillId="3" borderId="17" xfId="0" applyFill="1" applyBorder="1" applyAlignment="1" applyProtection="1">
      <alignment horizontal="right" vertical="top"/>
      <protection locked="0" hidden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" fillId="0" borderId="35" xfId="1" applyNumberFormat="1" applyFont="1" applyBorder="1" applyAlignment="1">
      <alignment horizontal="left" vertical="top" wrapText="1"/>
    </xf>
    <xf numFmtId="0" fontId="0" fillId="0" borderId="2" xfId="0" applyBorder="1"/>
    <xf numFmtId="0" fontId="1" fillId="0" borderId="2" xfId="1" applyNumberFormat="1" applyFont="1" applyBorder="1" applyAlignment="1">
      <alignment horizontal="left" vertical="top" wrapText="1"/>
    </xf>
    <xf numFmtId="0" fontId="0" fillId="3" borderId="2" xfId="0" applyFill="1" applyBorder="1" applyAlignment="1" applyProtection="1">
      <alignment horizontal="center" vertical="top"/>
      <protection locked="0" hidden="1"/>
    </xf>
    <xf numFmtId="0" fontId="0" fillId="7" borderId="2" xfId="0" applyFill="1" applyBorder="1" applyAlignment="1">
      <alignment horizontal="left" vertical="top" wrapText="1"/>
    </xf>
    <xf numFmtId="4" fontId="7" fillId="3" borderId="2" xfId="1" applyNumberFormat="1" applyFont="1" applyFill="1" applyBorder="1" applyAlignment="1" applyProtection="1">
      <alignment horizontal="left" vertical="top" wrapText="1"/>
      <protection locked="0" hidden="1"/>
    </xf>
    <xf numFmtId="0" fontId="0" fillId="3" borderId="2" xfId="0" applyFill="1" applyBorder="1" applyAlignment="1" applyProtection="1">
      <alignment horizontal="right" vertical="top"/>
      <protection locked="0" hidden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E4E4E4"/>
      <color rgb="FFAECAEC"/>
      <color rgb="FFFBC99F"/>
      <color rgb="FFFFFF65"/>
      <color rgb="FFFF9225"/>
      <color rgb="FFF27900"/>
      <color rgb="FFCC6600"/>
      <color rgb="FF8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18"/>
  <sheetViews>
    <sheetView workbookViewId="0">
      <selection activeCell="K26" sqref="K26"/>
    </sheetView>
  </sheetViews>
  <sheetFormatPr defaultRowHeight="15" x14ac:dyDescent="0.25"/>
  <cols>
    <col min="1" max="1" width="6.7109375" style="15" customWidth="1"/>
    <col min="2" max="2" width="9.28515625" style="13" customWidth="1"/>
    <col min="3" max="3" width="5.7109375" style="14" customWidth="1"/>
    <col min="4" max="4" width="8.140625" style="14" customWidth="1"/>
    <col min="5" max="5" width="13.28515625" style="15" bestFit="1" customWidth="1"/>
    <col min="6" max="6" width="44.7109375" style="15" customWidth="1"/>
    <col min="7" max="7" width="13.5703125" style="15" customWidth="1"/>
    <col min="8" max="8" width="13.140625" style="15" customWidth="1"/>
    <col min="9" max="9" width="9.140625" style="15"/>
    <col min="10" max="10" width="19.28515625" style="15" customWidth="1"/>
    <col min="11" max="16384" width="9.140625" style="15"/>
  </cols>
  <sheetData>
    <row r="1" spans="2:12" ht="12" customHeight="1" thickBot="1" x14ac:dyDescent="0.3"/>
    <row r="2" spans="2:12" ht="16.5" thickTop="1" thickBot="1" x14ac:dyDescent="0.3">
      <c r="B2" s="57" t="s">
        <v>17</v>
      </c>
      <c r="C2" s="55" t="s">
        <v>18</v>
      </c>
      <c r="D2" s="55" t="s">
        <v>24</v>
      </c>
      <c r="E2" s="54" t="s">
        <v>19</v>
      </c>
      <c r="F2" s="12" t="s">
        <v>23</v>
      </c>
      <c r="G2" s="56" t="s">
        <v>22</v>
      </c>
      <c r="H2" s="12" t="s">
        <v>20</v>
      </c>
    </row>
    <row r="3" spans="2:12" ht="15.75" thickTop="1" x14ac:dyDescent="0.25">
      <c r="B3" s="16">
        <v>1</v>
      </c>
      <c r="C3" s="17">
        <v>5</v>
      </c>
      <c r="D3" s="18">
        <v>1</v>
      </c>
      <c r="E3" s="18" t="str">
        <f ca="1">INDIRECT(CONCATENATE("Стеллаж№1!",VLOOKUP($C3-$D3,{4,"C5";3,"F5";2,"I5"},2,)))</f>
        <v>ТЛТ00003733</v>
      </c>
      <c r="F3" s="33" t="str">
        <f ca="1">INDIRECT(CONCATENATE("Стеллаж№1!",VLOOKUP($C3-$D3,{4,"D5";3,"J5";2,"G5"},2,)))</f>
        <v>Номенклатура10</v>
      </c>
      <c r="G3" s="34">
        <f ca="1">INDIRECT(CONCATENATE("Стеллаж№1!",VLOOKUP($C3-$D3,{4,"D6";3,"G6";2,"J6"},2,)))</f>
        <v>43862</v>
      </c>
      <c r="H3" s="35">
        <f ca="1">INDIRECT(CONCATENATE("Стеллаж№1!",VLOOKUP($C3-$D3,{4,"E6";3,"H6";2,"K6"},2,)))</f>
        <v>1</v>
      </c>
    </row>
    <row r="4" spans="2:12" x14ac:dyDescent="0.25">
      <c r="B4" s="19">
        <v>1</v>
      </c>
      <c r="C4" s="20">
        <v>5</v>
      </c>
      <c r="D4" s="21">
        <v>2</v>
      </c>
      <c r="E4" s="21" t="str">
        <f ca="1">INDIRECT(CONCATENATE("Стеллаж№1!",VLOOKUP($C4-$D4,{4,"C5";3,"F5";2,"I5"},2,)))</f>
        <v>ТЛТ00003729</v>
      </c>
      <c r="F4" s="36" t="str">
        <f ca="1">INDIRECT(CONCATENATE("Стеллаж№1!",VLOOKUP($C4-$D4,{4,"D5";3,"J5";2,"G5"},2,)))</f>
        <v>Номенклатура2</v>
      </c>
      <c r="G4" s="37">
        <f ca="1">INDIRECT(CONCATENATE("Стеллаж№1!",VLOOKUP($C4-$D4,{4,"D6";3,"G6";2,"J6"},2,)))</f>
        <v>43862</v>
      </c>
      <c r="H4" s="38">
        <f ca="1">INDIRECT(CONCATENATE("Стеллаж№1!",VLOOKUP($C4-$D4,{4,"E6";3,"H6";2,"K6"},2,)))</f>
        <v>14</v>
      </c>
    </row>
    <row r="5" spans="2:12" x14ac:dyDescent="0.25">
      <c r="B5" s="19">
        <v>1</v>
      </c>
      <c r="C5" s="20">
        <v>5</v>
      </c>
      <c r="D5" s="21">
        <v>3</v>
      </c>
      <c r="E5" s="21" t="str">
        <f ca="1">INDIRECT(CONCATENATE("Стеллаж№1!",VLOOKUP($C5-$D5,{4,"C5";3,"F5";2,"I5"},2,)))</f>
        <v>ТЛТ00000516</v>
      </c>
      <c r="F5" s="36" t="str">
        <f ca="1">INDIRECT(CONCATENATE("Стеллаж№1!",VLOOKUP($C5-$D5,{4,"D5";3,"J5";2,"G5"},2,)))</f>
        <v>Номенклатура9</v>
      </c>
      <c r="G5" s="37">
        <f ca="1">INDIRECT(CONCATENATE("Стеллаж№1!",VLOOKUP($C5-$D5,{4,"D6";3,"G6";2,"J6"},2,)))</f>
        <v>43862</v>
      </c>
      <c r="H5" s="38">
        <f ca="1">INDIRECT(CONCATENATE("Стеллаж№1!",VLOOKUP($C5-$D5,{4,"E6";3,"H6";2,"K6"},2,)))</f>
        <v>45</v>
      </c>
    </row>
    <row r="6" spans="2:12" x14ac:dyDescent="0.25">
      <c r="B6" s="19">
        <v>1</v>
      </c>
      <c r="C6" s="22">
        <v>4</v>
      </c>
      <c r="D6" s="23">
        <v>1</v>
      </c>
      <c r="E6" s="23" t="str">
        <f ca="1">INDIRECT(CONCATENATE("Стеллаж№1!",VLOOKUP($C6-$D6,{3,"C7";2,"F7";2,"I7"},2,)))</f>
        <v>ТЛТ00003729</v>
      </c>
      <c r="F6" s="39" t="str">
        <f ca="1">INDIRECT(CONCATENATE("Стеллаж№1!",VLOOKUP($C6-$D6,{3,"D7";2,"J7";1,"G7"},2,)))</f>
        <v>Номенклатура9</v>
      </c>
      <c r="G6" s="40">
        <f ca="1">INDIRECT(CONCATENATE("Стеллаж№1!",VLOOKUP($C6-$D6,{3,"D8";2,"G8";1,"J8"},2,)))</f>
        <v>43872</v>
      </c>
      <c r="H6" s="41">
        <f ca="1">INDIRECT(CONCATENATE("Стеллаж№1!",VLOOKUP($C6-$D6,{3,"E8";2,"H8";1,"K8"},2,)))</f>
        <v>54</v>
      </c>
    </row>
    <row r="7" spans="2:12" x14ac:dyDescent="0.25">
      <c r="B7" s="19">
        <v>1</v>
      </c>
      <c r="C7" s="22">
        <v>4</v>
      </c>
      <c r="D7" s="23">
        <v>2</v>
      </c>
      <c r="E7" s="23" t="str">
        <f ca="1">INDIRECT(CONCATENATE("Стеллаж№1!",VLOOKUP($C7-$D7,{3,"C7";2,"F7";1,"I7"},2,)))</f>
        <v>ТЛТ00003716</v>
      </c>
      <c r="F7" s="39" t="str">
        <f ca="1">INDIRECT(CONCATENATE("Стеллаж№1!",VLOOKUP($C7-$D7,{3,"D7";2,"J7";1,"G7"},2,)))</f>
        <v>Номенклатура9</v>
      </c>
      <c r="G7" s="40">
        <f ca="1">INDIRECT(CONCATENATE("Стеллаж№1!",VLOOKUP($C7-$D7,{3,"D8";2,"G8";1,"J8"},2,)))</f>
        <v>43862</v>
      </c>
      <c r="H7" s="41">
        <f ca="1">INDIRECT(CONCATENATE("Стеллаж№1!",VLOOKUP($C7-$D7,{3,"E8";2,"H8";1,"K8"},2,)))</f>
        <v>2356</v>
      </c>
    </row>
    <row r="8" spans="2:12" x14ac:dyDescent="0.25">
      <c r="B8" s="19">
        <v>1</v>
      </c>
      <c r="C8" s="22">
        <v>4</v>
      </c>
      <c r="D8" s="23">
        <v>3</v>
      </c>
      <c r="E8" s="23" t="str">
        <f ca="1">INDIRECT(CONCATENATE("Стеллаж№1!",VLOOKUP($C8-$D8,{3,"C7";2,"F7";1,"I7"},2,)))</f>
        <v>ТЛТ00003729</v>
      </c>
      <c r="F8" s="39" t="str">
        <f ca="1">INDIRECT(CONCATENATE("Стеллаж№1!",VLOOKUP($C8-$D8,{3,"D7";2,"J7";1,"G7"},2,)))</f>
        <v>Номенклатура5</v>
      </c>
      <c r="G8" s="40">
        <f ca="1">INDIRECT(CONCATENATE("Стеллаж№1!",VLOOKUP($C8-$D8,{3,"D8";2,"G8";1,"J8"},2,)))</f>
        <v>43862</v>
      </c>
      <c r="H8" s="41">
        <f ca="1">INDIRECT(CONCATENATE("Стеллаж№1!",VLOOKUP($C8-$D8,{3,"E8";2,"H8";1,"K8"},2,)))</f>
        <v>1</v>
      </c>
    </row>
    <row r="9" spans="2:12" x14ac:dyDescent="0.25">
      <c r="B9" s="19">
        <v>1</v>
      </c>
      <c r="C9" s="24">
        <v>3</v>
      </c>
      <c r="D9" s="25">
        <v>1</v>
      </c>
      <c r="E9" s="25" t="str">
        <f ca="1">INDIRECT(CONCATENATE("Стеллаж№1!",VLOOKUP($C9-$D9,{2,"C9";1,"F9";0,"I9"},2,)))</f>
        <v>ТЛТ00003733</v>
      </c>
      <c r="F9" s="42" t="str">
        <f ca="1">INDIRECT(CONCATENATE("Стеллаж№1!",VLOOKUP($C9-$D9,{2,"D9";1,"G9";0,"J9"},2,)))</f>
        <v>Номенклатура10</v>
      </c>
      <c r="G9" s="43">
        <f ca="1">INDIRECT(CONCATENATE("Стеллаж№1!",VLOOKUP($C9-$D9,{2,"D10";1,"G10";0,"J10"},2,)))</f>
        <v>43875</v>
      </c>
      <c r="H9" s="44">
        <f ca="1">INDIRECT(CONCATENATE("Стеллаж№1!",VLOOKUP($C9-$D9,{2,"E10";1,"H10";0,"K10"},2,)))</f>
        <v>5445</v>
      </c>
    </row>
    <row r="10" spans="2:12" x14ac:dyDescent="0.25">
      <c r="B10" s="19">
        <v>1</v>
      </c>
      <c r="C10" s="24">
        <v>3</v>
      </c>
      <c r="D10" s="25">
        <v>2</v>
      </c>
      <c r="E10" s="25" t="str">
        <f ca="1">INDIRECT(CONCATENATE("Стеллаж№1!",VLOOKUP($C10-$D10,{2,"C9";1,"F9";0,"I9"},2,)))</f>
        <v>ТЛТ00003716</v>
      </c>
      <c r="F10" s="42" t="str">
        <f ca="1">INDIRECT(CONCATENATE("Стеллаж№1!",VLOOKUP($C10-$D10,{2,"D9";1,"G9";0,"J9"},2,)))</f>
        <v>Номенклатура5</v>
      </c>
      <c r="G10" s="43">
        <f ca="1">INDIRECT(CONCATENATE("Стеллаж№1!",VLOOKUP($C10-$D10,{2,"D10";1,"G10";0,"J10"},2,)))</f>
        <v>43862</v>
      </c>
      <c r="H10" s="44">
        <f ca="1">INDIRECT(CONCATENATE("Стеллаж№1!",VLOOKUP($C10-$D10,{2,"E10";1,"H10";0,"K10"},2,)))</f>
        <v>5654</v>
      </c>
    </row>
    <row r="11" spans="2:12" x14ac:dyDescent="0.25">
      <c r="B11" s="19">
        <v>1</v>
      </c>
      <c r="C11" s="24">
        <v>3</v>
      </c>
      <c r="D11" s="25">
        <v>3</v>
      </c>
      <c r="E11" s="25" t="str">
        <f ca="1">INDIRECT(CONCATENATE("Стеллаж№1!",VLOOKUP($C11-$D11,{2,"C9";1,"F9";0,"I9"},2,)))</f>
        <v>ТЛТ00003720</v>
      </c>
      <c r="F11" s="42" t="str">
        <f ca="1">INDIRECT(CONCATENATE("Стеллаж№1!",VLOOKUP($C11-$D11,{2,"D9";1,"G9";0,"J9"},2,)))</f>
        <v>Номенклатура8</v>
      </c>
      <c r="G11" s="43">
        <f ca="1">INDIRECT(CONCATENATE("Стеллаж№1!",VLOOKUP($C11-$D11,{2,"D10";1,"G10";0,"J10"},2,)))</f>
        <v>43862</v>
      </c>
      <c r="H11" s="44">
        <f ca="1">INDIRECT(CONCATENATE("Стеллаж№1!",VLOOKUP($C11-$D11,{2,"E10";1,"H10";0,"K10"},2,)))</f>
        <v>1</v>
      </c>
    </row>
    <row r="12" spans="2:12" x14ac:dyDescent="0.25">
      <c r="B12" s="19">
        <v>1</v>
      </c>
      <c r="C12" s="26">
        <v>2</v>
      </c>
      <c r="D12" s="27">
        <v>1</v>
      </c>
      <c r="E12" s="27" t="str">
        <f ca="1">INDIRECT(CONCATENATE("Стеллаж№1!",VLOOKUP($C12-$D12,{1,"C11";0,"F11";-1,"I11"},2,)))</f>
        <v>ТЛТ00003720</v>
      </c>
      <c r="F12" s="45" t="str">
        <f ca="1">INDIRECT(CONCATENATE("Стеллаж№1!",VLOOKUP($C12-$D12,{1,"D11";0,"G11";-1,"J11"},2,)))</f>
        <v>Номенклатура8</v>
      </c>
      <c r="G12" s="46">
        <f ca="1">INDIRECT(CONCATENATE("Стеллаж№1!",VLOOKUP($C12-$D12,{1,"D12";0,"G12";-1,"J12"},2,)))</f>
        <v>43878</v>
      </c>
      <c r="H12" s="47">
        <f ca="1">INDIRECT(CONCATENATE("Стеллаж№1!",VLOOKUP($C12-$D12,{1,"E12";0,"H12";-1,"K12"},2,)))</f>
        <v>345</v>
      </c>
    </row>
    <row r="13" spans="2:12" x14ac:dyDescent="0.25">
      <c r="B13" s="19">
        <v>1</v>
      </c>
      <c r="C13" s="26">
        <v>2</v>
      </c>
      <c r="D13" s="27">
        <v>2</v>
      </c>
      <c r="E13" s="27" t="str">
        <f ca="1">INDIRECT(CONCATENATE("Стеллаж№1!",VLOOKUP($C13-$D13,{1,"C11";0,"F11";-1,"I11"},2,)))</f>
        <v>ТЛТ00003733</v>
      </c>
      <c r="F13" s="45" t="str">
        <f ca="1">INDIRECT(CONCATENATE("Стеллаж№1!",VLOOKUP($C13-$D13,{1,"D11";0,"G11";-1,"J11"},2,)))</f>
        <v>Номенклатура10</v>
      </c>
      <c r="G13" s="46">
        <f ca="1">INDIRECT(CONCATENATE("Стеллаж№1!",VLOOKUP($C13-$D13,{1,"D12";0,"G12";-1,"J12"},2,)))</f>
        <v>43862</v>
      </c>
      <c r="H13" s="47">
        <f ca="1">INDIRECT(CONCATENATE("Стеллаж№1!",VLOOKUP($C13-$D13,{1,"E12";0,"H12";-1,"K12"},2,)))</f>
        <v>1</v>
      </c>
    </row>
    <row r="14" spans="2:12" x14ac:dyDescent="0.25">
      <c r="B14" s="19">
        <v>1</v>
      </c>
      <c r="C14" s="26">
        <v>2</v>
      </c>
      <c r="D14" s="27">
        <v>3</v>
      </c>
      <c r="E14" s="27" t="str">
        <f ca="1">INDIRECT(CONCATENATE("Стеллаж№1!",VLOOKUP($C14-$D14,{1,"C11";0,"F11";-1,"I11"},2,)))</f>
        <v>ТЛТ00003719</v>
      </c>
      <c r="F14" s="45" t="str">
        <f ca="1">INDIRECT(CONCATENATE("Стеллаж№1!",VLOOKUP($C14-$D14,{1,"D11";0,"G11";-1,"J11"},2,)))</f>
        <v>Номенклатура7</v>
      </c>
      <c r="G14" s="46">
        <f ca="1">INDIRECT(CONCATENATE("Стеллаж№1!",VLOOKUP($C14-$D14,{1,"D12";0,"G12";-1,"J12"},2,)))</f>
        <v>43862</v>
      </c>
      <c r="H14" s="47">
        <f ca="1">INDIRECT(CONCATENATE("Стеллаж№1!",VLOOKUP($C14-$D14,{1,"E12";0,"H12";-1,"K12"},2,)))</f>
        <v>1</v>
      </c>
    </row>
    <row r="15" spans="2:12" x14ac:dyDescent="0.25">
      <c r="B15" s="19">
        <v>1</v>
      </c>
      <c r="C15" s="28">
        <v>1</v>
      </c>
      <c r="D15" s="29">
        <v>1</v>
      </c>
      <c r="E15" s="29" t="str">
        <f ca="1">INDIRECT(CONCATENATE("Стеллаж№1!",VLOOKUP($C15-$D15,{0,"C13";-1,"F13";-2,"I13"},2,)))</f>
        <v>Заказ1</v>
      </c>
      <c r="F15" s="48" t="str">
        <f ca="1">INDIRECT(CONCATENATE("Стеллаж№1!",VLOOKUP($C15-$D15,{0,"D13";-1,"G13";-2,"J13"},2,)))</f>
        <v>Под заказ покупателя №1</v>
      </c>
      <c r="G15" s="49">
        <f ca="1">INDIRECT(CONCATENATE("Стеллаж№1!",VLOOKUP($C15-$D15,{0,"D14";-1,"G14";-2,"J14"},2,)))</f>
        <v>43883</v>
      </c>
      <c r="H15" s="50">
        <f ca="1">INDIRECT(CONCATENATE("Стеллаж№1!",VLOOKUP($C15-$D15,{0,"E14";-1,"H14";-2,"K14"},2,)))</f>
        <v>34</v>
      </c>
      <c r="L15" s="14"/>
    </row>
    <row r="16" spans="2:12" x14ac:dyDescent="0.25">
      <c r="B16" s="19">
        <v>1</v>
      </c>
      <c r="C16" s="28">
        <v>1</v>
      </c>
      <c r="D16" s="29">
        <v>2</v>
      </c>
      <c r="E16" s="29" t="str">
        <f ca="1">INDIRECT(CONCATENATE("Стеллаж№1!",VLOOKUP($C16-$D16,{0,"C13";-1,"F13";-2,"I13"},2,)))</f>
        <v>Заказ2</v>
      </c>
      <c r="F16" s="48" t="str">
        <f ca="1">INDIRECT(CONCATENATE("Стеллаж№1!",VLOOKUP($C16-$D16,{0,"D13";-1,"G13";-2,"J13"},2,)))</f>
        <v>Под заказ покупателя №2</v>
      </c>
      <c r="G16" s="49">
        <f ca="1">INDIRECT(CONCATENATE("Стеллаж№1!",VLOOKUP($C16-$D16,{0,"D14";-1,"G14";-2,"J14"},2,)))</f>
        <v>43862</v>
      </c>
      <c r="H16" s="50">
        <f ca="1">INDIRECT(CONCATENATE("Стеллаж№1!",VLOOKUP($C16-$D16,{0,"E14";-1,"H14";-2,"K14"},2,)))</f>
        <v>1</v>
      </c>
    </row>
    <row r="17" spans="2:8" ht="15.75" thickBot="1" x14ac:dyDescent="0.3">
      <c r="B17" s="30">
        <v>1</v>
      </c>
      <c r="C17" s="31">
        <v>1</v>
      </c>
      <c r="D17" s="32">
        <v>3</v>
      </c>
      <c r="E17" s="32" t="str">
        <f ca="1">INDIRECT(CONCATENATE("Стеллаж№1!",VLOOKUP($C17-$D17,{0,"C13";-1,"F13";-2,"I13"},2,)))</f>
        <v>Заказ3</v>
      </c>
      <c r="F17" s="51" t="str">
        <f ca="1">INDIRECT(CONCATENATE("Стеллаж№1!",VLOOKUP($C17-$D17,{0,"D13";-1,"G13";-2,"J13"},2,)))</f>
        <v>Под заказ покупателя №3</v>
      </c>
      <c r="G17" s="52">
        <f ca="1">INDIRECT(CONCATENATE("Стеллаж№1!",VLOOKUP($C17-$D17,{0,"D14";-1,"G14";-2,"J14"},2,)))</f>
        <v>43862</v>
      </c>
      <c r="H17" s="53">
        <f ca="1">INDIRECT(CONCATENATE("Стеллаж№1!",VLOOKUP($C17-$D17,{0,"E14";-1,"H14";-2,"K14"},2,)))</f>
        <v>1</v>
      </c>
    </row>
    <row r="18" spans="2:8" ht="18.75" customHeight="1" thickTop="1" x14ac:dyDescent="0.25">
      <c r="C18" s="13"/>
      <c r="D18" s="13"/>
      <c r="E18" s="13"/>
      <c r="F18" s="13"/>
      <c r="G18" s="13"/>
      <c r="H18" s="13"/>
    </row>
  </sheetData>
  <sheetProtection formatCells="0" formatColumns="0" formatRows="0" sort="0" autoFilter="0" pivotTables="0"/>
  <dataValidations count="1">
    <dataValidation type="date" operator="greaterThan" showInputMessage="1" showErrorMessage="1" sqref="G18">
      <formula1>43831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K26"/>
  <sheetViews>
    <sheetView tabSelected="1" workbookViewId="0">
      <selection activeCell="C13" sqref="C13:C14"/>
    </sheetView>
  </sheetViews>
  <sheetFormatPr defaultRowHeight="15" x14ac:dyDescent="0.25"/>
  <cols>
    <col min="1" max="1" width="6.28515625" customWidth="1"/>
    <col min="2" max="2" width="12" customWidth="1"/>
    <col min="3" max="3" width="12.28515625" bestFit="1" customWidth="1"/>
    <col min="4" max="4" width="13.28515625" customWidth="1"/>
    <col min="5" max="5" width="47.85546875" customWidth="1"/>
    <col min="6" max="6" width="12.28515625" bestFit="1" customWidth="1"/>
    <col min="7" max="7" width="16.42578125" customWidth="1"/>
    <col min="8" max="8" width="43.5703125" customWidth="1"/>
    <col min="9" max="9" width="12.28515625" bestFit="1" customWidth="1"/>
    <col min="10" max="10" width="16.42578125" customWidth="1"/>
    <col min="11" max="11" width="45.7109375" customWidth="1"/>
  </cols>
  <sheetData>
    <row r="1" spans="2:11" ht="15.75" thickBot="1" x14ac:dyDescent="0.3"/>
    <row r="2" spans="2:11" ht="20.25" thickTop="1" thickBot="1" x14ac:dyDescent="0.35">
      <c r="B2" s="89" t="s">
        <v>5</v>
      </c>
      <c r="C2" s="81" t="s">
        <v>25</v>
      </c>
      <c r="D2" s="81"/>
      <c r="E2" s="82"/>
      <c r="F2" s="83" t="s">
        <v>26</v>
      </c>
      <c r="G2" s="84"/>
      <c r="H2" s="85"/>
      <c r="I2" s="86" t="s">
        <v>27</v>
      </c>
      <c r="J2" s="87"/>
      <c r="K2" s="88"/>
    </row>
    <row r="3" spans="2:11" ht="15.75" thickTop="1" x14ac:dyDescent="0.25">
      <c r="B3" s="90"/>
      <c r="C3" s="77" t="s">
        <v>23</v>
      </c>
      <c r="D3" s="77"/>
      <c r="E3" s="78"/>
      <c r="F3" s="77" t="s">
        <v>23</v>
      </c>
      <c r="G3" s="77"/>
      <c r="H3" s="78"/>
      <c r="I3" s="77" t="s">
        <v>23</v>
      </c>
      <c r="J3" s="77"/>
      <c r="K3" s="78"/>
    </row>
    <row r="4" spans="2:11" x14ac:dyDescent="0.25">
      <c r="B4" s="91"/>
      <c r="C4" s="5" t="s">
        <v>21</v>
      </c>
      <c r="D4" s="4" t="s">
        <v>22</v>
      </c>
      <c r="E4" s="6" t="s">
        <v>20</v>
      </c>
      <c r="F4" s="7" t="s">
        <v>21</v>
      </c>
      <c r="G4" s="4" t="s">
        <v>22</v>
      </c>
      <c r="H4" s="6" t="s">
        <v>20</v>
      </c>
      <c r="I4" s="7" t="s">
        <v>21</v>
      </c>
      <c r="J4" s="4" t="s">
        <v>22</v>
      </c>
      <c r="K4" s="6" t="s">
        <v>20</v>
      </c>
    </row>
    <row r="5" spans="2:11" ht="30" customHeight="1" x14ac:dyDescent="0.25">
      <c r="B5" s="79" t="s">
        <v>4</v>
      </c>
      <c r="C5" s="64" t="s">
        <v>16</v>
      </c>
      <c r="D5" s="58" t="str">
        <f>VLOOKUP(C5,Номенклатура!$B:$C,2,0)</f>
        <v>Номенклатура10</v>
      </c>
      <c r="E5" s="59"/>
      <c r="F5" s="64" t="s">
        <v>15</v>
      </c>
      <c r="G5" s="58" t="str">
        <f>VLOOKUP(F5,Номенклатура!$B:$C,2,0)</f>
        <v>Номенклатура9</v>
      </c>
      <c r="H5" s="59"/>
      <c r="I5" s="64" t="s">
        <v>7</v>
      </c>
      <c r="J5" s="58" t="str">
        <f>VLOOKUP(I5,Номенклатура!$B:$C,2,0)</f>
        <v>Номенклатура2</v>
      </c>
      <c r="K5" s="59"/>
    </row>
    <row r="6" spans="2:11" x14ac:dyDescent="0.25">
      <c r="B6" s="80"/>
      <c r="C6" s="65"/>
      <c r="D6" s="9">
        <v>43862</v>
      </c>
      <c r="E6" s="10">
        <v>1</v>
      </c>
      <c r="F6" s="65"/>
      <c r="G6" s="9">
        <v>43862</v>
      </c>
      <c r="H6" s="10">
        <v>14</v>
      </c>
      <c r="I6" s="65"/>
      <c r="J6" s="9">
        <v>43862</v>
      </c>
      <c r="K6" s="10">
        <v>45</v>
      </c>
    </row>
    <row r="7" spans="2:11" ht="30" customHeight="1" x14ac:dyDescent="0.25">
      <c r="B7" s="60" t="s">
        <v>3</v>
      </c>
      <c r="C7" s="62" t="s">
        <v>15</v>
      </c>
      <c r="D7" s="58" t="str">
        <f>VLOOKUP(C7,Номенклатура!$B:$C,2,0)</f>
        <v>Номенклатура9</v>
      </c>
      <c r="E7" s="59"/>
      <c r="F7" s="64" t="s">
        <v>11</v>
      </c>
      <c r="G7" s="58" t="str">
        <f>VLOOKUP(F7,Номенклатура!$B:$C,2,0)</f>
        <v>Номенклатура5</v>
      </c>
      <c r="H7" s="59"/>
      <c r="I7" s="64" t="s">
        <v>15</v>
      </c>
      <c r="J7" s="58" t="str">
        <f>VLOOKUP(I7,Номенклатура!$B:$C,2,0)</f>
        <v>Номенклатура9</v>
      </c>
      <c r="K7" s="59"/>
    </row>
    <row r="8" spans="2:11" x14ac:dyDescent="0.25">
      <c r="B8" s="61"/>
      <c r="C8" s="63"/>
      <c r="D8" s="9">
        <v>43872</v>
      </c>
      <c r="E8" s="10">
        <v>54</v>
      </c>
      <c r="F8" s="65"/>
      <c r="G8" s="9">
        <v>43862</v>
      </c>
      <c r="H8" s="10">
        <v>2356</v>
      </c>
      <c r="I8" s="65"/>
      <c r="J8" s="9">
        <v>43862</v>
      </c>
      <c r="K8" s="10">
        <v>1</v>
      </c>
    </row>
    <row r="9" spans="2:11" ht="30" customHeight="1" x14ac:dyDescent="0.25">
      <c r="B9" s="66" t="s">
        <v>2</v>
      </c>
      <c r="C9" s="68" t="s">
        <v>16</v>
      </c>
      <c r="D9" s="58" t="str">
        <f>VLOOKUP(C9,Номенклатура!$B:$C,2,0)</f>
        <v>Номенклатура10</v>
      </c>
      <c r="E9" s="59"/>
      <c r="F9" s="64" t="s">
        <v>11</v>
      </c>
      <c r="G9" s="58" t="str">
        <f>VLOOKUP(F9,Номенклатура!$B:$C,2,0)</f>
        <v>Номенклатура5</v>
      </c>
      <c r="H9" s="59"/>
      <c r="I9" s="64" t="s">
        <v>14</v>
      </c>
      <c r="J9" s="58" t="str">
        <f>VLOOKUP(I9,Номенклатура!$B:$C,2,0)</f>
        <v>Номенклатура8</v>
      </c>
      <c r="K9" s="59"/>
    </row>
    <row r="10" spans="2:11" x14ac:dyDescent="0.25">
      <c r="B10" s="67"/>
      <c r="C10" s="63"/>
      <c r="D10" s="9">
        <v>43875</v>
      </c>
      <c r="E10" s="10">
        <v>5445</v>
      </c>
      <c r="F10" s="65"/>
      <c r="G10" s="9">
        <v>43862</v>
      </c>
      <c r="H10" s="10">
        <v>5654</v>
      </c>
      <c r="I10" s="65"/>
      <c r="J10" s="9">
        <v>43862</v>
      </c>
      <c r="K10" s="10">
        <v>1</v>
      </c>
    </row>
    <row r="11" spans="2:11" ht="30" customHeight="1" x14ac:dyDescent="0.25">
      <c r="B11" s="71" t="s">
        <v>1</v>
      </c>
      <c r="C11" s="68" t="s">
        <v>14</v>
      </c>
      <c r="D11" s="58" t="str">
        <f>VLOOKUP(C11,Номенклатура!$B:$C,2,0)</f>
        <v>Номенклатура8</v>
      </c>
      <c r="E11" s="59"/>
      <c r="F11" s="64" t="s">
        <v>16</v>
      </c>
      <c r="G11" s="58" t="str">
        <f>VLOOKUP(F11,Номенклатура!$B:$C,2,0)</f>
        <v>Номенклатура10</v>
      </c>
      <c r="H11" s="59"/>
      <c r="I11" s="64" t="s">
        <v>13</v>
      </c>
      <c r="J11" s="69" t="str">
        <f>VLOOKUP(I11,Номенклатура!$B:$C,2,0)</f>
        <v>Номенклатура7</v>
      </c>
      <c r="K11" s="70"/>
    </row>
    <row r="12" spans="2:11" x14ac:dyDescent="0.25">
      <c r="B12" s="72"/>
      <c r="C12" s="63"/>
      <c r="D12" s="9">
        <v>43878</v>
      </c>
      <c r="E12" s="10">
        <v>345</v>
      </c>
      <c r="F12" s="65"/>
      <c r="G12" s="9">
        <v>43862</v>
      </c>
      <c r="H12" s="10">
        <v>1</v>
      </c>
      <c r="I12" s="65"/>
      <c r="J12" s="9">
        <v>43862</v>
      </c>
      <c r="K12" s="10">
        <v>1</v>
      </c>
    </row>
    <row r="13" spans="2:11" ht="30" customHeight="1" x14ac:dyDescent="0.25">
      <c r="B13" s="73" t="s">
        <v>0</v>
      </c>
      <c r="C13" s="68" t="s">
        <v>39</v>
      </c>
      <c r="D13" s="58" t="str">
        <f>VLOOKUP(C13,Номенклатура!$B:$C,2,0)</f>
        <v>Под заказ покупателя №1</v>
      </c>
      <c r="E13" s="59"/>
      <c r="F13" s="64" t="s">
        <v>40</v>
      </c>
      <c r="G13" s="58" t="str">
        <f>VLOOKUP(F13,Номенклатура!$B:$C,2,0)</f>
        <v>Под заказ покупателя №2</v>
      </c>
      <c r="H13" s="59"/>
      <c r="I13" s="64" t="s">
        <v>43</v>
      </c>
      <c r="J13" s="58" t="str">
        <f>VLOOKUP(I13,Номенклатура!$B:$C,2,0)</f>
        <v>Под заказ покупателя №3</v>
      </c>
      <c r="K13" s="59"/>
    </row>
    <row r="14" spans="2:11" ht="15.75" thickBot="1" x14ac:dyDescent="0.3">
      <c r="B14" s="74"/>
      <c r="C14" s="75"/>
      <c r="D14" s="9">
        <v>43883</v>
      </c>
      <c r="E14" s="11">
        <v>34</v>
      </c>
      <c r="F14" s="76"/>
      <c r="G14" s="9">
        <v>43862</v>
      </c>
      <c r="H14" s="11">
        <v>1</v>
      </c>
      <c r="I14" s="76"/>
      <c r="J14" s="9">
        <v>43862</v>
      </c>
      <c r="K14" s="11">
        <v>1</v>
      </c>
    </row>
    <row r="15" spans="2:11" ht="15.75" thickTop="1" x14ac:dyDescent="0.25">
      <c r="C15" s="2"/>
      <c r="D15" s="2"/>
      <c r="E15" s="2"/>
      <c r="F15" s="2"/>
      <c r="G15" s="2"/>
      <c r="H15" s="2"/>
      <c r="I15" s="2"/>
      <c r="J15" s="2"/>
      <c r="K15" s="2"/>
    </row>
    <row r="16" spans="2:11" x14ac:dyDescent="0.25">
      <c r="C16" s="2"/>
      <c r="D16" s="2"/>
      <c r="E16" s="2"/>
      <c r="F16" s="2"/>
      <c r="G16" s="2"/>
      <c r="H16" s="2"/>
      <c r="I16" s="2"/>
      <c r="J16" s="2"/>
      <c r="K16" s="2"/>
    </row>
    <row r="17" spans="3:11" x14ac:dyDescent="0.25">
      <c r="C17" s="2"/>
      <c r="D17" s="2"/>
      <c r="E17" s="2"/>
      <c r="F17" s="2"/>
      <c r="G17" s="2"/>
      <c r="H17" s="2"/>
      <c r="I17" s="3"/>
      <c r="J17" s="3"/>
      <c r="K17" s="2"/>
    </row>
    <row r="18" spans="3:11" x14ac:dyDescent="0.25">
      <c r="C18" s="2"/>
      <c r="D18" s="2"/>
      <c r="E18" s="2"/>
      <c r="F18" s="2"/>
      <c r="G18" s="2"/>
      <c r="H18" s="2"/>
      <c r="I18" s="2"/>
      <c r="J18" s="2"/>
      <c r="K18" s="2"/>
    </row>
    <row r="19" spans="3:11" x14ac:dyDescent="0.25">
      <c r="C19" s="2"/>
      <c r="D19" s="2"/>
      <c r="E19" s="2"/>
      <c r="F19" s="2"/>
      <c r="G19" s="2"/>
      <c r="H19" s="2"/>
      <c r="I19" s="2"/>
      <c r="J19" s="2"/>
      <c r="K19" s="2"/>
    </row>
    <row r="20" spans="3:11" x14ac:dyDescent="0.25">
      <c r="C20" s="2"/>
      <c r="D20" s="2"/>
      <c r="E20" s="2"/>
      <c r="F20" s="2"/>
      <c r="G20" s="2"/>
      <c r="H20" s="2"/>
      <c r="I20" s="2"/>
      <c r="J20" s="2"/>
      <c r="K20" s="2"/>
    </row>
    <row r="21" spans="3:11" x14ac:dyDescent="0.25">
      <c r="C21" s="2"/>
      <c r="D21" s="2"/>
      <c r="E21" s="2"/>
      <c r="F21" s="2"/>
      <c r="G21" s="2"/>
      <c r="H21" s="2"/>
      <c r="I21" s="2"/>
      <c r="J21" s="2"/>
      <c r="K21" s="2"/>
    </row>
    <row r="22" spans="3:11" x14ac:dyDescent="0.25">
      <c r="C22" s="2"/>
      <c r="D22" s="2"/>
      <c r="E22" s="2"/>
      <c r="F22" s="2"/>
      <c r="G22" s="2"/>
      <c r="H22" s="2"/>
      <c r="I22" s="2"/>
      <c r="J22" s="2"/>
      <c r="K22" s="2"/>
    </row>
    <row r="23" spans="3:11" x14ac:dyDescent="0.25">
      <c r="C23" s="2"/>
      <c r="D23" s="2"/>
      <c r="E23" s="2"/>
      <c r="F23" s="2"/>
      <c r="G23" s="2"/>
      <c r="H23" s="2"/>
      <c r="I23" s="2"/>
      <c r="J23" s="2"/>
      <c r="K23" s="2"/>
    </row>
    <row r="24" spans="3:11" x14ac:dyDescent="0.25">
      <c r="C24" s="2"/>
      <c r="D24" s="2"/>
      <c r="E24" s="2"/>
      <c r="F24" s="2"/>
      <c r="G24" s="2"/>
      <c r="H24" s="2"/>
      <c r="I24" s="2"/>
      <c r="J24" s="2"/>
      <c r="K24" s="2"/>
    </row>
    <row r="25" spans="3:11" x14ac:dyDescent="0.25">
      <c r="C25" s="2"/>
      <c r="D25" s="2"/>
      <c r="E25" s="2"/>
      <c r="F25" s="2"/>
      <c r="G25" s="2"/>
      <c r="H25" s="2"/>
      <c r="I25" s="2"/>
      <c r="J25" s="2"/>
      <c r="K25" s="2"/>
    </row>
    <row r="26" spans="3:11" x14ac:dyDescent="0.25">
      <c r="C26" s="2"/>
      <c r="D26" s="2"/>
      <c r="E26" s="2"/>
      <c r="F26" s="2"/>
      <c r="G26" s="2"/>
      <c r="H26" s="2"/>
      <c r="I26" s="2"/>
      <c r="J26" s="2"/>
      <c r="K26" s="2"/>
    </row>
  </sheetData>
  <sheetProtection formatCells="0" formatColumns="0" formatRows="0"/>
  <mergeCells count="42">
    <mergeCell ref="I3:K3"/>
    <mergeCell ref="I5:I6"/>
    <mergeCell ref="B5:B6"/>
    <mergeCell ref="C2:E2"/>
    <mergeCell ref="C5:C6"/>
    <mergeCell ref="F3:H3"/>
    <mergeCell ref="F5:F6"/>
    <mergeCell ref="D5:E5"/>
    <mergeCell ref="F2:H2"/>
    <mergeCell ref="I2:K2"/>
    <mergeCell ref="G5:H5"/>
    <mergeCell ref="B2:B4"/>
    <mergeCell ref="C3:E3"/>
    <mergeCell ref="J5:K5"/>
    <mergeCell ref="J11:K11"/>
    <mergeCell ref="J13:K13"/>
    <mergeCell ref="D13:E13"/>
    <mergeCell ref="B11:B12"/>
    <mergeCell ref="C11:C12"/>
    <mergeCell ref="F11:F12"/>
    <mergeCell ref="I11:I12"/>
    <mergeCell ref="B13:B14"/>
    <mergeCell ref="C13:C14"/>
    <mergeCell ref="F13:F14"/>
    <mergeCell ref="I13:I14"/>
    <mergeCell ref="D11:E11"/>
    <mergeCell ref="G11:H11"/>
    <mergeCell ref="G13:H13"/>
    <mergeCell ref="J9:K9"/>
    <mergeCell ref="B7:B8"/>
    <mergeCell ref="C7:C8"/>
    <mergeCell ref="F7:F8"/>
    <mergeCell ref="I7:I8"/>
    <mergeCell ref="B9:B10"/>
    <mergeCell ref="C9:C10"/>
    <mergeCell ref="F9:F10"/>
    <mergeCell ref="I9:I10"/>
    <mergeCell ref="D7:E7"/>
    <mergeCell ref="D9:E9"/>
    <mergeCell ref="G7:H7"/>
    <mergeCell ref="G9:H9"/>
    <mergeCell ref="J7:K7"/>
  </mergeCells>
  <dataValidations count="2">
    <dataValidation type="whole" allowBlank="1" showInputMessage="1" showErrorMessage="1" sqref="E6 H6 K6 E8 H8 K8 E10 H10 K10 E12 H12 K12 E14 H14 K14">
      <formula1>0</formula1>
      <formula2>1000000</formula2>
    </dataValidation>
    <dataValidation type="date" operator="greaterThan" showInputMessage="1" showErrorMessage="1" sqref="D6 D8 D10 D12 D14 G14 G12 G10 G8 G6 J6 J8 J10 J12 J14">
      <formula1>36526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Номенклатура!$B:$B</xm:f>
          </x14:formula1>
          <xm:sqref>C5</xm:sqref>
        </x14:dataValidation>
        <x14:dataValidation type="list" allowBlank="1" showInputMessage="1" showErrorMessage="1">
          <x14:formula1>
            <xm:f>Номенклатура!$B:$B</xm:f>
          </x14:formula1>
          <xm:sqref>C7:C14</xm:sqref>
        </x14:dataValidation>
        <x14:dataValidation type="list" allowBlank="1" showInputMessage="1" showErrorMessage="1">
          <x14:formula1>
            <xm:f>Номенклатура!$B:$B</xm:f>
          </x14:formula1>
          <xm:sqref>I5:I14</xm:sqref>
        </x14:dataValidation>
        <x14:dataValidation type="list" allowBlank="1" showInputMessage="1" showErrorMessage="1">
          <x14:formula1>
            <xm:f>Номенклатура!$B:$B</xm:f>
          </x14:formula1>
          <xm:sqref>F5:F14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2:C18"/>
  <sheetViews>
    <sheetView workbookViewId="0">
      <selection activeCell="C19" sqref="C19"/>
    </sheetView>
  </sheetViews>
  <sheetFormatPr defaultRowHeight="15" x14ac:dyDescent="0.25"/>
  <cols>
    <col min="2" max="2" width="11.5703125" bestFit="1" customWidth="1"/>
    <col min="3" max="3" width="92.85546875" customWidth="1"/>
  </cols>
  <sheetData>
    <row r="2" spans="2:3" x14ac:dyDescent="0.25">
      <c r="B2" s="94" t="s">
        <v>28</v>
      </c>
      <c r="C2" s="93"/>
    </row>
    <row r="3" spans="2:3" x14ac:dyDescent="0.25">
      <c r="B3" s="94" t="s">
        <v>6</v>
      </c>
      <c r="C3" s="94" t="s">
        <v>29</v>
      </c>
    </row>
    <row r="4" spans="2:3" x14ac:dyDescent="0.25">
      <c r="B4" s="94" t="s">
        <v>7</v>
      </c>
      <c r="C4" s="94" t="s">
        <v>30</v>
      </c>
    </row>
    <row r="5" spans="2:3" x14ac:dyDescent="0.25">
      <c r="B5" s="92" t="s">
        <v>8</v>
      </c>
      <c r="C5" s="94" t="s">
        <v>31</v>
      </c>
    </row>
    <row r="6" spans="2:3" x14ac:dyDescent="0.25">
      <c r="B6" s="1" t="s">
        <v>9</v>
      </c>
      <c r="C6" s="94" t="s">
        <v>32</v>
      </c>
    </row>
    <row r="7" spans="2:3" x14ac:dyDescent="0.25">
      <c r="B7" s="1" t="s">
        <v>10</v>
      </c>
      <c r="C7" s="94" t="s">
        <v>32</v>
      </c>
    </row>
    <row r="8" spans="2:3" x14ac:dyDescent="0.25">
      <c r="B8" s="1" t="s">
        <v>11</v>
      </c>
      <c r="C8" s="94" t="s">
        <v>33</v>
      </c>
    </row>
    <row r="9" spans="2:3" x14ac:dyDescent="0.25">
      <c r="B9" s="1" t="s">
        <v>12</v>
      </c>
      <c r="C9" s="94" t="s">
        <v>34</v>
      </c>
    </row>
    <row r="10" spans="2:3" x14ac:dyDescent="0.25">
      <c r="B10" s="1" t="s">
        <v>13</v>
      </c>
      <c r="C10" s="94" t="s">
        <v>35</v>
      </c>
    </row>
    <row r="11" spans="2:3" x14ac:dyDescent="0.25">
      <c r="B11" s="1" t="s">
        <v>14</v>
      </c>
      <c r="C11" s="94" t="s">
        <v>36</v>
      </c>
    </row>
    <row r="12" spans="2:3" x14ac:dyDescent="0.25">
      <c r="B12" s="1" t="s">
        <v>15</v>
      </c>
      <c r="C12" s="94" t="s">
        <v>37</v>
      </c>
    </row>
    <row r="13" spans="2:3" x14ac:dyDescent="0.25">
      <c r="B13" s="1" t="s">
        <v>16</v>
      </c>
      <c r="C13" s="94" t="s">
        <v>38</v>
      </c>
    </row>
    <row r="14" spans="2:3" x14ac:dyDescent="0.25">
      <c r="B14" s="94" t="s">
        <v>39</v>
      </c>
      <c r="C14" s="94" t="s">
        <v>42</v>
      </c>
    </row>
    <row r="15" spans="2:3" x14ac:dyDescent="0.25">
      <c r="B15" s="94" t="s">
        <v>40</v>
      </c>
      <c r="C15" s="94" t="s">
        <v>41</v>
      </c>
    </row>
    <row r="16" spans="2:3" x14ac:dyDescent="0.25">
      <c r="B16" s="94" t="s">
        <v>43</v>
      </c>
      <c r="C16" s="94" t="s">
        <v>46</v>
      </c>
    </row>
    <row r="17" spans="2:3" x14ac:dyDescent="0.25">
      <c r="B17" s="94" t="s">
        <v>44</v>
      </c>
      <c r="C17" s="94" t="s">
        <v>45</v>
      </c>
    </row>
    <row r="18" spans="2:3" x14ac:dyDescent="0.25">
      <c r="B18" s="94" t="s">
        <v>47</v>
      </c>
      <c r="C18" s="94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2:D49"/>
  <sheetViews>
    <sheetView workbookViewId="0">
      <selection activeCell="H11" sqref="H11"/>
    </sheetView>
  </sheetViews>
  <sheetFormatPr defaultRowHeight="15" x14ac:dyDescent="0.25"/>
  <cols>
    <col min="2" max="2" width="12.28515625" bestFit="1" customWidth="1"/>
    <col min="3" max="3" width="46.7109375" customWidth="1"/>
    <col min="4" max="4" width="55.42578125" customWidth="1"/>
  </cols>
  <sheetData>
    <row r="2" spans="2:4" x14ac:dyDescent="0.25">
      <c r="B2" s="95" t="s">
        <v>28</v>
      </c>
      <c r="C2" s="96">
        <f>VLOOKUP(B2,Номенклатура!$B:$C,2,0)</f>
        <v>0</v>
      </c>
      <c r="D2" s="96"/>
    </row>
    <row r="3" spans="2:4" x14ac:dyDescent="0.25">
      <c r="B3" s="95"/>
      <c r="C3" s="8"/>
      <c r="D3" s="97"/>
    </row>
    <row r="4" spans="2:4" x14ac:dyDescent="0.25">
      <c r="B4" s="98" t="s">
        <v>28</v>
      </c>
      <c r="C4" s="96">
        <f>VLOOKUP(B4,Номенклатура!$B:$C,2,0)</f>
        <v>0</v>
      </c>
      <c r="D4" s="96"/>
    </row>
    <row r="5" spans="2:4" x14ac:dyDescent="0.25">
      <c r="B5" s="98"/>
      <c r="C5" s="8"/>
      <c r="D5" s="97"/>
    </row>
    <row r="6" spans="2:4" x14ac:dyDescent="0.25">
      <c r="B6" s="98" t="s">
        <v>28</v>
      </c>
      <c r="C6" s="96">
        <f>VLOOKUP(B6,Номенклатура!$B:$C,2,0)</f>
        <v>0</v>
      </c>
      <c r="D6" s="96"/>
    </row>
    <row r="7" spans="2:4" x14ac:dyDescent="0.25">
      <c r="B7" s="98"/>
      <c r="C7" s="8"/>
      <c r="D7" s="97"/>
    </row>
    <row r="8" spans="2:4" x14ac:dyDescent="0.25">
      <c r="B8" s="98" t="s">
        <v>28</v>
      </c>
      <c r="C8" s="96">
        <f>VLOOKUP(B8,Номенклатура!$B:$C,2,0)</f>
        <v>0</v>
      </c>
      <c r="D8" s="96"/>
    </row>
    <row r="9" spans="2:4" x14ac:dyDescent="0.25">
      <c r="B9" s="98"/>
      <c r="C9" s="8"/>
      <c r="D9" s="97"/>
    </row>
    <row r="10" spans="2:4" x14ac:dyDescent="0.25">
      <c r="B10" s="98" t="s">
        <v>28</v>
      </c>
      <c r="C10" s="96">
        <f>VLOOKUP(B10,Номенклатура!$B:$C,2,0)</f>
        <v>0</v>
      </c>
      <c r="D10" s="96"/>
    </row>
    <row r="11" spans="2:4" x14ac:dyDescent="0.25">
      <c r="B11" s="98"/>
      <c r="C11" s="8"/>
      <c r="D11" s="97"/>
    </row>
    <row r="12" spans="2:4" x14ac:dyDescent="0.25">
      <c r="B12" s="98" t="s">
        <v>28</v>
      </c>
      <c r="C12" s="96">
        <f>VLOOKUP(B12,Номенклатура!$B:$C,2,0)</f>
        <v>0</v>
      </c>
      <c r="D12" s="96"/>
    </row>
    <row r="13" spans="2:4" x14ac:dyDescent="0.25">
      <c r="B13" s="98"/>
      <c r="C13" s="8"/>
      <c r="D13" s="97"/>
    </row>
    <row r="14" spans="2:4" x14ac:dyDescent="0.25">
      <c r="B14" s="95" t="s">
        <v>28</v>
      </c>
      <c r="C14" s="96">
        <f>VLOOKUP(B14,Номенклатура!$B:$C,2,0)</f>
        <v>0</v>
      </c>
      <c r="D14" s="96"/>
    </row>
    <row r="15" spans="2:4" x14ac:dyDescent="0.25">
      <c r="B15" s="95"/>
      <c r="C15" s="8"/>
      <c r="D15" s="97"/>
    </row>
    <row r="16" spans="2:4" x14ac:dyDescent="0.25">
      <c r="B16" s="98" t="s">
        <v>28</v>
      </c>
      <c r="C16" s="96">
        <f>VLOOKUP(B16,Номенклатура!$B:$C,2,0)</f>
        <v>0</v>
      </c>
      <c r="D16" s="96"/>
    </row>
    <row r="17" spans="2:4" x14ac:dyDescent="0.25">
      <c r="B17" s="98"/>
      <c r="C17" s="8"/>
      <c r="D17" s="97"/>
    </row>
    <row r="18" spans="2:4" x14ac:dyDescent="0.25">
      <c r="B18" s="98" t="s">
        <v>28</v>
      </c>
      <c r="C18" s="96">
        <f>VLOOKUP(B18,Номенклатура!$B:$C,2,0)</f>
        <v>0</v>
      </c>
      <c r="D18" s="96"/>
    </row>
    <row r="19" spans="2:4" x14ac:dyDescent="0.25">
      <c r="B19" s="98"/>
      <c r="C19" s="8"/>
      <c r="D19" s="97"/>
    </row>
    <row r="20" spans="2:4" x14ac:dyDescent="0.25">
      <c r="B20" s="98" t="s">
        <v>28</v>
      </c>
      <c r="C20" s="96">
        <f>VLOOKUP(B20,Номенклатура!$B:$C,2,0)</f>
        <v>0</v>
      </c>
      <c r="D20" s="96"/>
    </row>
    <row r="21" spans="2:4" x14ac:dyDescent="0.25">
      <c r="B21" s="98"/>
      <c r="C21" s="8"/>
      <c r="D21" s="97"/>
    </row>
    <row r="22" spans="2:4" x14ac:dyDescent="0.25">
      <c r="B22" s="98" t="s">
        <v>28</v>
      </c>
      <c r="C22" s="96">
        <f>VLOOKUP(B22,Номенклатура!$B:$C,2,0)</f>
        <v>0</v>
      </c>
      <c r="D22" s="96"/>
    </row>
    <row r="23" spans="2:4" x14ac:dyDescent="0.25">
      <c r="B23" s="98"/>
      <c r="C23" s="8"/>
      <c r="D23" s="97"/>
    </row>
    <row r="24" spans="2:4" x14ac:dyDescent="0.25">
      <c r="B24" s="95" t="s">
        <v>28</v>
      </c>
      <c r="C24" s="96">
        <f>VLOOKUP(B24,Номенклатура!$B:$C,2,0)</f>
        <v>0</v>
      </c>
      <c r="D24" s="96"/>
    </row>
    <row r="25" spans="2:4" x14ac:dyDescent="0.25">
      <c r="B25" s="95"/>
      <c r="C25" s="8"/>
      <c r="D25" s="97"/>
    </row>
    <row r="26" spans="2:4" x14ac:dyDescent="0.25">
      <c r="B26" s="95" t="s">
        <v>28</v>
      </c>
      <c r="C26" s="96">
        <f>VLOOKUP(B26,Номенклатура!$B:$C,2,0)</f>
        <v>0</v>
      </c>
      <c r="D26" s="96"/>
    </row>
    <row r="27" spans="2:4" x14ac:dyDescent="0.25">
      <c r="B27" s="95"/>
      <c r="C27" s="8"/>
      <c r="D27" s="97"/>
    </row>
    <row r="28" spans="2:4" x14ac:dyDescent="0.25">
      <c r="B28" s="98" t="s">
        <v>28</v>
      </c>
      <c r="C28" s="96">
        <f>VLOOKUP(B28,Номенклатура!$B:$C,2,0)</f>
        <v>0</v>
      </c>
      <c r="D28" s="96"/>
    </row>
    <row r="29" spans="2:4" x14ac:dyDescent="0.25">
      <c r="B29" s="98"/>
      <c r="C29" s="8"/>
      <c r="D29" s="97"/>
    </row>
    <row r="30" spans="2:4" x14ac:dyDescent="0.25">
      <c r="B30" s="98" t="s">
        <v>28</v>
      </c>
      <c r="C30" s="96">
        <f>VLOOKUP(B30,Номенклатура!$B:$C,2,0)</f>
        <v>0</v>
      </c>
      <c r="D30" s="96"/>
    </row>
    <row r="31" spans="2:4" x14ac:dyDescent="0.25">
      <c r="B31" s="98"/>
      <c r="C31" s="8"/>
      <c r="D31" s="97"/>
    </row>
    <row r="32" spans="2:4" x14ac:dyDescent="0.25">
      <c r="B32" s="98" t="s">
        <v>28</v>
      </c>
      <c r="C32" s="96">
        <f>VLOOKUP(B32,Номенклатура!$B:$C,2,0)</f>
        <v>0</v>
      </c>
      <c r="D32" s="96"/>
    </row>
    <row r="33" spans="2:4" x14ac:dyDescent="0.25">
      <c r="B33" s="98"/>
      <c r="C33" s="8"/>
      <c r="D33" s="97"/>
    </row>
    <row r="34" spans="2:4" x14ac:dyDescent="0.25">
      <c r="B34" s="98" t="s">
        <v>28</v>
      </c>
      <c r="C34" s="96">
        <f>VLOOKUP(B34,Номенклатура!$B:$C,2,0)</f>
        <v>0</v>
      </c>
      <c r="D34" s="96"/>
    </row>
    <row r="35" spans="2:4" x14ac:dyDescent="0.25">
      <c r="B35" s="98"/>
      <c r="C35" s="8"/>
      <c r="D35" s="97"/>
    </row>
    <row r="36" spans="2:4" x14ac:dyDescent="0.25">
      <c r="B36" s="98" t="s">
        <v>28</v>
      </c>
      <c r="C36" s="96">
        <f>VLOOKUP(B36,Номенклатура!$B:$C,2,0)</f>
        <v>0</v>
      </c>
      <c r="D36" s="96"/>
    </row>
    <row r="37" spans="2:4" x14ac:dyDescent="0.25">
      <c r="B37" s="98"/>
      <c r="C37" s="8"/>
      <c r="D37" s="97"/>
    </row>
    <row r="38" spans="2:4" x14ac:dyDescent="0.25">
      <c r="B38" s="95" t="s">
        <v>28</v>
      </c>
      <c r="C38" s="96">
        <f>VLOOKUP(B38,Номенклатура!$B:$C,2,0)</f>
        <v>0</v>
      </c>
      <c r="D38" s="96"/>
    </row>
    <row r="39" spans="2:4" x14ac:dyDescent="0.25">
      <c r="B39" s="95"/>
      <c r="C39" s="8"/>
      <c r="D39" s="97"/>
    </row>
    <row r="40" spans="2:4" x14ac:dyDescent="0.25">
      <c r="B40" s="98" t="s">
        <v>28</v>
      </c>
      <c r="C40" s="96">
        <f>VLOOKUP(B40,Номенклатура!$B:$C,2,0)</f>
        <v>0</v>
      </c>
      <c r="D40" s="96"/>
    </row>
    <row r="41" spans="2:4" x14ac:dyDescent="0.25">
      <c r="B41" s="98"/>
      <c r="C41" s="8"/>
      <c r="D41" s="97"/>
    </row>
    <row r="42" spans="2:4" x14ac:dyDescent="0.25">
      <c r="B42" s="98" t="s">
        <v>28</v>
      </c>
      <c r="C42" s="96">
        <f>VLOOKUP(B42,Номенклатура!$B:$C,2,0)</f>
        <v>0</v>
      </c>
      <c r="D42" s="96"/>
    </row>
    <row r="43" spans="2:4" x14ac:dyDescent="0.25">
      <c r="B43" s="98"/>
      <c r="C43" s="8"/>
      <c r="D43" s="97"/>
    </row>
    <row r="44" spans="2:4" x14ac:dyDescent="0.25">
      <c r="B44" s="98" t="s">
        <v>28</v>
      </c>
      <c r="C44" s="96">
        <f>VLOOKUP(B44,Номенклатура!$B:$C,2,0)</f>
        <v>0</v>
      </c>
      <c r="D44" s="96"/>
    </row>
    <row r="45" spans="2:4" x14ac:dyDescent="0.25">
      <c r="B45" s="98"/>
      <c r="C45" s="8"/>
      <c r="D45" s="97"/>
    </row>
    <row r="46" spans="2:4" x14ac:dyDescent="0.25">
      <c r="B46" s="98" t="s">
        <v>28</v>
      </c>
      <c r="C46" s="96">
        <f>VLOOKUP(B46,Номенклатура!$B:$C,2,0)</f>
        <v>0</v>
      </c>
      <c r="D46" s="96"/>
    </row>
    <row r="47" spans="2:4" x14ac:dyDescent="0.25">
      <c r="B47" s="98"/>
      <c r="C47" s="8"/>
      <c r="D47" s="97"/>
    </row>
    <row r="48" spans="2:4" x14ac:dyDescent="0.25">
      <c r="B48" s="95" t="s">
        <v>28</v>
      </c>
      <c r="C48" s="96">
        <f>VLOOKUP(B48,Номенклатура!$B:$C,2,0)</f>
        <v>0</v>
      </c>
      <c r="D48" s="96"/>
    </row>
    <row r="49" spans="2:4" x14ac:dyDescent="0.25">
      <c r="B49" s="95"/>
      <c r="C49" s="8"/>
      <c r="D49" s="97"/>
    </row>
  </sheetData>
  <mergeCells count="48">
    <mergeCell ref="B26:B27"/>
    <mergeCell ref="C26:D26"/>
    <mergeCell ref="B28:B29"/>
    <mergeCell ref="C28:D28"/>
    <mergeCell ref="B48:B49"/>
    <mergeCell ref="C48:D48"/>
    <mergeCell ref="B42:B43"/>
    <mergeCell ref="C42:D42"/>
    <mergeCell ref="B44:B45"/>
    <mergeCell ref="C44:D44"/>
    <mergeCell ref="B46:B47"/>
    <mergeCell ref="C46:D46"/>
    <mergeCell ref="B36:B37"/>
    <mergeCell ref="C36:D36"/>
    <mergeCell ref="B38:B39"/>
    <mergeCell ref="C38:D38"/>
    <mergeCell ref="B40:B41"/>
    <mergeCell ref="C40:D40"/>
    <mergeCell ref="B30:B31"/>
    <mergeCell ref="C30:D30"/>
    <mergeCell ref="B32:B33"/>
    <mergeCell ref="C32:D32"/>
    <mergeCell ref="B34:B35"/>
    <mergeCell ref="C34:D34"/>
    <mergeCell ref="B24:B25"/>
    <mergeCell ref="C24:D24"/>
    <mergeCell ref="B20:B21"/>
    <mergeCell ref="C20:D20"/>
    <mergeCell ref="B22:B23"/>
    <mergeCell ref="C22:D22"/>
    <mergeCell ref="B14:B15"/>
    <mergeCell ref="C14:D14"/>
    <mergeCell ref="B16:B17"/>
    <mergeCell ref="C16:D16"/>
    <mergeCell ref="B18:B19"/>
    <mergeCell ref="C18:D18"/>
    <mergeCell ref="B8:B9"/>
    <mergeCell ref="C8:D8"/>
    <mergeCell ref="B10:B11"/>
    <mergeCell ref="C10:D10"/>
    <mergeCell ref="B12:B13"/>
    <mergeCell ref="C12:D12"/>
    <mergeCell ref="B2:B3"/>
    <mergeCell ref="C2:D2"/>
    <mergeCell ref="B4:B5"/>
    <mergeCell ref="C4:D4"/>
    <mergeCell ref="B6:B7"/>
    <mergeCell ref="C6:D6"/>
  </mergeCells>
  <dataValidations count="2">
    <dataValidation type="date" operator="greaterThan" allowBlank="1" showInputMessage="1" showErrorMessage="1" sqref="C3 C5 C7 C9 C11 C13 C15 C17 C19 C21 C23 C25 C27 C29 C31 C33 C35 C37 C39 C41 C43 C45 C47 C49">
      <formula1>36526</formula1>
    </dataValidation>
    <dataValidation type="whole" allowBlank="1" showInputMessage="1" showErrorMessage="1" sqref="D3 D5 D7 D9 D11 D13 D15 D17 D19 D21 D23 D25 D27 D29 D31 D33 D35 D37 D39 D41 D43 D45 D47 D49">
      <formula1>0</formula1>
      <formula2>1000000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Номенклатура!$B:$B</xm:f>
          </x14:formula1>
          <xm:sqref>B2:B49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Стеллаж№1</vt:lpstr>
      <vt:lpstr>Номенклатура</vt:lpstr>
      <vt:lpstr>ЛистПодЗаказ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Imv</dc:creator>
  <cp:lastModifiedBy>Imv</cp:lastModifiedBy>
  <dcterms:created xsi:type="dcterms:W3CDTF">2020-07-31T08:40:04Z</dcterms:created>
  <dcterms:modified xsi:type="dcterms:W3CDTF">2020-08-04T10:26:47Z</dcterms:modified>
</cp:coreProperties>
</file>