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61T206C05\Documents\"/>
    </mc:Choice>
  </mc:AlternateContent>
  <bookViews>
    <workbookView xWindow="0" yWindow="0" windowWidth="28800" windowHeight="12330" activeTab="2"/>
  </bookViews>
  <sheets>
    <sheet name="ОФИСЫ" sheetId="2" r:id="rId1"/>
    <sheet name="ДАННЫЕ" sheetId="1" r:id="rId2"/>
    <sheet name="ОТЧЁТ" sheetId="3" r:id="rId3"/>
  </sheets>
  <definedNames>
    <definedName name="СтрокаОфис">ОТЧЁТ!$A$1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A4" i="3" s="1"/>
  <c r="E3" i="1"/>
  <c r="E4" i="1"/>
  <c r="E5" i="1"/>
  <c r="E6" i="1"/>
  <c r="E7" i="1"/>
  <c r="C3" i="1"/>
  <c r="C4" i="1"/>
  <c r="C5" i="1"/>
  <c r="C6" i="1"/>
  <c r="C7" i="1"/>
  <c r="C2" i="1"/>
  <c r="G4" i="3" l="1"/>
  <c r="A5" i="3" s="1"/>
  <c r="C4" i="3"/>
  <c r="C5" i="3" s="1"/>
  <c r="E4" i="3"/>
</calcChain>
</file>

<file path=xl/sharedStrings.xml><?xml version="1.0" encoding="utf-8"?>
<sst xmlns="http://schemas.openxmlformats.org/spreadsheetml/2006/main" count="27" uniqueCount="17">
  <si>
    <t>-</t>
  </si>
  <si>
    <t>Дата рождения</t>
  </si>
  <si>
    <t>Возраст</t>
  </si>
  <si>
    <t>Город</t>
  </si>
  <si>
    <t>Офис</t>
  </si>
  <si>
    <t>ID</t>
  </si>
  <si>
    <t>ОФИС</t>
  </si>
  <si>
    <t>Брянск</t>
  </si>
  <si>
    <t>Буденновск</t>
  </si>
  <si>
    <t>Калининград</t>
  </si>
  <si>
    <t>ср. возраст</t>
  </si>
  <si>
    <t>ВСЕГО АНКЕТ</t>
  </si>
  <si>
    <t>Пол</t>
  </si>
  <si>
    <t>м</t>
  </si>
  <si>
    <t>ж</t>
  </si>
  <si>
    <t>М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</si>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</sst>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</font>
    <font>
      <b/>
      <sz val="14"/>
      <color theme="9" tint="0.7999816888943144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theme="8" tint="-0.499984740745262"/>
      <name val="Calibri"/>
      <family val="2"/>
      <charset val="204"/>
    </font>
    <font>
      <sz val="12"/>
      <color theme="8" tint="0.79998168889431442"/>
      <name val="Calibri"/>
      <family val="2"/>
      <charset val="204"/>
    </font>
    <font>
      <b/>
      <sz val="16"/>
      <color theme="8" tint="-0.499984740745262"/>
      <name val="Calibri"/>
      <family val="2"/>
      <charset val="204"/>
    </font>
    <font>
      <sz val="12"/>
      <color theme="8" tint="-0.499984740745262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55D8F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164" fontId="0" fillId="0" borderId="0" xfId="0" applyNumberFormat="1" applyFont="1" applyAlignme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9" fontId="8" fillId="4" borderId="0" xfId="1" applyFont="1" applyFill="1" applyAlignment="1">
      <alignment horizontal="center" vertical="center"/>
    </xf>
    <xf numFmtId="1" fontId="7" fillId="6" borderId="0" xfId="0" applyNumberFormat="1" applyFont="1" applyFill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8"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F800]dddd\,\ mmmm\ dd\,\ yyyy"/>
      <alignment horizontal="general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inden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Офисы" displayName="Офисы" ref="A1:B4" headerRowDxfId="7">
  <autoFilter ref="A1:B4"/>
  <sortState ref="A2:B19">
    <sortCondition ref="B1:B19"/>
  </sortState>
  <tableColumns count="2">
    <tableColumn id="2" name="ID" dataDxfId="6"/>
    <tableColumn id="3" name="ОФИС"/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id="1" name="Данные" displayName="Данные" ref="A1:E7" totalsRowShown="0" headerRowDxfId="5">
  <autoFilter ref="A1:E7"/>
  <tableColumns count="5">
    <tableColumn id="1" name="Офис" dataDxfId="4"/>
    <tableColumn id="4" name="Дата рождения" dataDxfId="3"/>
    <tableColumn id="2" name="Возраст" dataDxfId="2">
      <calculatedColumnFormula>IF(Данные[[#This Row],[Дата рождения]]=0,"-",INT(YEARFRAC(TODAY(),Данные[[#This Row],[Дата рождения]])))</calculatedColumnFormula>
    </tableColumn>
    <tableColumn id="5" name="Пол" dataDxfId="1"/>
    <tableColumn id="3" name="Город" dataDxfId="0">
      <calculatedColumnFormula>VLOOKUP(Данные[[#This Row],[Офис]],CHOOSE({1,2},Офисы[ОФИС],Офисы[ID]),2,0)</calculatedColumnFormula>
    </tableColumn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5" sqref="A5"/>
    </sheetView>
  </sheetViews>
  <sheetFormatPr defaultRowHeight="15" x14ac:dyDescent="0.25"/>
  <cols>
    <col min="1" max="1" width="7.42578125" bestFit="1" customWidth="1"/>
    <col min="2" max="2" width="27.140625" bestFit="1" customWidth="1"/>
  </cols>
  <sheetData>
    <row r="1" spans="1:2" ht="42" customHeight="1" x14ac:dyDescent="0.25">
      <c r="A1" s="4" t="s">
        <v>5</v>
      </c>
      <c r="B1" s="4" t="s">
        <v>6</v>
      </c>
    </row>
    <row r="2" spans="1:2" x14ac:dyDescent="0.25">
      <c r="A2" s="2">
        <v>16</v>
      </c>
      <c r="B2" s="3" t="s">
        <v>7</v>
      </c>
    </row>
    <row r="3" spans="1:2" x14ac:dyDescent="0.25">
      <c r="A3" s="2">
        <v>3</v>
      </c>
      <c r="B3" s="3" t="s">
        <v>8</v>
      </c>
    </row>
    <row r="4" spans="1:2" x14ac:dyDescent="0.25">
      <c r="A4" s="2">
        <v>28</v>
      </c>
      <c r="B4" s="3" t="s">
        <v>9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2" sqref="A2"/>
    </sheetView>
  </sheetViews>
  <sheetFormatPr defaultRowHeight="15" x14ac:dyDescent="0.25"/>
  <cols>
    <col min="1" max="1" width="36" customWidth="1"/>
    <col min="2" max="2" width="22.7109375" customWidth="1"/>
    <col min="3" max="4" width="14.5703125" customWidth="1"/>
    <col min="5" max="5" width="18.140625" customWidth="1"/>
  </cols>
  <sheetData>
    <row r="1" spans="1:5" ht="37.5" customHeight="1" x14ac:dyDescent="0.25">
      <c r="A1" s="1" t="s">
        <v>4</v>
      </c>
      <c r="B1" s="1" t="s">
        <v>1</v>
      </c>
      <c r="C1" s="1" t="s">
        <v>2</v>
      </c>
      <c r="D1" s="1" t="s">
        <v>12</v>
      </c>
      <c r="E1" s="1" t="s">
        <v>3</v>
      </c>
    </row>
    <row r="2" spans="1:5" x14ac:dyDescent="0.25">
      <c r="A2" s="5" t="s">
        <v>8</v>
      </c>
      <c r="B2" s="7">
        <v>25549</v>
      </c>
      <c r="C2" s="6">
        <f ca="1">IF(Данные[[#This Row],[Дата рождения]]=0,"-",INT(YEARFRAC(TODAY(),Данные[[#This Row],[Дата рождения]])))</f>
        <v>50</v>
      </c>
      <c r="D2" s="6" t="s">
        <v>13</v>
      </c>
      <c r="E2" s="6">
        <f>VLOOKUP(Данные[[#This Row],[Офис]],CHOOSE({1,2},Офисы[ОФИС],Офисы[ID]),2,0)</f>
        <v>3</v>
      </c>
    </row>
    <row r="3" spans="1:5" x14ac:dyDescent="0.25">
      <c r="A3" s="5" t="s">
        <v>7</v>
      </c>
      <c r="B3" s="6"/>
      <c r="C3" s="6" t="str">
        <f ca="1">IF(Данные[[#This Row],[Дата рождения]]=0,"-",INT(YEARFRAC(TODAY(),Данные[[#This Row],[Дата рождения]])))</f>
        <v>-</v>
      </c>
      <c r="D3" s="6" t="s">
        <v>0</v>
      </c>
      <c r="E3" s="6">
        <f>VLOOKUP(Данные[[#This Row],[Офис]],CHOOSE({1,2},Офисы[ОФИС],Офисы[ID]),2,0)</f>
        <v>16</v>
      </c>
    </row>
    <row r="4" spans="1:5" x14ac:dyDescent="0.25">
      <c r="A4" s="5" t="s">
        <v>9</v>
      </c>
      <c r="B4" s="7">
        <v>28522</v>
      </c>
      <c r="C4" s="6">
        <f ca="1">IF(Данные[[#This Row],[Дата рождения]]=0,"-",INT(YEARFRAC(TODAY(),Данные[[#This Row],[Дата рождения]])))</f>
        <v>42</v>
      </c>
      <c r="D4" s="6" t="s">
        <v>14</v>
      </c>
      <c r="E4" s="6">
        <f>VLOOKUP(Данные[[#This Row],[Офис]],CHOOSE({1,2},Офисы[ОФИС],Офисы[ID]),2,0)</f>
        <v>28</v>
      </c>
    </row>
    <row r="5" spans="1:5" x14ac:dyDescent="0.25">
      <c r="A5" s="5" t="s">
        <v>9</v>
      </c>
      <c r="B5" s="7">
        <v>37442</v>
      </c>
      <c r="C5" s="6">
        <f ca="1">IF(Данные[[#This Row],[Дата рождения]]=0,"-",INT(YEARFRAC(TODAY(),Данные[[#This Row],[Дата рождения]])))</f>
        <v>18</v>
      </c>
      <c r="D5" s="6" t="s">
        <v>14</v>
      </c>
      <c r="E5" s="6">
        <f>VLOOKUP(Данные[[#This Row],[Офис]],CHOOSE({1,2},Офисы[ОФИС],Офисы[ID]),2,0)</f>
        <v>28</v>
      </c>
    </row>
    <row r="6" spans="1:5" x14ac:dyDescent="0.25">
      <c r="A6" s="5" t="s">
        <v>8</v>
      </c>
      <c r="B6" s="7">
        <v>36380</v>
      </c>
      <c r="C6" s="6">
        <f ca="1">IF(Данные[[#This Row],[Дата рождения]]=0,"-",INT(YEARFRAC(TODAY(),Данные[[#This Row],[Дата рождения]])))</f>
        <v>20</v>
      </c>
      <c r="D6" s="6" t="s">
        <v>0</v>
      </c>
      <c r="E6" s="6">
        <f>VLOOKUP(Данные[[#This Row],[Офис]],CHOOSE({1,2},Офисы[ОФИС],Офисы[ID]),2,0)</f>
        <v>3</v>
      </c>
    </row>
    <row r="7" spans="1:5" x14ac:dyDescent="0.25">
      <c r="A7" s="5" t="s">
        <v>9</v>
      </c>
      <c r="B7" s="6"/>
      <c r="C7" s="6" t="str">
        <f ca="1">IF(Данные[[#This Row],[Дата рождения]]=0,"-",INT(YEARFRAC(TODAY(),Данные[[#This Row],[Дата рождения]])))</f>
        <v>-</v>
      </c>
      <c r="D7" s="6" t="s">
        <v>13</v>
      </c>
      <c r="E7" s="6">
        <f>VLOOKUP(Данные[[#This Row],[Офис]],CHOOSE({1,2},Офисы[ОФИС],Офисы[ID]),2,0)</f>
        <v>28</v>
      </c>
    </row>
  </sheetData>
  <dataValidations count="1">
    <dataValidation type="list" allowBlank="1" showInputMessage="1" showErrorMessage="1" sqref="A2:A7">
      <formula1>INDIRECT("Офисы[ОФИС]")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sqref="A1:H1"/>
    </sheetView>
  </sheetViews>
  <sheetFormatPr defaultRowHeight="15" x14ac:dyDescent="0.25"/>
  <sheetData>
    <row r="1" spans="1:8" ht="33.75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</row>
    <row r="3" spans="1:8" ht="29.25" customHeight="1" x14ac:dyDescent="0.25">
      <c r="A3" s="11" t="s">
        <v>15</v>
      </c>
      <c r="B3" s="11"/>
      <c r="C3" s="11" t="s">
        <v>16</v>
      </c>
      <c r="D3" s="11"/>
      <c r="E3" s="11" t="s">
        <v>10</v>
      </c>
      <c r="F3" s="11"/>
      <c r="G3" s="14" t="s">
        <v>11</v>
      </c>
      <c r="H3" s="14"/>
    </row>
    <row r="4" spans="1:8" ht="15" customHeight="1" x14ac:dyDescent="0.25">
      <c r="A4" s="12">
        <f>IF(СтрокаОфис="","—",COUNTIFS(Данные[Пол],"м",Данные[Город],VLOOKUP(СтрокаОфис,CHOOSE({1,2},Офисы[ОФИС],Офисы[ID]),2,0)))</f>
        <v>1</v>
      </c>
      <c r="B4" s="12"/>
      <c r="C4" s="12">
        <f>IF(СтрокаОфис="","—",COUNTIFS(Данные[Пол],"ж",Данные[Город],VLOOKUP(СтрокаОфис,CHOOSE({1,2},Офисы[ОФИС],Офисы[ID]),2,0)))</f>
        <v>2</v>
      </c>
      <c r="D4" s="12"/>
      <c r="E4" s="10">
        <f ca="1">AVERAGEIFS(Данные[Возраст],Данные[Возраст],"&gt;-1")</f>
        <v>32.5</v>
      </c>
      <c r="F4" s="10"/>
      <c r="G4" s="9">
        <f>IF(СтрокаОфис="","—",COUNTIFS(Данные[Город],VLOOKUP(СтрокаОфис,CHOOSE({1,2},Офисы[ОФИС],Офисы[ID]),2,0)))</f>
        <v>3</v>
      </c>
      <c r="H4" s="9"/>
    </row>
    <row r="5" spans="1:8" ht="15" customHeight="1" x14ac:dyDescent="0.25">
      <c r="A5" s="8">
        <f>A4/G4</f>
        <v>0.33333333333333331</v>
      </c>
      <c r="B5" s="8"/>
      <c r="C5" s="8">
        <f>C4/G4</f>
        <v>0.66666666666666663</v>
      </c>
      <c r="D5" s="8"/>
      <c r="E5" s="10"/>
      <c r="F5" s="10"/>
      <c r="G5" s="9"/>
      <c r="H5" s="9"/>
    </row>
  </sheetData>
  <mergeCells count="11">
    <mergeCell ref="A3:B3"/>
    <mergeCell ref="A4:B4"/>
    <mergeCell ref="C4:D4"/>
    <mergeCell ref="A5:B5"/>
    <mergeCell ref="A1:H1"/>
    <mergeCell ref="G3:H3"/>
    <mergeCell ref="C5:D5"/>
    <mergeCell ref="G4:H5"/>
    <mergeCell ref="E4:F5"/>
    <mergeCell ref="E3:F3"/>
    <mergeCell ref="C3:D3"/>
  </mergeCells>
  <dataValidations count="1">
    <dataValidation type="list" allowBlank="1" showInputMessage="1" showErrorMessage="1" sqref="A1">
      <formula1>INDIRECT("Офисы[ОФИС]")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ОФИСЫ</vt:lpstr>
      <vt:lpstr>ДАННЫЕ</vt:lpstr>
      <vt:lpstr>ОТЧЁТ</vt:lpstr>
      <vt:lpstr>СтрокаОфис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2020-08-05T09:06:33Z</dcterms:created>
  <dcterms:modified xsi:type="dcterms:W3CDTF">2020-08-05T10:03:31Z</dcterms:modified>
</cp:coreProperties>
</file>