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EA78259-D5ED-440E-A5DF-E7CCC60DF943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B10" i="1" l="1"/>
  <c r="D10" i="1"/>
  <c r="C10" i="1"/>
  <c r="K8" i="1"/>
  <c r="I8" i="1"/>
  <c r="H8" i="1"/>
  <c r="G7" i="1"/>
  <c r="C7" i="1"/>
  <c r="G6" i="1"/>
  <c r="G5" i="1"/>
  <c r="G4" i="1"/>
  <c r="D4" i="1"/>
  <c r="D8" i="1" s="1"/>
  <c r="C4" i="1"/>
  <c r="C9" i="1" s="1"/>
  <c r="B4" i="1"/>
  <c r="B9" i="1" s="1"/>
  <c r="G3" i="1"/>
  <c r="G2" i="1"/>
  <c r="J7" i="1" l="1"/>
  <c r="D7" i="1"/>
  <c r="C6" i="1"/>
  <c r="C8" i="1"/>
  <c r="D9" i="1"/>
  <c r="B6" i="1"/>
  <c r="B8" i="1"/>
  <c r="D6" i="1"/>
  <c r="B7" i="1"/>
  <c r="J4" i="1" s="1"/>
  <c r="J5" i="1" l="1"/>
  <c r="J2" i="1"/>
  <c r="J3" i="1"/>
  <c r="J6" i="1"/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prof1</author>
  </authors>
  <commentList>
    <comment ref="L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Результат подтягивается со строки A10:D10, учитывая факт продажи K1 в строке соответствующей количеству менеджеров.
</t>
        </r>
        <r>
          <rPr>
            <b/>
            <sz val="11"/>
            <color indexed="81"/>
            <rFont val="Tahoma"/>
            <family val="2"/>
            <charset val="204"/>
          </rPr>
          <t>Не получается организовать ВПР в найденной строке.</t>
        </r>
      </text>
    </comment>
  </commentList>
</comments>
</file>

<file path=xl/sharedStrings.xml><?xml version="1.0" encoding="utf-8"?>
<sst xmlns="http://schemas.openxmlformats.org/spreadsheetml/2006/main" count="34" uniqueCount="22">
  <si>
    <t>План продажи</t>
  </si>
  <si>
    <t>Не сезон</t>
  </si>
  <si>
    <t>№</t>
  </si>
  <si>
    <t>Мен</t>
  </si>
  <si>
    <t>Статус</t>
  </si>
  <si>
    <t>План продаж</t>
  </si>
  <si>
    <t>Факт продаж</t>
  </si>
  <si>
    <t>% бонуса</t>
  </si>
  <si>
    <t>Планы</t>
  </si>
  <si>
    <t>Межсезонье</t>
  </si>
  <si>
    <t>Сезон</t>
  </si>
  <si>
    <t>Вася</t>
  </si>
  <si>
    <t>Опытный</t>
  </si>
  <si>
    <t>Ср чек</t>
  </si>
  <si>
    <t>Новичок</t>
  </si>
  <si>
    <t>Кол-чел</t>
  </si>
  <si>
    <t>ИТОГО</t>
  </si>
  <si>
    <t>Петя</t>
  </si>
  <si>
    <t>KPI</t>
  </si>
  <si>
    <t>Вес</t>
  </si>
  <si>
    <t>Продажи</t>
  </si>
  <si>
    <t>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</si>
</sst>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&quot;р.&quot;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3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0" fontId="2" fillId="0" borderId="1" xfId="0" applyFont="1" applyBorder="1" applyAlignment="1" applyProtection="1">
      <alignment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right" wrapText="1"/>
    </xf>
    <xf numFmtId="3" fontId="3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9" fontId="6" fillId="0" borderId="1" xfId="0" applyNumberFormat="1" applyFont="1" applyBorder="1"/>
    <xf numFmtId="10" fontId="3" fillId="0" borderId="1" xfId="0" applyNumberFormat="1" applyFont="1" applyBorder="1" applyAlignment="1" applyProtection="1">
      <alignment wrapText="1"/>
    </xf>
    <xf numFmtId="0" fontId="7" fillId="2" borderId="0" xfId="0" applyFont="1" applyFill="1"/>
    <xf numFmtId="0" fontId="2" fillId="0" borderId="1" xfId="0" applyFont="1" applyBorder="1"/>
    <xf numFmtId="0" fontId="7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wrapText="1"/>
    </xf>
    <xf numFmtId="9" fontId="8" fillId="0" borderId="1" xfId="0" applyNumberFormat="1" applyFont="1" applyBorder="1"/>
    <xf numFmtId="9" fontId="9" fillId="0" borderId="1" xfId="0" applyNumberFormat="1" applyFont="1" applyBorder="1"/>
    <xf numFmtId="3" fontId="2" fillId="0" borderId="2" xfId="0" applyNumberFormat="1" applyFont="1" applyBorder="1" applyAlignment="1" applyProtection="1">
      <alignment horizontal="center" wrapText="1"/>
    </xf>
    <xf numFmtId="3" fontId="2" fillId="0" borderId="3" xfId="0" applyNumberFormat="1" applyFont="1" applyBorder="1" applyAlignment="1" applyProtection="1">
      <alignment horizontal="center" wrapText="1"/>
    </xf>
    <xf numFmtId="3" fontId="2" fillId="0" borderId="4" xfId="0" applyNumberFormat="1" applyFont="1" applyBorder="1" applyAlignment="1" applyProtection="1">
      <alignment horizontal="center" wrapText="1"/>
    </xf>
    <xf numFmtId="10" fontId="5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L2" sqref="L2"/>
    </sheetView>
  </sheetViews>
  <sheetFormatPr defaultRowHeight="15" x14ac:dyDescent="0.25"/>
  <cols>
    <col min="4" max="4" width="12.140625" customWidth="1"/>
    <col min="6" max="6" width="13.5703125" customWidth="1"/>
    <col min="7" max="7" width="7.140625" bestFit="1" customWidth="1"/>
    <col min="10" max="10" width="11.5703125" bestFit="1" customWidth="1"/>
    <col min="11" max="11" width="11.85546875" bestFit="1" customWidth="1"/>
  </cols>
  <sheetData>
    <row r="1" spans="1:12" ht="12.75" customHeight="1" x14ac:dyDescent="0.25">
      <c r="A1" s="24" t="s">
        <v>0</v>
      </c>
      <c r="B1" s="25"/>
      <c r="C1" s="25"/>
      <c r="D1" s="26"/>
      <c r="F1" s="18" t="s">
        <v>1</v>
      </c>
      <c r="G1" s="19" t="s">
        <v>2</v>
      </c>
      <c r="H1" s="19" t="s">
        <v>3</v>
      </c>
      <c r="I1" s="19" t="s">
        <v>4</v>
      </c>
      <c r="J1" s="19" t="s">
        <v>5</v>
      </c>
      <c r="K1" s="19" t="s">
        <v>6</v>
      </c>
      <c r="L1" s="19" t="s">
        <v>7</v>
      </c>
    </row>
    <row r="2" spans="1:12" ht="26.25" x14ac:dyDescent="0.25">
      <c r="A2" s="2" t="s">
        <v>8</v>
      </c>
      <c r="B2" s="3" t="s">
        <v>1</v>
      </c>
      <c r="C2" s="3" t="s">
        <v>9</v>
      </c>
      <c r="D2" s="3" t="s">
        <v>10</v>
      </c>
      <c r="G2" s="1">
        <f>IF(H2="","",COUNTA($H$2:H2))</f>
        <v>1</v>
      </c>
      <c r="H2" s="4" t="s">
        <v>11</v>
      </c>
      <c r="I2" s="4" t="s">
        <v>12</v>
      </c>
      <c r="J2" s="5">
        <f>IF(G2="","",INDEX($A$2:$D$10,MATCH($I$8,$A$2:$A$10,0),MATCH($F$1,$A$2:$D$2,0))/IF(I2="Новичок",2,1))</f>
        <v>1000000</v>
      </c>
      <c r="K2" s="6">
        <v>1600000</v>
      </c>
      <c r="L2" s="27">
        <f>INDEX($A$10:$D$10,MATCH(K2,INDEX($A$6:$D$9,MATCH($I$8,$A$6:$A$9,0),0)))</f>
        <v>2.4E-2</v>
      </c>
    </row>
    <row r="3" spans="1:12" x14ac:dyDescent="0.25">
      <c r="A3" s="7" t="s">
        <v>13</v>
      </c>
      <c r="B3" s="8">
        <v>20</v>
      </c>
      <c r="C3" s="8">
        <v>30</v>
      </c>
      <c r="D3" s="8">
        <v>50</v>
      </c>
      <c r="G3" s="1">
        <f>IF(H3="","",COUNTA($H$2:H3))</f>
        <v>2</v>
      </c>
      <c r="H3" s="4" t="s">
        <v>11</v>
      </c>
      <c r="I3" s="4" t="s">
        <v>14</v>
      </c>
      <c r="J3" s="5">
        <f t="shared" ref="J3:J7" si="0">IF(G3="","",INDEX($A$2:$D$10,MATCH($I$8,$A$2:$A$10,0),MATCH($F$1,$A$2:$D$2,0))/IF(I3="Новичок",2,1))</f>
        <v>500000</v>
      </c>
      <c r="K3" s="6"/>
      <c r="L3" s="27"/>
    </row>
    <row r="4" spans="1:12" x14ac:dyDescent="0.25">
      <c r="A4" s="9">
        <v>200000</v>
      </c>
      <c r="B4" s="10">
        <f>B3*A4</f>
        <v>4000000</v>
      </c>
      <c r="C4" s="10">
        <f>C3*A4</f>
        <v>6000000</v>
      </c>
      <c r="D4" s="10">
        <f>D3*A4</f>
        <v>10000000</v>
      </c>
      <c r="G4" s="1">
        <f>IF(H4="","",COUNTA($H$2:H4))</f>
        <v>3</v>
      </c>
      <c r="H4" s="4" t="s">
        <v>11</v>
      </c>
      <c r="I4" s="4" t="s">
        <v>12</v>
      </c>
      <c r="J4" s="5">
        <f t="shared" si="0"/>
        <v>1000000</v>
      </c>
      <c r="K4" s="6"/>
      <c r="L4" s="27"/>
    </row>
    <row r="5" spans="1:12" x14ac:dyDescent="0.25">
      <c r="A5" s="11" t="s">
        <v>15</v>
      </c>
      <c r="B5" s="12"/>
      <c r="C5" s="12"/>
      <c r="D5" s="12"/>
      <c r="G5" s="1">
        <f>IF(H5="","",COUNTA($H$2:H5))</f>
        <v>4</v>
      </c>
      <c r="H5" s="4" t="s">
        <v>11</v>
      </c>
      <c r="I5" s="4" t="s">
        <v>12</v>
      </c>
      <c r="J5" s="5">
        <f t="shared" si="0"/>
        <v>1000000</v>
      </c>
      <c r="K5" s="6"/>
      <c r="L5" s="27"/>
    </row>
    <row r="6" spans="1:12" x14ac:dyDescent="0.25">
      <c r="A6" s="11">
        <v>3</v>
      </c>
      <c r="B6" s="12">
        <f>B$4/$A6</f>
        <v>1333333.3333333333</v>
      </c>
      <c r="C6" s="12">
        <f t="shared" ref="C6:D9" si="1">C$4/$A6</f>
        <v>2000000</v>
      </c>
      <c r="D6" s="12">
        <f t="shared" si="1"/>
        <v>3333333.3333333335</v>
      </c>
      <c r="G6" s="1">
        <f>IF(H6="","",COUNTA($H$2:H6))</f>
        <v>5</v>
      </c>
      <c r="H6" s="4" t="s">
        <v>11</v>
      </c>
      <c r="I6" s="4" t="s">
        <v>12</v>
      </c>
      <c r="J6" s="5">
        <f t="shared" si="0"/>
        <v>1000000</v>
      </c>
      <c r="K6" s="6"/>
      <c r="L6" s="27"/>
    </row>
    <row r="7" spans="1:12" x14ac:dyDescent="0.25">
      <c r="A7" s="11">
        <v>4</v>
      </c>
      <c r="B7" s="12">
        <f t="shared" ref="B7:B9" si="2">B$4/$A7</f>
        <v>1000000</v>
      </c>
      <c r="C7" s="12">
        <f t="shared" si="1"/>
        <v>1500000</v>
      </c>
      <c r="D7" s="12">
        <f t="shared" si="1"/>
        <v>2500000</v>
      </c>
      <c r="G7" s="1">
        <f>IF(H7="","",COUNTA($H$2:H7))</f>
        <v>6</v>
      </c>
      <c r="H7" s="4" t="s">
        <v>17</v>
      </c>
      <c r="I7" s="1" t="s">
        <v>14</v>
      </c>
      <c r="J7" s="5">
        <f t="shared" si="0"/>
        <v>500000</v>
      </c>
      <c r="K7" s="6"/>
      <c r="L7" s="27"/>
    </row>
    <row r="8" spans="1:12" x14ac:dyDescent="0.25">
      <c r="A8" s="13">
        <v>5</v>
      </c>
      <c r="B8" s="12">
        <f t="shared" si="2"/>
        <v>800000</v>
      </c>
      <c r="C8" s="12">
        <f t="shared" si="1"/>
        <v>1200000</v>
      </c>
      <c r="D8" s="12">
        <f t="shared" si="1"/>
        <v>2000000</v>
      </c>
      <c r="G8" s="1" t="s">
        <v>16</v>
      </c>
      <c r="H8" s="14">
        <f>COUNTA(H2:H7)</f>
        <v>6</v>
      </c>
      <c r="I8" s="14">
        <f>COUNTIF(I2:I7,"Опытный")</f>
        <v>4</v>
      </c>
      <c r="J8" s="5">
        <f>SUM(J2:J7)</f>
        <v>5000000</v>
      </c>
      <c r="K8" s="15">
        <f>SUM(K2:K7)</f>
        <v>1600000</v>
      </c>
      <c r="L8" s="15"/>
    </row>
    <row r="9" spans="1:12" x14ac:dyDescent="0.25">
      <c r="A9" s="13">
        <v>6</v>
      </c>
      <c r="B9" s="12">
        <f t="shared" si="2"/>
        <v>666666.66666666663</v>
      </c>
      <c r="C9" s="12">
        <f t="shared" si="1"/>
        <v>1000000</v>
      </c>
      <c r="D9" s="12">
        <f t="shared" si="1"/>
        <v>1666666.6666666667</v>
      </c>
    </row>
    <row r="10" spans="1:12" x14ac:dyDescent="0.25">
      <c r="A10" s="16">
        <v>0.04</v>
      </c>
      <c r="B10" s="17">
        <f>C23*$B$23</f>
        <v>1.2E-2</v>
      </c>
      <c r="C10" s="17">
        <f>D23*$B$23</f>
        <v>2.4E-2</v>
      </c>
      <c r="D10" s="17">
        <f>E23*$B$23</f>
        <v>0.03</v>
      </c>
    </row>
    <row r="22" spans="1:5" x14ac:dyDescent="0.25">
      <c r="A22" s="20" t="s">
        <v>18</v>
      </c>
      <c r="B22" s="20" t="s">
        <v>19</v>
      </c>
      <c r="C22" s="3" t="s">
        <v>1</v>
      </c>
      <c r="D22" s="3" t="s">
        <v>9</v>
      </c>
      <c r="E22" s="3" t="s">
        <v>10</v>
      </c>
    </row>
    <row r="23" spans="1:5" x14ac:dyDescent="0.25">
      <c r="A23" s="21" t="s">
        <v>20</v>
      </c>
      <c r="B23" s="22">
        <v>0.6</v>
      </c>
      <c r="C23" s="23">
        <v>0.02</v>
      </c>
      <c r="D23" s="23">
        <v>0.04</v>
      </c>
      <c r="E23" s="23">
        <v>0.05</v>
      </c>
    </row>
    <row r="24" spans="1:5" x14ac:dyDescent="0.25">
      <c r="A24" s="21" t="s">
        <v>21</v>
      </c>
      <c r="B24" s="22">
        <v>0.4</v>
      </c>
      <c r="C24" s="23">
        <v>0.02</v>
      </c>
      <c r="D24" s="23">
        <v>0.04</v>
      </c>
      <c r="E24" s="23">
        <v>0.05</v>
      </c>
    </row>
  </sheetData>
  <mergeCells count="1">
    <mergeCell ref="A1:D1"/>
  </mergeCells>
  <dataValidations disablePrompts="1" count="2">
    <dataValidation type="list" allowBlank="1" showInputMessage="1" showErrorMessage="1" sqref="B2:D2 F1" xr:uid="{00000000-0002-0000-0000-000000000000}">
      <formula1>$B$2:$D$2</formula1>
    </dataValidation>
    <dataValidation type="list" allowBlank="1" showInputMessage="1" showErrorMessage="1" sqref="I2:I7" xr:uid="{00000000-0002-0000-0000-000001000000}">
      <formula1>"Новичок,Опытный"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prof1</dc:creator>
  <cp:lastModifiedBy>Elena</cp:lastModifiedBy>
  <dcterms:created xsi:type="dcterms:W3CDTF">2020-08-25T09:50:17Z</dcterms:created>
  <dcterms:modified xsi:type="dcterms:W3CDTF">2020-08-25T10:14:06Z</dcterms:modified>
</cp:coreProperties>
</file>