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Users\Infiniti\Downloads\"/>
    </mc:Choice>
  </mc:AlternateContent>
  <xr:revisionPtr revIDLastSave="0" documentId="8_{BADFEF81-E8E9-4956-8094-D38F5A7EBBE0}" xr6:coauthVersionLast="37" xr6:coauthVersionMax="37" xr10:uidLastSave="{00000000-0000-0000-0000-000000000000}"/>
  <bookViews>
    <workbookView xWindow="0" yWindow="0" windowWidth="20490" windowHeight="7545" activeTab="1" xr2:uid="{00000000-000D-0000-FFFF-FFFF00000000}"/>
  </bookViews>
  <sheets>
    <sheet name="Отсюда" sheetId="1" r:id="rId1"/>
    <sheet name="Сюда" sheetId="2" r:id="rId2"/>
  </sheets>
  <definedNames>
    <definedName name="Раб_Операции">#REF!</definedName>
    <definedName name="РабМесто">#REF!</definedName>
    <definedName name="Сотрудник">#REF!</definedName>
  </definedNames>
  <calcPr calcId="179021"/>
  <fileRecoveryPr repairLoad="1"/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" i="2"/>
  <c r="Z4" i="2" s="1"/>
  <c r="AD6" i="2"/>
  <c r="AD8" i="2"/>
  <c r="AD10" i="2"/>
  <c r="AD12" i="2"/>
  <c r="AD14" i="2"/>
  <c r="AD16" i="2"/>
  <c r="AD18" i="2"/>
  <c r="Z19" i="2"/>
  <c r="V19" i="2"/>
  <c r="N19" i="2"/>
  <c r="Z18" i="2"/>
  <c r="N18" i="2"/>
  <c r="AD17" i="2"/>
  <c r="Z17" i="2"/>
  <c r="V17" i="2"/>
  <c r="N17" i="2"/>
  <c r="Z16" i="2"/>
  <c r="N16" i="2"/>
  <c r="AD15" i="2"/>
  <c r="Z15" i="2"/>
  <c r="V15" i="2"/>
  <c r="N15" i="2"/>
  <c r="Z14" i="2"/>
  <c r="N14" i="2"/>
  <c r="AD13" i="2"/>
  <c r="Z13" i="2"/>
  <c r="V13" i="2"/>
  <c r="N13" i="2"/>
  <c r="Z12" i="2"/>
  <c r="N12" i="2"/>
  <c r="AD11" i="2"/>
  <c r="Z11" i="2"/>
  <c r="V11" i="2"/>
  <c r="N11" i="2"/>
  <c r="Z10" i="2"/>
  <c r="N10" i="2"/>
  <c r="AD9" i="2"/>
  <c r="Z9" i="2"/>
  <c r="V9" i="2"/>
  <c r="N9" i="2"/>
  <c r="Z8" i="2"/>
  <c r="N8" i="2"/>
  <c r="AD7" i="2"/>
  <c r="Z7" i="2"/>
  <c r="V7" i="2"/>
  <c r="N7" i="2"/>
  <c r="Z6" i="2"/>
  <c r="N6" i="2"/>
  <c r="AD5" i="2"/>
  <c r="Z5" i="2"/>
  <c r="V5" i="2"/>
  <c r="N5" i="2"/>
  <c r="AD4" i="2"/>
  <c r="V4" i="2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L39" i="1"/>
  <c r="K39" i="1"/>
  <c r="J39" i="1"/>
  <c r="L38" i="1"/>
  <c r="K38" i="1"/>
  <c r="J38" i="1"/>
  <c r="M37" i="1"/>
  <c r="L37" i="1"/>
  <c r="K37" i="1"/>
  <c r="J37" i="1"/>
  <c r="M36" i="1"/>
  <c r="L36" i="1"/>
  <c r="K36" i="1"/>
  <c r="J36" i="1"/>
  <c r="L35" i="1"/>
  <c r="K35" i="1"/>
  <c r="J35" i="1"/>
  <c r="M34" i="1"/>
  <c r="L34" i="1"/>
  <c r="K34" i="1"/>
  <c r="J34" i="1"/>
  <c r="M33" i="1"/>
  <c r="L33" i="1"/>
  <c r="K33" i="1"/>
  <c r="J33" i="1"/>
  <c r="L32" i="1"/>
  <c r="K32" i="1"/>
  <c r="J32" i="1"/>
  <c r="M31" i="1"/>
  <c r="L31" i="1"/>
  <c r="K31" i="1"/>
  <c r="J31" i="1"/>
  <c r="M30" i="1"/>
  <c r="L30" i="1"/>
  <c r="K30" i="1"/>
  <c r="J30" i="1"/>
  <c r="L29" i="1"/>
  <c r="K29" i="1"/>
  <c r="J29" i="1"/>
  <c r="L28" i="1"/>
  <c r="K28" i="1"/>
  <c r="J28" i="1"/>
  <c r="M27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M22" i="1"/>
  <c r="L22" i="1"/>
  <c r="K22" i="1"/>
  <c r="J22" i="1"/>
  <c r="M21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M5" i="1"/>
  <c r="L5" i="1"/>
  <c r="K5" i="1"/>
  <c r="AB40" i="2" s="1"/>
  <c r="J5" i="1"/>
  <c r="N4" i="2" l="1"/>
  <c r="V6" i="2"/>
  <c r="V8" i="2"/>
  <c r="V10" i="2"/>
  <c r="V12" i="2"/>
  <c r="V14" i="2"/>
  <c r="V16" i="2"/>
  <c r="V18" i="2"/>
  <c r="M6" i="1"/>
  <c r="M7" i="1"/>
  <c r="L20" i="2"/>
  <c r="X20" i="2"/>
  <c r="L21" i="2"/>
  <c r="X21" i="2"/>
  <c r="L22" i="2"/>
  <c r="X22" i="2"/>
  <c r="L23" i="2"/>
  <c r="X23" i="2"/>
  <c r="L24" i="2"/>
  <c r="X24" i="2"/>
  <c r="L25" i="2"/>
  <c r="X25" i="2"/>
  <c r="L26" i="2"/>
  <c r="X26" i="2"/>
  <c r="L27" i="2"/>
  <c r="X27" i="2"/>
  <c r="L28" i="2"/>
  <c r="X28" i="2"/>
  <c r="L29" i="2"/>
  <c r="X29" i="2"/>
  <c r="L30" i="2"/>
  <c r="X30" i="2"/>
  <c r="L31" i="2"/>
  <c r="X31" i="2"/>
  <c r="L32" i="2"/>
  <c r="X32" i="2"/>
  <c r="L33" i="2"/>
  <c r="X33" i="2"/>
  <c r="L34" i="2"/>
  <c r="X34" i="2"/>
  <c r="L35" i="2"/>
  <c r="X35" i="2"/>
  <c r="L36" i="2"/>
  <c r="X36" i="2"/>
  <c r="L37" i="2"/>
  <c r="X37" i="2"/>
  <c r="L38" i="2"/>
  <c r="X38" i="2"/>
  <c r="L39" i="2"/>
  <c r="X39" i="2"/>
  <c r="L40" i="2"/>
  <c r="X40" i="2"/>
  <c r="AD40" i="2"/>
  <c r="Z40" i="2"/>
  <c r="V40" i="2"/>
  <c r="N40" i="2"/>
  <c r="AD39" i="2"/>
  <c r="Z39" i="2"/>
  <c r="V39" i="2"/>
  <c r="N39" i="2"/>
  <c r="AD38" i="2"/>
  <c r="Z38" i="2"/>
  <c r="V38" i="2"/>
  <c r="N38" i="2"/>
  <c r="AD37" i="2"/>
  <c r="Z37" i="2"/>
  <c r="V37" i="2"/>
  <c r="N37" i="2"/>
  <c r="AD36" i="2"/>
  <c r="Z36" i="2"/>
  <c r="V36" i="2"/>
  <c r="N36" i="2"/>
  <c r="AD35" i="2"/>
  <c r="Z35" i="2"/>
  <c r="V35" i="2"/>
  <c r="N35" i="2"/>
  <c r="AD34" i="2"/>
  <c r="Z34" i="2"/>
  <c r="V34" i="2"/>
  <c r="N34" i="2"/>
  <c r="AD33" i="2"/>
  <c r="Z33" i="2"/>
  <c r="V33" i="2"/>
  <c r="N33" i="2"/>
  <c r="AD32" i="2"/>
  <c r="Z32" i="2"/>
  <c r="V32" i="2"/>
  <c r="N32" i="2"/>
  <c r="AD31" i="2"/>
  <c r="Z31" i="2"/>
  <c r="V31" i="2"/>
  <c r="N31" i="2"/>
  <c r="AD30" i="2"/>
  <c r="Z30" i="2"/>
  <c r="V30" i="2"/>
  <c r="N30" i="2"/>
  <c r="AD29" i="2"/>
  <c r="Z29" i="2"/>
  <c r="V29" i="2"/>
  <c r="N29" i="2"/>
  <c r="AD28" i="2"/>
  <c r="Z28" i="2"/>
  <c r="V28" i="2"/>
  <c r="N28" i="2"/>
  <c r="AD27" i="2"/>
  <c r="Z27" i="2"/>
  <c r="V27" i="2"/>
  <c r="N27" i="2"/>
  <c r="AD26" i="2"/>
  <c r="Z26" i="2"/>
  <c r="V26" i="2"/>
  <c r="N26" i="2"/>
  <c r="AD25" i="2"/>
  <c r="Z25" i="2"/>
  <c r="V25" i="2"/>
  <c r="N25" i="2"/>
  <c r="AD24" i="2"/>
  <c r="Z24" i="2"/>
  <c r="V24" i="2"/>
  <c r="N24" i="2"/>
  <c r="AD23" i="2"/>
  <c r="Z23" i="2"/>
  <c r="V23" i="2"/>
  <c r="N23" i="2"/>
  <c r="AD22" i="2"/>
  <c r="Z22" i="2"/>
  <c r="V22" i="2"/>
  <c r="N22" i="2"/>
  <c r="AD21" i="2"/>
  <c r="Z21" i="2"/>
  <c r="V21" i="2"/>
  <c r="N21" i="2"/>
  <c r="AD20" i="2"/>
  <c r="Z20" i="2"/>
  <c r="V20" i="2"/>
  <c r="N20" i="2"/>
  <c r="AD19" i="2"/>
  <c r="L4" i="2"/>
  <c r="T4" i="2"/>
  <c r="X4" i="2"/>
  <c r="AB4" i="2"/>
  <c r="L5" i="2"/>
  <c r="T5" i="2"/>
  <c r="X5" i="2"/>
  <c r="AB5" i="2"/>
  <c r="L6" i="2"/>
  <c r="T6" i="2"/>
  <c r="X6" i="2"/>
  <c r="AB6" i="2"/>
  <c r="L7" i="2"/>
  <c r="T7" i="2"/>
  <c r="X7" i="2"/>
  <c r="AB7" i="2"/>
  <c r="L8" i="2"/>
  <c r="T8" i="2"/>
  <c r="X8" i="2"/>
  <c r="AB8" i="2"/>
  <c r="L9" i="2"/>
  <c r="T9" i="2"/>
  <c r="X9" i="2"/>
  <c r="AB9" i="2"/>
  <c r="L10" i="2"/>
  <c r="T10" i="2"/>
  <c r="X10" i="2"/>
  <c r="AB10" i="2"/>
  <c r="L11" i="2"/>
  <c r="T11" i="2"/>
  <c r="X11" i="2"/>
  <c r="AB11" i="2"/>
  <c r="L12" i="2"/>
  <c r="T12" i="2"/>
  <c r="X12" i="2"/>
  <c r="AB12" i="2"/>
  <c r="L13" i="2"/>
  <c r="T13" i="2"/>
  <c r="X13" i="2"/>
  <c r="AB13" i="2"/>
  <c r="L14" i="2"/>
  <c r="T14" i="2"/>
  <c r="X14" i="2"/>
  <c r="AB14" i="2"/>
  <c r="L15" i="2"/>
  <c r="T15" i="2"/>
  <c r="X15" i="2"/>
  <c r="AB15" i="2"/>
  <c r="L16" i="2"/>
  <c r="T16" i="2"/>
  <c r="X16" i="2"/>
  <c r="AB16" i="2"/>
  <c r="L17" i="2"/>
  <c r="T17" i="2"/>
  <c r="X17" i="2"/>
  <c r="AB17" i="2"/>
  <c r="L18" i="2"/>
  <c r="T18" i="2"/>
  <c r="X18" i="2"/>
  <c r="AB18" i="2"/>
  <c r="L19" i="2"/>
  <c r="T19" i="2"/>
  <c r="X19" i="2"/>
  <c r="AB19" i="2"/>
  <c r="T20" i="2"/>
  <c r="AB20" i="2"/>
  <c r="T21" i="2"/>
  <c r="AB21" i="2"/>
  <c r="T22" i="2"/>
  <c r="AB22" i="2"/>
  <c r="T23" i="2"/>
  <c r="AB23" i="2"/>
  <c r="T24" i="2"/>
  <c r="AB24" i="2"/>
  <c r="T25" i="2"/>
  <c r="AB25" i="2"/>
  <c r="T26" i="2"/>
  <c r="AB26" i="2"/>
  <c r="T27" i="2"/>
  <c r="AB27" i="2"/>
  <c r="T28" i="2"/>
  <c r="AB28" i="2"/>
  <c r="T29" i="2"/>
  <c r="AB29" i="2"/>
  <c r="T30" i="2"/>
  <c r="AB30" i="2"/>
  <c r="T31" i="2"/>
  <c r="AB31" i="2"/>
  <c r="T32" i="2"/>
  <c r="AB32" i="2"/>
  <c r="T33" i="2"/>
  <c r="AB33" i="2"/>
  <c r="T34" i="2"/>
  <c r="AB34" i="2"/>
  <c r="T35" i="2"/>
  <c r="AB35" i="2"/>
  <c r="T36" i="2"/>
  <c r="AB36" i="2"/>
  <c r="T37" i="2"/>
  <c r="AB37" i="2"/>
  <c r="T38" i="2"/>
  <c r="AB38" i="2"/>
  <c r="T39" i="2"/>
  <c r="AB39" i="2"/>
  <c r="T40" i="2"/>
  <c r="M8" i="1" l="1"/>
  <c r="M9" i="1"/>
  <c r="M10" i="1" l="1"/>
  <c r="M11" i="1" l="1"/>
  <c r="M12" i="1" l="1"/>
  <c r="M13" i="1" l="1"/>
  <c r="M15" i="1" s="1"/>
  <c r="M16" i="1" s="1"/>
  <c r="M17" i="1" s="1"/>
  <c r="M18" i="1" s="1"/>
  <c r="M19" i="1" s="1"/>
  <c r="M20" i="1" s="1"/>
  <c r="M23" i="1" s="1"/>
  <c r="M24" i="1" s="1"/>
  <c r="M14" i="1"/>
  <c r="M25" i="1" s="1"/>
  <c r="M26" i="1" s="1"/>
  <c r="M28" i="1" s="1"/>
  <c r="M29" i="1" s="1"/>
  <c r="M32" i="1" s="1"/>
  <c r="M35" i="1" s="1"/>
  <c r="M38" i="1" s="1"/>
  <c r="M39" i="1" s="1"/>
</calcChain>
</file>

<file path=xl/sharedStrings.xml><?xml version="1.0" encoding="utf-8"?>
<sst xmlns="http://schemas.openxmlformats.org/spreadsheetml/2006/main" count="132" uniqueCount="60">
  <si>
    <t xml:space="preserve">Журнал </t>
  </si>
  <si>
    <t>Что нужно:</t>
  </si>
  <si>
    <t>№</t>
  </si>
  <si>
    <t xml:space="preserve">дата </t>
  </si>
  <si>
    <t>ФИО</t>
  </si>
  <si>
    <t>Операция</t>
  </si>
  <si>
    <t>№
 раб. Места</t>
  </si>
  <si>
    <t xml:space="preserve"> счетчик  начало  </t>
  </si>
  <si>
    <t xml:space="preserve">Время начало работы </t>
  </si>
  <si>
    <t xml:space="preserve">Время окончания работы </t>
  </si>
  <si>
    <t xml:space="preserve">счетчик конец </t>
  </si>
  <si>
    <t xml:space="preserve">Кол_во 
Изделий </t>
  </si>
  <si>
    <t>Первая половина смены</t>
  </si>
  <si>
    <t>Вторая половина смены</t>
  </si>
  <si>
    <t>Перенести на другой лист В другую таблицу ФИО( Колонка ФИО  наполняется каждый раз по разному) только уникальные. И разнести Кол_во Изделий по операциям, учитывая Половины Смен по сотрудникам в соответсвующие столбцы.  Данные для переноса выделены цветом</t>
  </si>
  <si>
    <t>Фет</t>
  </si>
  <si>
    <t>Резинка</t>
  </si>
  <si>
    <t>Жит</t>
  </si>
  <si>
    <t>Паи</t>
  </si>
  <si>
    <t>Поп</t>
  </si>
  <si>
    <t>Рой</t>
  </si>
  <si>
    <t>Бар</t>
  </si>
  <si>
    <t>Вер</t>
  </si>
  <si>
    <t>Носики</t>
  </si>
  <si>
    <t>Ива</t>
  </si>
  <si>
    <t>Паш</t>
  </si>
  <si>
    <t>Шив</t>
  </si>
  <si>
    <t>Лап</t>
  </si>
  <si>
    <t>Бур Т</t>
  </si>
  <si>
    <t>Андр</t>
  </si>
  <si>
    <t>Свет</t>
  </si>
  <si>
    <t>Кромка</t>
  </si>
  <si>
    <t>Крю</t>
  </si>
  <si>
    <t>Сем</t>
  </si>
  <si>
    <t>Смор</t>
  </si>
  <si>
    <t>Куч</t>
  </si>
  <si>
    <t>Вас</t>
  </si>
  <si>
    <t>Фе</t>
  </si>
  <si>
    <t>Клапан</t>
  </si>
  <si>
    <t>Бур А</t>
  </si>
  <si>
    <t>Бур Л</t>
  </si>
  <si>
    <t>Год</t>
  </si>
  <si>
    <t>Кюл</t>
  </si>
  <si>
    <t>Скор</t>
  </si>
  <si>
    <t>Юр</t>
  </si>
  <si>
    <t>Tаблица 1</t>
  </si>
  <si>
    <t xml:space="preserve">Сотрудник ФИО </t>
  </si>
  <si>
    <t xml:space="preserve">Формовка </t>
  </si>
  <si>
    <t xml:space="preserve">Тампон </t>
  </si>
  <si>
    <t xml:space="preserve">Клипсы </t>
  </si>
  <si>
    <t xml:space="preserve">Паралон </t>
  </si>
  <si>
    <t xml:space="preserve">Намотка резинки </t>
  </si>
  <si>
    <t xml:space="preserve">Упаковка </t>
  </si>
  <si>
    <t xml:space="preserve">Итого </t>
  </si>
  <si>
    <t>К начислению за смену Руб</t>
  </si>
  <si>
    <t xml:space="preserve">Вторая половина смены план 7000шт </t>
  </si>
  <si>
    <t xml:space="preserve">Вторая половина смены </t>
  </si>
  <si>
    <t xml:space="preserve">Вторая  половина смены </t>
  </si>
  <si>
    <t xml:space="preserve">Первая половина смены </t>
  </si>
  <si>
    <t>Вторая  половина смены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</si>
</sst>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\ ;0\ \ \ ;;@"/>
  </numFmts>
  <fonts count="7">
    <font>
      <sz val="10"/>
      <color rgb="FF000000"/>
      <name val="Arimo"/>
    </font>
    <font>
      <b/>
      <sz val="12"/>
      <color theme="1"/>
      <name val="Arimo"/>
    </font>
    <font>
      <sz val="14"/>
      <color theme="1"/>
      <name val="Arimo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mo"/>
    </font>
    <font>
      <sz val="10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B6DDE8"/>
        <bgColor rgb="FFB6DDE8"/>
      </patternFill>
    </fill>
    <fill>
      <patternFill patternType="solid">
        <fgColor rgb="FFE5B8B7"/>
        <bgColor rgb="FFE5B8B7"/>
      </patternFill>
    </fill>
    <fill>
      <patternFill patternType="solid">
        <fgColor rgb="FF92CDDC"/>
        <bgColor rgb="FF92CDDC"/>
      </patternFill>
    </fill>
    <fill>
      <patternFill patternType="solid">
        <fgColor rgb="FFF2DBDB"/>
        <bgColor rgb="FFF2DBDB"/>
      </patternFill>
    </fill>
    <fill>
      <patternFill patternType="solid">
        <fgColor rgb="FFB8CCE4"/>
        <bgColor rgb="FFB8CCE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5" fillId="0" borderId="3" xfId="0" applyFont="1" applyBorder="1" applyAlignment="1"/>
    <xf numFmtId="14" fontId="5" fillId="0" borderId="3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/>
    <xf numFmtId="164" fontId="5" fillId="4" borderId="4" xfId="0" applyNumberFormat="1" applyFont="1" applyFill="1" applyBorder="1" applyAlignment="1"/>
    <xf numFmtId="0" fontId="6" fillId="0" borderId="0" xfId="0" applyFo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/>
    <xf numFmtId="164" fontId="5" fillId="4" borderId="1" xfId="0" applyNumberFormat="1" applyFont="1" applyFill="1" applyBorder="1" applyAlignment="1"/>
    <xf numFmtId="0" fontId="5" fillId="5" borderId="1" xfId="0" applyFont="1" applyFill="1" applyBorder="1" applyAlignment="1"/>
    <xf numFmtId="164" fontId="5" fillId="6" borderId="1" xfId="0" applyNumberFormat="1" applyFont="1" applyFill="1" applyBorder="1" applyAlignment="1"/>
    <xf numFmtId="0" fontId="5" fillId="6" borderId="1" xfId="0" applyFont="1" applyFill="1" applyBorder="1" applyAlignment="1"/>
    <xf numFmtId="0" fontId="5" fillId="7" borderId="1" xfId="0" applyFont="1" applyFill="1" applyBorder="1" applyAlignment="1"/>
    <xf numFmtId="164" fontId="5" fillId="7" borderId="1" xfId="0" applyNumberFormat="1" applyFont="1" applyFill="1" applyBorder="1" applyAlignment="1"/>
    <xf numFmtId="164" fontId="5" fillId="8" borderId="1" xfId="0" applyNumberFormat="1" applyFont="1" applyFill="1" applyBorder="1" applyAlignment="1"/>
    <xf numFmtId="0" fontId="5" fillId="8" borderId="1" xfId="0" applyFont="1" applyFill="1" applyBorder="1" applyAlignment="1"/>
    <xf numFmtId="164" fontId="5" fillId="0" borderId="1" xfId="0" applyNumberFormat="1" applyFont="1" applyBorder="1" applyAlignment="1"/>
    <xf numFmtId="14" fontId="5" fillId="0" borderId="0" xfId="0" applyNumberFormat="1" applyFont="1" applyAlignment="1"/>
    <xf numFmtId="0" fontId="5" fillId="3" borderId="5" xfId="0" applyFont="1" applyFill="1" applyBorder="1" applyAlignment="1"/>
    <xf numFmtId="0" fontId="5" fillId="0" borderId="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/>
    <xf numFmtId="0" fontId="5" fillId="0" borderId="9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4" xfId="0" applyFont="1" applyFill="1" applyBorder="1" applyAlignment="1"/>
    <xf numFmtId="164" fontId="5" fillId="4" borderId="4" xfId="0" applyNumberFormat="1" applyFont="1" applyFill="1" applyBorder="1" applyAlignment="1"/>
    <xf numFmtId="164" fontId="5" fillId="5" borderId="4" xfId="0" applyNumberFormat="1" applyFont="1" applyFill="1" applyBorder="1" applyAlignment="1"/>
    <xf numFmtId="164" fontId="5" fillId="9" borderId="4" xfId="0" applyNumberFormat="1" applyFont="1" applyFill="1" applyBorder="1" applyAlignment="1"/>
    <xf numFmtId="164" fontId="5" fillId="10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workbookViewId="0"/>
  </sheetViews>
  <sheetFormatPr defaultColWidth="14.42578125" defaultRowHeight="15" customHeight="1"/>
  <cols>
    <col min="1" max="1" width="2.85546875" customWidth="1"/>
    <col min="2" max="2" width="10.42578125" customWidth="1"/>
    <col min="3" max="3" width="18.140625" customWidth="1"/>
    <col min="4" max="4" width="10.140625" customWidth="1"/>
    <col min="5" max="5" width="5.140625" customWidth="1"/>
    <col min="6" max="7" width="5.85546875" customWidth="1"/>
    <col min="8" max="8" width="5.42578125" customWidth="1"/>
    <col min="9" max="9" width="6.28515625" customWidth="1"/>
    <col min="10" max="13" width="8" customWidth="1"/>
    <col min="14" max="14" width="55.5703125" customWidth="1"/>
    <col min="15" max="25" width="8" customWidth="1"/>
  </cols>
  <sheetData>
    <row r="1" spans="1:15" ht="18.75" customHeight="1"/>
    <row r="2" spans="1:15" ht="22.5" customHeight="1">
      <c r="C2" s="1" t="s">
        <v>0</v>
      </c>
      <c r="N2" s="2" t="s">
        <v>1</v>
      </c>
    </row>
    <row r="3" spans="1:15" ht="12.75" customHeight="1"/>
    <row r="4" spans="1:15" ht="63" customHeight="1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  <c r="G4" s="5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N4" s="6" t="s">
        <v>14</v>
      </c>
    </row>
    <row r="5" spans="1:15" ht="12.75" customHeight="1">
      <c r="A5" s="7">
        <v>1</v>
      </c>
      <c r="B5" s="8">
        <v>44075</v>
      </c>
      <c r="C5" s="9" t="s">
        <v>15</v>
      </c>
      <c r="D5" s="10" t="s">
        <v>16</v>
      </c>
      <c r="E5" s="7">
        <v>5</v>
      </c>
      <c r="F5" s="7">
        <v>64016</v>
      </c>
      <c r="G5" s="7">
        <v>8</v>
      </c>
      <c r="H5" s="7">
        <v>13</v>
      </c>
      <c r="I5" s="7">
        <v>65820</v>
      </c>
      <c r="J5" s="11">
        <f t="shared" ref="J5:J75" si="0">I5-F5</f>
        <v>1804</v>
      </c>
      <c r="K5" s="10">
        <f t="shared" ref="K5:K75" si="1">IF(H5&lt;=14,1,0)</f>
        <v>1</v>
      </c>
      <c r="L5" s="10">
        <f t="shared" ref="L5:L75" si="2">IF(H5&gt;14,1,0)</f>
        <v>0</v>
      </c>
      <c r="M5" s="12">
        <f t="shared" ref="M5:M75" si="3">IF(COUNTIF(C$4:C5,C5)=1,MAX(M$4:M4)+1,"")</f>
        <v>1</v>
      </c>
      <c r="N5" s="12"/>
      <c r="O5" s="12"/>
    </row>
    <row r="6" spans="1:15" ht="12.75" customHeight="1">
      <c r="A6" s="13">
        <v>2</v>
      </c>
      <c r="B6" s="14">
        <v>44075</v>
      </c>
      <c r="C6" s="15" t="s">
        <v>17</v>
      </c>
      <c r="D6" s="16" t="s">
        <v>16</v>
      </c>
      <c r="E6" s="13">
        <v>5</v>
      </c>
      <c r="F6" s="13">
        <v>65820</v>
      </c>
      <c r="G6" s="13">
        <v>15</v>
      </c>
      <c r="H6" s="13">
        <v>20.7</v>
      </c>
      <c r="I6" s="13">
        <v>67635</v>
      </c>
      <c r="J6" s="17">
        <f t="shared" si="0"/>
        <v>1815</v>
      </c>
      <c r="K6" s="16">
        <f t="shared" si="1"/>
        <v>0</v>
      </c>
      <c r="L6" s="16">
        <f t="shared" si="2"/>
        <v>1</v>
      </c>
      <c r="M6" s="12">
        <f t="shared" si="3"/>
        <v>2</v>
      </c>
      <c r="N6" s="12"/>
      <c r="O6" s="12"/>
    </row>
    <row r="7" spans="1:15" ht="12.75" customHeight="1">
      <c r="A7" s="13">
        <v>3</v>
      </c>
      <c r="B7" s="14">
        <v>44075</v>
      </c>
      <c r="C7" s="15" t="s">
        <v>18</v>
      </c>
      <c r="D7" s="16" t="s">
        <v>16</v>
      </c>
      <c r="E7" s="13">
        <v>6</v>
      </c>
      <c r="F7" s="13">
        <v>45040</v>
      </c>
      <c r="G7" s="13">
        <v>8</v>
      </c>
      <c r="H7" s="13">
        <v>13</v>
      </c>
      <c r="I7" s="13">
        <v>46900</v>
      </c>
      <c r="J7" s="17">
        <f t="shared" si="0"/>
        <v>1860</v>
      </c>
      <c r="K7" s="16">
        <f t="shared" si="1"/>
        <v>1</v>
      </c>
      <c r="L7" s="16">
        <f t="shared" si="2"/>
        <v>0</v>
      </c>
      <c r="M7" s="12">
        <f t="shared" si="3"/>
        <v>3</v>
      </c>
      <c r="N7" s="12"/>
      <c r="O7" s="12"/>
    </row>
    <row r="8" spans="1:15" ht="12.75" customHeight="1">
      <c r="A8" s="13">
        <v>4</v>
      </c>
      <c r="B8" s="14">
        <v>44075</v>
      </c>
      <c r="C8" s="15" t="s">
        <v>19</v>
      </c>
      <c r="D8" s="16" t="s">
        <v>16</v>
      </c>
      <c r="E8" s="13">
        <v>6</v>
      </c>
      <c r="F8" s="13">
        <v>46918</v>
      </c>
      <c r="G8" s="13">
        <v>14</v>
      </c>
      <c r="H8" s="13">
        <v>20.7</v>
      </c>
      <c r="I8" s="13">
        <v>48104</v>
      </c>
      <c r="J8" s="17">
        <f t="shared" si="0"/>
        <v>1186</v>
      </c>
      <c r="K8" s="16">
        <f t="shared" si="1"/>
        <v>0</v>
      </c>
      <c r="L8" s="16">
        <f t="shared" si="2"/>
        <v>1</v>
      </c>
      <c r="M8" s="12">
        <f t="shared" si="3"/>
        <v>4</v>
      </c>
      <c r="N8" s="12"/>
      <c r="O8" s="12"/>
    </row>
    <row r="9" spans="1:15" ht="12.75" customHeight="1">
      <c r="A9" s="13">
        <v>5</v>
      </c>
      <c r="B9" s="14">
        <v>44075</v>
      </c>
      <c r="C9" s="15" t="s">
        <v>20</v>
      </c>
      <c r="D9" s="16" t="s">
        <v>16</v>
      </c>
      <c r="E9" s="13">
        <v>7</v>
      </c>
      <c r="F9" s="13">
        <v>45164</v>
      </c>
      <c r="G9" s="13">
        <v>8</v>
      </c>
      <c r="H9" s="13">
        <v>14</v>
      </c>
      <c r="I9" s="13">
        <v>46700</v>
      </c>
      <c r="J9" s="17">
        <f t="shared" si="0"/>
        <v>1536</v>
      </c>
      <c r="K9" s="16">
        <f t="shared" si="1"/>
        <v>1</v>
      </c>
      <c r="L9" s="16">
        <f t="shared" si="2"/>
        <v>0</v>
      </c>
      <c r="M9" s="12">
        <f t="shared" si="3"/>
        <v>5</v>
      </c>
      <c r="N9" s="12"/>
      <c r="O9" s="12"/>
    </row>
    <row r="10" spans="1:15" ht="12.75" customHeight="1">
      <c r="A10" s="13">
        <v>6</v>
      </c>
      <c r="B10" s="14">
        <v>44075</v>
      </c>
      <c r="C10" s="15" t="s">
        <v>21</v>
      </c>
      <c r="D10" s="16" t="s">
        <v>16</v>
      </c>
      <c r="E10" s="13">
        <v>7</v>
      </c>
      <c r="F10" s="13">
        <v>46700</v>
      </c>
      <c r="G10" s="13">
        <v>15</v>
      </c>
      <c r="H10" s="13">
        <v>20.7</v>
      </c>
      <c r="I10" s="13">
        <v>48250</v>
      </c>
      <c r="J10" s="17">
        <f t="shared" si="0"/>
        <v>1550</v>
      </c>
      <c r="K10" s="16">
        <f t="shared" si="1"/>
        <v>0</v>
      </c>
      <c r="L10" s="16">
        <f t="shared" si="2"/>
        <v>1</v>
      </c>
      <c r="M10" s="12">
        <f t="shared" si="3"/>
        <v>6</v>
      </c>
      <c r="N10" s="12"/>
      <c r="O10" s="12"/>
    </row>
    <row r="11" spans="1:15" ht="12.75" customHeight="1">
      <c r="A11" s="13">
        <v>7</v>
      </c>
      <c r="B11" s="14">
        <v>44075</v>
      </c>
      <c r="C11" s="15" t="s">
        <v>22</v>
      </c>
      <c r="D11" s="18" t="s">
        <v>23</v>
      </c>
      <c r="E11" s="13">
        <v>8</v>
      </c>
      <c r="F11" s="13">
        <v>542</v>
      </c>
      <c r="G11" s="13">
        <v>8</v>
      </c>
      <c r="H11" s="13">
        <v>14</v>
      </c>
      <c r="I11" s="13">
        <v>2465</v>
      </c>
      <c r="J11" s="19">
        <f t="shared" si="0"/>
        <v>1923</v>
      </c>
      <c r="K11" s="20">
        <f t="shared" si="1"/>
        <v>1</v>
      </c>
      <c r="L11" s="20">
        <f t="shared" si="2"/>
        <v>0</v>
      </c>
      <c r="M11" s="12">
        <f t="shared" si="3"/>
        <v>7</v>
      </c>
    </row>
    <row r="12" spans="1:15" ht="12.75" customHeight="1">
      <c r="A12" s="13">
        <v>8</v>
      </c>
      <c r="B12" s="14">
        <v>44075</v>
      </c>
      <c r="C12" s="15" t="s">
        <v>24</v>
      </c>
      <c r="D12" s="18" t="s">
        <v>23</v>
      </c>
      <c r="E12" s="13">
        <v>8</v>
      </c>
      <c r="F12" s="13">
        <v>0</v>
      </c>
      <c r="G12" s="13">
        <v>14</v>
      </c>
      <c r="H12" s="13">
        <v>20.7</v>
      </c>
      <c r="I12" s="13">
        <v>1430</v>
      </c>
      <c r="J12" s="19">
        <f t="shared" si="0"/>
        <v>1430</v>
      </c>
      <c r="K12" s="20">
        <f t="shared" si="1"/>
        <v>0</v>
      </c>
      <c r="L12" s="20">
        <f t="shared" si="2"/>
        <v>1</v>
      </c>
      <c r="M12" s="12">
        <f t="shared" si="3"/>
        <v>8</v>
      </c>
    </row>
    <row r="13" spans="1:15" ht="12.75" customHeight="1">
      <c r="A13" s="13">
        <v>9</v>
      </c>
      <c r="B13" s="14">
        <v>44075</v>
      </c>
      <c r="C13" s="15" t="s">
        <v>25</v>
      </c>
      <c r="D13" s="18" t="s">
        <v>23</v>
      </c>
      <c r="E13" s="13">
        <v>9</v>
      </c>
      <c r="F13" s="13">
        <v>1950</v>
      </c>
      <c r="G13" s="13">
        <v>8</v>
      </c>
      <c r="H13" s="13">
        <v>14</v>
      </c>
      <c r="I13" s="13">
        <v>2972</v>
      </c>
      <c r="J13" s="19">
        <f t="shared" si="0"/>
        <v>1022</v>
      </c>
      <c r="K13" s="20">
        <f t="shared" si="1"/>
        <v>1</v>
      </c>
      <c r="L13" s="20">
        <f t="shared" si="2"/>
        <v>0</v>
      </c>
      <c r="M13" s="12">
        <f t="shared" si="3"/>
        <v>9</v>
      </c>
    </row>
    <row r="14" spans="1:15" ht="12.75" customHeight="1">
      <c r="A14" s="13">
        <v>10</v>
      </c>
      <c r="B14" s="14">
        <v>44075</v>
      </c>
      <c r="C14" s="15" t="s">
        <v>26</v>
      </c>
      <c r="D14" s="18" t="s">
        <v>23</v>
      </c>
      <c r="E14" s="13">
        <v>9</v>
      </c>
      <c r="F14" s="13">
        <v>2972</v>
      </c>
      <c r="G14" s="13">
        <v>14</v>
      </c>
      <c r="H14" s="13">
        <v>20.7</v>
      </c>
      <c r="I14" s="13">
        <v>4850</v>
      </c>
      <c r="J14" s="19">
        <f t="shared" si="0"/>
        <v>1878</v>
      </c>
      <c r="K14" s="20">
        <f t="shared" si="1"/>
        <v>0</v>
      </c>
      <c r="L14" s="20">
        <f t="shared" si="2"/>
        <v>1</v>
      </c>
      <c r="M14" s="12">
        <f t="shared" si="3"/>
        <v>10</v>
      </c>
    </row>
    <row r="15" spans="1:15" ht="12.75" customHeight="1">
      <c r="A15" s="13">
        <v>11</v>
      </c>
      <c r="B15" s="14">
        <v>44075</v>
      </c>
      <c r="C15" s="15" t="s">
        <v>27</v>
      </c>
      <c r="D15" s="18" t="s">
        <v>23</v>
      </c>
      <c r="E15" s="13">
        <v>10</v>
      </c>
      <c r="F15" s="13">
        <v>0</v>
      </c>
      <c r="G15" s="13">
        <v>8</v>
      </c>
      <c r="H15" s="13">
        <v>13</v>
      </c>
      <c r="I15" s="13">
        <v>1677</v>
      </c>
      <c r="J15" s="19">
        <f t="shared" si="0"/>
        <v>1677</v>
      </c>
      <c r="K15" s="20">
        <f t="shared" si="1"/>
        <v>1</v>
      </c>
      <c r="L15" s="20">
        <f t="shared" si="2"/>
        <v>0</v>
      </c>
      <c r="M15" s="12">
        <f t="shared" si="3"/>
        <v>11</v>
      </c>
    </row>
    <row r="16" spans="1:15" ht="12.75" customHeight="1">
      <c r="A16" s="13">
        <v>12</v>
      </c>
      <c r="B16" s="14">
        <v>44075</v>
      </c>
      <c r="C16" s="15" t="s">
        <v>28</v>
      </c>
      <c r="D16" s="18" t="s">
        <v>23</v>
      </c>
      <c r="E16" s="13">
        <v>10</v>
      </c>
      <c r="F16" s="13">
        <v>1677</v>
      </c>
      <c r="G16" s="13">
        <v>14</v>
      </c>
      <c r="H16" s="13">
        <v>20.7</v>
      </c>
      <c r="I16" s="13">
        <v>2877</v>
      </c>
      <c r="J16" s="19">
        <f t="shared" si="0"/>
        <v>1200</v>
      </c>
      <c r="K16" s="20">
        <f t="shared" si="1"/>
        <v>0</v>
      </c>
      <c r="L16" s="20">
        <f t="shared" si="2"/>
        <v>1</v>
      </c>
      <c r="M16" s="12">
        <f t="shared" si="3"/>
        <v>12</v>
      </c>
    </row>
    <row r="17" spans="1:13" ht="12.75" customHeight="1">
      <c r="A17" s="13">
        <v>13</v>
      </c>
      <c r="B17" s="14">
        <v>44075</v>
      </c>
      <c r="C17" s="15" t="s">
        <v>29</v>
      </c>
      <c r="D17" s="18" t="s">
        <v>23</v>
      </c>
      <c r="E17" s="13">
        <v>11</v>
      </c>
      <c r="F17" s="13">
        <v>0</v>
      </c>
      <c r="G17" s="13">
        <v>8</v>
      </c>
      <c r="H17" s="13">
        <v>20.7</v>
      </c>
      <c r="I17" s="13">
        <v>2690</v>
      </c>
      <c r="J17" s="19">
        <f t="shared" si="0"/>
        <v>2690</v>
      </c>
      <c r="K17" s="20">
        <f t="shared" si="1"/>
        <v>0</v>
      </c>
      <c r="L17" s="20">
        <f t="shared" si="2"/>
        <v>1</v>
      </c>
      <c r="M17" s="12">
        <f t="shared" si="3"/>
        <v>13</v>
      </c>
    </row>
    <row r="18" spans="1:13" ht="12.75" customHeight="1">
      <c r="A18" s="13">
        <v>14</v>
      </c>
      <c r="B18" s="14">
        <v>44075</v>
      </c>
      <c r="C18" s="15" t="s">
        <v>30</v>
      </c>
      <c r="D18" s="21" t="s">
        <v>31</v>
      </c>
      <c r="E18" s="13">
        <v>12</v>
      </c>
      <c r="F18" s="13">
        <v>2523</v>
      </c>
      <c r="G18" s="13">
        <v>8</v>
      </c>
      <c r="H18" s="13">
        <v>13</v>
      </c>
      <c r="I18" s="13">
        <v>3530</v>
      </c>
      <c r="J18" s="22">
        <f t="shared" si="0"/>
        <v>1007</v>
      </c>
      <c r="K18" s="21">
        <f t="shared" si="1"/>
        <v>1</v>
      </c>
      <c r="L18" s="21">
        <f t="shared" si="2"/>
        <v>0</v>
      </c>
      <c r="M18" s="12">
        <f t="shared" si="3"/>
        <v>14</v>
      </c>
    </row>
    <row r="19" spans="1:13" ht="12.75" customHeight="1">
      <c r="A19" s="13">
        <v>15</v>
      </c>
      <c r="B19" s="14">
        <v>44075</v>
      </c>
      <c r="C19" s="15" t="s">
        <v>32</v>
      </c>
      <c r="D19" s="21" t="s">
        <v>31</v>
      </c>
      <c r="E19" s="13">
        <v>12</v>
      </c>
      <c r="F19" s="13">
        <v>3530</v>
      </c>
      <c r="G19" s="13">
        <v>17</v>
      </c>
      <c r="H19" s="13">
        <v>20</v>
      </c>
      <c r="I19" s="13">
        <v>3840</v>
      </c>
      <c r="J19" s="22">
        <f t="shared" si="0"/>
        <v>310</v>
      </c>
      <c r="K19" s="21">
        <f t="shared" si="1"/>
        <v>0</v>
      </c>
      <c r="L19" s="21">
        <f t="shared" si="2"/>
        <v>1</v>
      </c>
      <c r="M19" s="12">
        <f t="shared" si="3"/>
        <v>15</v>
      </c>
    </row>
    <row r="20" spans="1:13" ht="12.75" customHeight="1">
      <c r="A20" s="13">
        <v>16</v>
      </c>
      <c r="B20" s="14">
        <v>44075</v>
      </c>
      <c r="C20" s="15" t="s">
        <v>33</v>
      </c>
      <c r="D20" s="21" t="s">
        <v>31</v>
      </c>
      <c r="E20" s="13">
        <v>13</v>
      </c>
      <c r="F20" s="13">
        <v>2665</v>
      </c>
      <c r="G20" s="13">
        <v>8</v>
      </c>
      <c r="H20" s="13">
        <v>13</v>
      </c>
      <c r="I20" s="13">
        <v>4534</v>
      </c>
      <c r="J20" s="22">
        <f t="shared" si="0"/>
        <v>1869</v>
      </c>
      <c r="K20" s="21">
        <f t="shared" si="1"/>
        <v>1</v>
      </c>
      <c r="L20" s="21">
        <f t="shared" si="2"/>
        <v>0</v>
      </c>
      <c r="M20" s="12">
        <f t="shared" si="3"/>
        <v>16</v>
      </c>
    </row>
    <row r="21" spans="1:13" ht="12.75" customHeight="1">
      <c r="A21" s="13">
        <v>17</v>
      </c>
      <c r="B21" s="14">
        <v>44075</v>
      </c>
      <c r="C21" s="15" t="s">
        <v>22</v>
      </c>
      <c r="D21" s="21" t="s">
        <v>31</v>
      </c>
      <c r="E21" s="13">
        <v>13</v>
      </c>
      <c r="F21" s="13">
        <v>4534</v>
      </c>
      <c r="G21" s="13">
        <v>15</v>
      </c>
      <c r="H21" s="13">
        <v>17</v>
      </c>
      <c r="I21" s="13">
        <v>4992</v>
      </c>
      <c r="J21" s="22">
        <f t="shared" si="0"/>
        <v>458</v>
      </c>
      <c r="K21" s="21">
        <f t="shared" si="1"/>
        <v>0</v>
      </c>
      <c r="L21" s="21">
        <f t="shared" si="2"/>
        <v>1</v>
      </c>
      <c r="M21" s="12" t="str">
        <f t="shared" si="3"/>
        <v/>
      </c>
    </row>
    <row r="22" spans="1:13" ht="12.75" customHeight="1">
      <c r="A22" s="13">
        <v>18</v>
      </c>
      <c r="B22" s="14">
        <v>44075</v>
      </c>
      <c r="C22" s="15" t="s">
        <v>27</v>
      </c>
      <c r="D22" s="21" t="s">
        <v>31</v>
      </c>
      <c r="E22" s="13">
        <v>13</v>
      </c>
      <c r="F22" s="13">
        <v>4992</v>
      </c>
      <c r="G22" s="13">
        <v>17</v>
      </c>
      <c r="H22" s="13">
        <v>20.7</v>
      </c>
      <c r="I22" s="13">
        <v>5915</v>
      </c>
      <c r="J22" s="22">
        <f t="shared" si="0"/>
        <v>923</v>
      </c>
      <c r="K22" s="21">
        <f t="shared" si="1"/>
        <v>0</v>
      </c>
      <c r="L22" s="21">
        <f t="shared" si="2"/>
        <v>1</v>
      </c>
      <c r="M22" s="12" t="str">
        <f t="shared" si="3"/>
        <v/>
      </c>
    </row>
    <row r="23" spans="1:13" ht="12.75" customHeight="1">
      <c r="A23" s="13">
        <v>19</v>
      </c>
      <c r="B23" s="14">
        <v>44075</v>
      </c>
      <c r="C23" s="15" t="s">
        <v>34</v>
      </c>
      <c r="D23" s="21" t="s">
        <v>31</v>
      </c>
      <c r="E23" s="13">
        <v>14</v>
      </c>
      <c r="F23" s="13">
        <v>13450</v>
      </c>
      <c r="G23" s="13">
        <v>8</v>
      </c>
      <c r="H23" s="13">
        <v>14</v>
      </c>
      <c r="I23" s="13">
        <v>15179</v>
      </c>
      <c r="J23" s="22">
        <f t="shared" si="0"/>
        <v>1729</v>
      </c>
      <c r="K23" s="21">
        <f t="shared" si="1"/>
        <v>1</v>
      </c>
      <c r="L23" s="21">
        <f t="shared" si="2"/>
        <v>0</v>
      </c>
      <c r="M23" s="12">
        <f t="shared" si="3"/>
        <v>17</v>
      </c>
    </row>
    <row r="24" spans="1:13" ht="12.75" customHeight="1">
      <c r="A24" s="13">
        <v>20</v>
      </c>
      <c r="B24" s="14">
        <v>44075</v>
      </c>
      <c r="C24" s="15" t="s">
        <v>35</v>
      </c>
      <c r="D24" s="21" t="s">
        <v>31</v>
      </c>
      <c r="E24" s="13">
        <v>14</v>
      </c>
      <c r="F24" s="13">
        <v>15179</v>
      </c>
      <c r="G24" s="13">
        <v>15</v>
      </c>
      <c r="H24" s="13">
        <v>20.7</v>
      </c>
      <c r="I24" s="13">
        <v>16700</v>
      </c>
      <c r="J24" s="22">
        <f t="shared" si="0"/>
        <v>1521</v>
      </c>
      <c r="K24" s="21">
        <f t="shared" si="1"/>
        <v>0</v>
      </c>
      <c r="L24" s="21">
        <f t="shared" si="2"/>
        <v>1</v>
      </c>
      <c r="M24" s="12">
        <f t="shared" si="3"/>
        <v>18</v>
      </c>
    </row>
    <row r="25" spans="1:13" ht="12.75" customHeight="1">
      <c r="A25" s="13">
        <v>21</v>
      </c>
      <c r="B25" s="14">
        <v>44075</v>
      </c>
      <c r="C25" s="15" t="s">
        <v>36</v>
      </c>
      <c r="D25" s="21" t="s">
        <v>31</v>
      </c>
      <c r="E25" s="13">
        <v>15</v>
      </c>
      <c r="F25" s="13">
        <v>26256</v>
      </c>
      <c r="G25" s="13">
        <v>10</v>
      </c>
      <c r="H25" s="13">
        <v>14</v>
      </c>
      <c r="I25" s="13">
        <v>28340</v>
      </c>
      <c r="J25" s="22">
        <f t="shared" si="0"/>
        <v>2084</v>
      </c>
      <c r="K25" s="21">
        <f t="shared" si="1"/>
        <v>1</v>
      </c>
      <c r="L25" s="21">
        <f t="shared" si="2"/>
        <v>0</v>
      </c>
      <c r="M25" s="12">
        <f t="shared" si="3"/>
        <v>19</v>
      </c>
    </row>
    <row r="26" spans="1:13" ht="12.75" customHeight="1">
      <c r="A26" s="13">
        <v>22</v>
      </c>
      <c r="B26" s="14">
        <v>44075</v>
      </c>
      <c r="C26" s="15" t="s">
        <v>37</v>
      </c>
      <c r="D26" s="21" t="s">
        <v>31</v>
      </c>
      <c r="E26" s="13">
        <v>15</v>
      </c>
      <c r="F26" s="13">
        <v>28340</v>
      </c>
      <c r="G26" s="13">
        <v>14</v>
      </c>
      <c r="H26" s="13">
        <v>20.7</v>
      </c>
      <c r="I26" s="13">
        <v>30340</v>
      </c>
      <c r="J26" s="22">
        <f t="shared" si="0"/>
        <v>2000</v>
      </c>
      <c r="K26" s="21">
        <f t="shared" si="1"/>
        <v>0</v>
      </c>
      <c r="L26" s="21">
        <f t="shared" si="2"/>
        <v>1</v>
      </c>
      <c r="M26" s="12">
        <f t="shared" si="3"/>
        <v>20</v>
      </c>
    </row>
    <row r="27" spans="1:13" ht="12.75" customHeight="1">
      <c r="A27" s="13">
        <v>23</v>
      </c>
      <c r="B27" s="14">
        <v>44075</v>
      </c>
      <c r="C27" s="15" t="s">
        <v>21</v>
      </c>
      <c r="D27" s="20" t="s">
        <v>38</v>
      </c>
      <c r="E27" s="13">
        <v>20</v>
      </c>
      <c r="F27" s="13">
        <v>9639</v>
      </c>
      <c r="G27" s="13">
        <v>8</v>
      </c>
      <c r="H27" s="13">
        <v>14</v>
      </c>
      <c r="I27" s="13">
        <v>11200</v>
      </c>
      <c r="J27" s="23">
        <f t="shared" si="0"/>
        <v>1561</v>
      </c>
      <c r="K27" s="24">
        <f t="shared" si="1"/>
        <v>1</v>
      </c>
      <c r="L27" s="24">
        <f t="shared" si="2"/>
        <v>0</v>
      </c>
      <c r="M27" s="12" t="str">
        <f t="shared" si="3"/>
        <v/>
      </c>
    </row>
    <row r="28" spans="1:13" ht="12.75" customHeight="1">
      <c r="A28" s="13">
        <v>24</v>
      </c>
      <c r="B28" s="14">
        <v>44075</v>
      </c>
      <c r="C28" s="15" t="s">
        <v>39</v>
      </c>
      <c r="D28" s="20" t="s">
        <v>38</v>
      </c>
      <c r="E28" s="13">
        <v>21</v>
      </c>
      <c r="F28" s="13">
        <v>716</v>
      </c>
      <c r="G28" s="13">
        <v>16</v>
      </c>
      <c r="H28" s="13">
        <v>20.7</v>
      </c>
      <c r="I28" s="13">
        <v>1382</v>
      </c>
      <c r="J28" s="23">
        <f t="shared" si="0"/>
        <v>666</v>
      </c>
      <c r="K28" s="24">
        <f t="shared" si="1"/>
        <v>0</v>
      </c>
      <c r="L28" s="24">
        <f t="shared" si="2"/>
        <v>1</v>
      </c>
      <c r="M28" s="12">
        <f t="shared" si="3"/>
        <v>21</v>
      </c>
    </row>
    <row r="29" spans="1:13" ht="12.75" customHeight="1">
      <c r="A29" s="13">
        <v>25</v>
      </c>
      <c r="B29" s="14">
        <v>44075</v>
      </c>
      <c r="C29" s="15" t="s">
        <v>40</v>
      </c>
      <c r="D29" s="20" t="s">
        <v>38</v>
      </c>
      <c r="E29" s="13">
        <v>19</v>
      </c>
      <c r="F29" s="13">
        <v>2470</v>
      </c>
      <c r="G29" s="13">
        <v>8</v>
      </c>
      <c r="H29" s="13">
        <v>8.5</v>
      </c>
      <c r="I29" s="13">
        <v>2570</v>
      </c>
      <c r="J29" s="23">
        <f t="shared" si="0"/>
        <v>100</v>
      </c>
      <c r="K29" s="24">
        <f t="shared" si="1"/>
        <v>1</v>
      </c>
      <c r="L29" s="24">
        <f t="shared" si="2"/>
        <v>0</v>
      </c>
      <c r="M29" s="12">
        <f t="shared" si="3"/>
        <v>22</v>
      </c>
    </row>
    <row r="30" spans="1:13" ht="12.75" customHeight="1">
      <c r="A30" s="13">
        <v>26</v>
      </c>
      <c r="B30" s="14">
        <v>44075</v>
      </c>
      <c r="C30" s="15" t="s">
        <v>36</v>
      </c>
      <c r="D30" s="20" t="s">
        <v>38</v>
      </c>
      <c r="E30" s="13">
        <v>18</v>
      </c>
      <c r="F30" s="13">
        <v>0</v>
      </c>
      <c r="G30" s="13">
        <v>8</v>
      </c>
      <c r="H30" s="13">
        <v>10</v>
      </c>
      <c r="I30" s="13">
        <v>756</v>
      </c>
      <c r="J30" s="23">
        <f t="shared" si="0"/>
        <v>756</v>
      </c>
      <c r="K30" s="24">
        <f t="shared" si="1"/>
        <v>1</v>
      </c>
      <c r="L30" s="24">
        <f t="shared" si="2"/>
        <v>0</v>
      </c>
      <c r="M30" s="12" t="str">
        <f t="shared" si="3"/>
        <v/>
      </c>
    </row>
    <row r="31" spans="1:13" ht="12.75" customHeight="1">
      <c r="A31" s="13">
        <v>27</v>
      </c>
      <c r="B31" s="14">
        <v>44075</v>
      </c>
      <c r="C31" s="15" t="s">
        <v>36</v>
      </c>
      <c r="D31" s="20" t="s">
        <v>38</v>
      </c>
      <c r="E31" s="13">
        <v>18</v>
      </c>
      <c r="F31" s="13">
        <v>1098</v>
      </c>
      <c r="G31" s="13">
        <v>15</v>
      </c>
      <c r="H31" s="13">
        <v>20.7</v>
      </c>
      <c r="I31" s="13">
        <v>2830</v>
      </c>
      <c r="J31" s="23">
        <f t="shared" si="0"/>
        <v>1732</v>
      </c>
      <c r="K31" s="24">
        <f t="shared" si="1"/>
        <v>0</v>
      </c>
      <c r="L31" s="24">
        <f t="shared" si="2"/>
        <v>1</v>
      </c>
      <c r="M31" s="12" t="str">
        <f t="shared" si="3"/>
        <v/>
      </c>
    </row>
    <row r="32" spans="1:13" ht="12.75" customHeight="1">
      <c r="A32" s="13">
        <v>28</v>
      </c>
      <c r="B32" s="14">
        <v>44075</v>
      </c>
      <c r="C32" s="15" t="s">
        <v>41</v>
      </c>
      <c r="D32" s="20" t="s">
        <v>38</v>
      </c>
      <c r="E32" s="13">
        <v>17</v>
      </c>
      <c r="F32" s="13">
        <v>1900</v>
      </c>
      <c r="G32" s="13">
        <v>8</v>
      </c>
      <c r="H32" s="13">
        <v>14</v>
      </c>
      <c r="I32" s="13">
        <v>2855</v>
      </c>
      <c r="J32" s="23">
        <f t="shared" si="0"/>
        <v>955</v>
      </c>
      <c r="K32" s="24">
        <f t="shared" si="1"/>
        <v>1</v>
      </c>
      <c r="L32" s="24">
        <f t="shared" si="2"/>
        <v>0</v>
      </c>
      <c r="M32" s="12">
        <f t="shared" si="3"/>
        <v>23</v>
      </c>
    </row>
    <row r="33" spans="1:13" ht="12.75" customHeight="1">
      <c r="A33" s="13">
        <v>29</v>
      </c>
      <c r="B33" s="14">
        <v>44075</v>
      </c>
      <c r="C33" s="15" t="s">
        <v>32</v>
      </c>
      <c r="D33" s="20" t="s">
        <v>38</v>
      </c>
      <c r="E33" s="13">
        <v>19</v>
      </c>
      <c r="F33" s="13">
        <v>2570</v>
      </c>
      <c r="G33" s="13">
        <v>12</v>
      </c>
      <c r="H33" s="13">
        <v>12.8</v>
      </c>
      <c r="I33" s="13">
        <v>2641</v>
      </c>
      <c r="J33" s="23">
        <f t="shared" si="0"/>
        <v>71</v>
      </c>
      <c r="K33" s="24">
        <f t="shared" si="1"/>
        <v>1</v>
      </c>
      <c r="L33" s="24">
        <f t="shared" si="2"/>
        <v>0</v>
      </c>
      <c r="M33" s="12" t="str">
        <f t="shared" si="3"/>
        <v/>
      </c>
    </row>
    <row r="34" spans="1:13" ht="12.75" customHeight="1">
      <c r="A34" s="13">
        <v>30</v>
      </c>
      <c r="B34" s="14">
        <v>44075</v>
      </c>
      <c r="C34" s="15" t="s">
        <v>32</v>
      </c>
      <c r="D34" s="20" t="s">
        <v>38</v>
      </c>
      <c r="E34" s="13">
        <v>21</v>
      </c>
      <c r="F34" s="13">
        <v>670</v>
      </c>
      <c r="G34" s="13">
        <v>15.2</v>
      </c>
      <c r="H34" s="13">
        <v>16</v>
      </c>
      <c r="I34" s="13">
        <v>716</v>
      </c>
      <c r="J34" s="23">
        <f t="shared" si="0"/>
        <v>46</v>
      </c>
      <c r="K34" s="24">
        <f t="shared" si="1"/>
        <v>0</v>
      </c>
      <c r="L34" s="24">
        <f t="shared" si="2"/>
        <v>1</v>
      </c>
      <c r="M34" s="12" t="str">
        <f t="shared" si="3"/>
        <v/>
      </c>
    </row>
    <row r="35" spans="1:13" ht="12.75" customHeight="1">
      <c r="A35" s="13">
        <v>31</v>
      </c>
      <c r="B35" s="14">
        <v>44075</v>
      </c>
      <c r="C35" s="15" t="s">
        <v>42</v>
      </c>
      <c r="D35" s="20" t="s">
        <v>38</v>
      </c>
      <c r="E35" s="13">
        <v>19</v>
      </c>
      <c r="F35" s="13">
        <v>2641</v>
      </c>
      <c r="G35" s="13">
        <v>15</v>
      </c>
      <c r="H35" s="13">
        <v>20.7</v>
      </c>
      <c r="I35" s="13">
        <v>3660</v>
      </c>
      <c r="J35" s="23">
        <f t="shared" si="0"/>
        <v>1019</v>
      </c>
      <c r="K35" s="24">
        <f t="shared" si="1"/>
        <v>0</v>
      </c>
      <c r="L35" s="24">
        <f t="shared" si="2"/>
        <v>1</v>
      </c>
      <c r="M35" s="12">
        <f t="shared" si="3"/>
        <v>24</v>
      </c>
    </row>
    <row r="36" spans="1:13" ht="12.75" customHeight="1">
      <c r="A36" s="13">
        <v>32</v>
      </c>
      <c r="B36" s="14">
        <v>44075</v>
      </c>
      <c r="C36" s="15" t="s">
        <v>19</v>
      </c>
      <c r="D36" s="20" t="s">
        <v>38</v>
      </c>
      <c r="E36" s="13">
        <v>18</v>
      </c>
      <c r="F36" s="13">
        <v>756</v>
      </c>
      <c r="G36" s="13">
        <v>10</v>
      </c>
      <c r="H36" s="13">
        <v>14</v>
      </c>
      <c r="I36" s="13">
        <v>1098</v>
      </c>
      <c r="J36" s="23">
        <f t="shared" si="0"/>
        <v>342</v>
      </c>
      <c r="K36" s="24">
        <f t="shared" si="1"/>
        <v>1</v>
      </c>
      <c r="L36" s="24">
        <f t="shared" si="2"/>
        <v>0</v>
      </c>
      <c r="M36" s="12" t="str">
        <f t="shared" si="3"/>
        <v/>
      </c>
    </row>
    <row r="37" spans="1:13" ht="12.75" customHeight="1">
      <c r="A37" s="13">
        <v>33</v>
      </c>
      <c r="B37" s="14">
        <v>44075</v>
      </c>
      <c r="C37" s="15" t="s">
        <v>33</v>
      </c>
      <c r="D37" s="20" t="s">
        <v>38</v>
      </c>
      <c r="E37" s="13">
        <v>20</v>
      </c>
      <c r="F37" s="13">
        <v>11200</v>
      </c>
      <c r="G37" s="13">
        <v>14</v>
      </c>
      <c r="H37" s="13">
        <v>20.7</v>
      </c>
      <c r="I37" s="13">
        <v>12250</v>
      </c>
      <c r="J37" s="23">
        <f t="shared" si="0"/>
        <v>1050</v>
      </c>
      <c r="K37" s="24">
        <f t="shared" si="1"/>
        <v>0</v>
      </c>
      <c r="L37" s="24">
        <f t="shared" si="2"/>
        <v>1</v>
      </c>
      <c r="M37" s="12" t="str">
        <f t="shared" si="3"/>
        <v/>
      </c>
    </row>
    <row r="38" spans="1:13" ht="12.75" customHeight="1">
      <c r="A38" s="13">
        <v>34</v>
      </c>
      <c r="B38" s="14">
        <v>44075</v>
      </c>
      <c r="C38" s="15" t="s">
        <v>43</v>
      </c>
      <c r="D38" s="20" t="s">
        <v>38</v>
      </c>
      <c r="E38" s="13">
        <v>16</v>
      </c>
      <c r="F38" s="13">
        <v>0</v>
      </c>
      <c r="G38" s="13">
        <v>8</v>
      </c>
      <c r="H38" s="13">
        <v>20.7</v>
      </c>
      <c r="I38" s="13">
        <v>2720</v>
      </c>
      <c r="J38" s="23">
        <f t="shared" si="0"/>
        <v>2720</v>
      </c>
      <c r="K38" s="24">
        <f t="shared" si="1"/>
        <v>0</v>
      </c>
      <c r="L38" s="24">
        <f t="shared" si="2"/>
        <v>1</v>
      </c>
      <c r="M38" s="12">
        <f t="shared" si="3"/>
        <v>25</v>
      </c>
    </row>
    <row r="39" spans="1:13" ht="12.75" customHeight="1">
      <c r="A39" s="13">
        <v>35</v>
      </c>
      <c r="B39" s="14">
        <v>44075</v>
      </c>
      <c r="C39" s="15" t="s">
        <v>44</v>
      </c>
      <c r="D39" s="20" t="s">
        <v>38</v>
      </c>
      <c r="E39" s="13">
        <v>17</v>
      </c>
      <c r="F39" s="13">
        <v>2855</v>
      </c>
      <c r="G39" s="13">
        <v>14</v>
      </c>
      <c r="H39" s="13">
        <v>20.7</v>
      </c>
      <c r="I39" s="13">
        <v>3820</v>
      </c>
      <c r="J39" s="23">
        <f t="shared" si="0"/>
        <v>965</v>
      </c>
      <c r="K39" s="24">
        <f t="shared" si="1"/>
        <v>0</v>
      </c>
      <c r="L39" s="24">
        <f t="shared" si="2"/>
        <v>1</v>
      </c>
      <c r="M39" s="12">
        <f t="shared" si="3"/>
        <v>26</v>
      </c>
    </row>
    <row r="40" spans="1:13" ht="12.75" customHeight="1">
      <c r="A40" s="13"/>
      <c r="B40" s="14"/>
      <c r="C40" s="13"/>
      <c r="D40" s="13"/>
      <c r="E40" s="13"/>
      <c r="F40" s="13"/>
      <c r="G40" s="13"/>
      <c r="H40" s="13"/>
      <c r="I40" s="13"/>
      <c r="J40" s="25">
        <f t="shared" si="0"/>
        <v>0</v>
      </c>
      <c r="K40" s="13">
        <f t="shared" si="1"/>
        <v>1</v>
      </c>
      <c r="L40" s="13">
        <f t="shared" si="2"/>
        <v>0</v>
      </c>
      <c r="M40" s="12" t="str">
        <f t="shared" si="3"/>
        <v/>
      </c>
    </row>
    <row r="41" spans="1:13" ht="12.75" customHeight="1">
      <c r="A41" s="13"/>
      <c r="B41" s="14"/>
      <c r="C41" s="13"/>
      <c r="D41" s="13"/>
      <c r="E41" s="13"/>
      <c r="F41" s="13"/>
      <c r="G41" s="13"/>
      <c r="H41" s="13"/>
      <c r="I41" s="13"/>
      <c r="J41" s="25">
        <f t="shared" si="0"/>
        <v>0</v>
      </c>
      <c r="K41" s="13">
        <f t="shared" si="1"/>
        <v>1</v>
      </c>
      <c r="L41" s="13">
        <f t="shared" si="2"/>
        <v>0</v>
      </c>
      <c r="M41" s="12" t="str">
        <f t="shared" si="3"/>
        <v/>
      </c>
    </row>
    <row r="42" spans="1:13" ht="12.75" customHeight="1">
      <c r="A42" s="13"/>
      <c r="B42" s="14"/>
      <c r="C42" s="13"/>
      <c r="D42" s="13"/>
      <c r="E42" s="13"/>
      <c r="F42" s="13"/>
      <c r="G42" s="13"/>
      <c r="H42" s="13"/>
      <c r="I42" s="13"/>
      <c r="J42" s="25">
        <f t="shared" si="0"/>
        <v>0</v>
      </c>
      <c r="K42" s="13">
        <f t="shared" si="1"/>
        <v>1</v>
      </c>
      <c r="L42" s="13">
        <f t="shared" si="2"/>
        <v>0</v>
      </c>
      <c r="M42" s="12" t="str">
        <f t="shared" si="3"/>
        <v/>
      </c>
    </row>
    <row r="43" spans="1:13" ht="12.75" customHeight="1">
      <c r="A43" s="13"/>
      <c r="B43" s="14"/>
      <c r="C43" s="13"/>
      <c r="D43" s="13"/>
      <c r="E43" s="13"/>
      <c r="F43" s="13"/>
      <c r="G43" s="13"/>
      <c r="H43" s="13"/>
      <c r="I43" s="13"/>
      <c r="J43" s="25">
        <f t="shared" si="0"/>
        <v>0</v>
      </c>
      <c r="K43" s="13">
        <f t="shared" si="1"/>
        <v>1</v>
      </c>
      <c r="L43" s="13">
        <f t="shared" si="2"/>
        <v>0</v>
      </c>
      <c r="M43" s="12" t="str">
        <f t="shared" si="3"/>
        <v/>
      </c>
    </row>
    <row r="44" spans="1:13" ht="12.75" customHeight="1">
      <c r="A44" s="13"/>
      <c r="B44" s="14"/>
      <c r="C44" s="13"/>
      <c r="D44" s="13"/>
      <c r="E44" s="13"/>
      <c r="F44" s="13"/>
      <c r="G44" s="13"/>
      <c r="H44" s="13"/>
      <c r="I44" s="13"/>
      <c r="J44" s="25">
        <f t="shared" si="0"/>
        <v>0</v>
      </c>
      <c r="K44" s="13">
        <f t="shared" si="1"/>
        <v>1</v>
      </c>
      <c r="L44" s="13">
        <f t="shared" si="2"/>
        <v>0</v>
      </c>
      <c r="M44" s="12" t="str">
        <f t="shared" si="3"/>
        <v/>
      </c>
    </row>
    <row r="45" spans="1:13" ht="12.75" customHeight="1">
      <c r="A45" s="13"/>
      <c r="B45" s="14"/>
      <c r="C45" s="13"/>
      <c r="D45" s="13"/>
      <c r="E45" s="13"/>
      <c r="F45" s="13"/>
      <c r="G45" s="13"/>
      <c r="H45" s="13"/>
      <c r="I45" s="13"/>
      <c r="J45" s="25">
        <f t="shared" si="0"/>
        <v>0</v>
      </c>
      <c r="K45" s="13">
        <f t="shared" si="1"/>
        <v>1</v>
      </c>
      <c r="L45" s="13">
        <f t="shared" si="2"/>
        <v>0</v>
      </c>
      <c r="M45" s="12" t="str">
        <f t="shared" si="3"/>
        <v/>
      </c>
    </row>
    <row r="46" spans="1:13" ht="12.75" customHeight="1">
      <c r="A46" s="13"/>
      <c r="B46" s="14"/>
      <c r="C46" s="13"/>
      <c r="D46" s="13"/>
      <c r="E46" s="13"/>
      <c r="F46" s="13"/>
      <c r="G46" s="13"/>
      <c r="H46" s="13"/>
      <c r="I46" s="13"/>
      <c r="J46" s="25">
        <f t="shared" si="0"/>
        <v>0</v>
      </c>
      <c r="K46" s="13">
        <f t="shared" si="1"/>
        <v>1</v>
      </c>
      <c r="L46" s="13">
        <f t="shared" si="2"/>
        <v>0</v>
      </c>
      <c r="M46" s="12" t="str">
        <f t="shared" si="3"/>
        <v/>
      </c>
    </row>
    <row r="47" spans="1:13" ht="12.75" customHeight="1">
      <c r="A47" s="13"/>
      <c r="B47" s="14"/>
      <c r="C47" s="13"/>
      <c r="D47" s="13"/>
      <c r="E47" s="13"/>
      <c r="F47" s="13"/>
      <c r="G47" s="13"/>
      <c r="H47" s="13"/>
      <c r="I47" s="13"/>
      <c r="J47" s="25">
        <f t="shared" si="0"/>
        <v>0</v>
      </c>
      <c r="K47" s="13">
        <f t="shared" si="1"/>
        <v>1</v>
      </c>
      <c r="L47" s="13">
        <f t="shared" si="2"/>
        <v>0</v>
      </c>
      <c r="M47" s="12" t="str">
        <f t="shared" si="3"/>
        <v/>
      </c>
    </row>
    <row r="48" spans="1:13" ht="12.75" customHeight="1">
      <c r="A48" s="13"/>
      <c r="B48" s="14"/>
      <c r="C48" s="13"/>
      <c r="D48" s="13"/>
      <c r="E48" s="13"/>
      <c r="F48" s="13"/>
      <c r="G48" s="13"/>
      <c r="H48" s="13"/>
      <c r="I48" s="13"/>
      <c r="J48" s="25">
        <f t="shared" si="0"/>
        <v>0</v>
      </c>
      <c r="K48" s="13">
        <f t="shared" si="1"/>
        <v>1</v>
      </c>
      <c r="L48" s="13">
        <f t="shared" si="2"/>
        <v>0</v>
      </c>
      <c r="M48" s="12" t="str">
        <f t="shared" si="3"/>
        <v/>
      </c>
    </row>
    <row r="49" spans="1:13" ht="12.75" customHeight="1">
      <c r="A49" s="13"/>
      <c r="B49" s="14"/>
      <c r="C49" s="13"/>
      <c r="D49" s="13"/>
      <c r="E49" s="13"/>
      <c r="F49" s="13"/>
      <c r="G49" s="13"/>
      <c r="H49" s="13"/>
      <c r="I49" s="13"/>
      <c r="J49" s="25">
        <f t="shared" si="0"/>
        <v>0</v>
      </c>
      <c r="K49" s="13">
        <f t="shared" si="1"/>
        <v>1</v>
      </c>
      <c r="L49" s="13">
        <f t="shared" si="2"/>
        <v>0</v>
      </c>
      <c r="M49" s="12" t="str">
        <f t="shared" si="3"/>
        <v/>
      </c>
    </row>
    <row r="50" spans="1:13" ht="12.75" customHeight="1">
      <c r="A50" s="13"/>
      <c r="B50" s="14"/>
      <c r="C50" s="13"/>
      <c r="D50" s="13"/>
      <c r="E50" s="13"/>
      <c r="F50" s="13"/>
      <c r="G50" s="13"/>
      <c r="H50" s="13"/>
      <c r="I50" s="13"/>
      <c r="J50" s="25">
        <f t="shared" si="0"/>
        <v>0</v>
      </c>
      <c r="K50" s="13">
        <f t="shared" si="1"/>
        <v>1</v>
      </c>
      <c r="L50" s="13">
        <f t="shared" si="2"/>
        <v>0</v>
      </c>
      <c r="M50" s="12" t="str">
        <f t="shared" si="3"/>
        <v/>
      </c>
    </row>
    <row r="51" spans="1:13" ht="12.75" customHeight="1">
      <c r="A51" s="13"/>
      <c r="B51" s="14"/>
      <c r="C51" s="13"/>
      <c r="D51" s="13"/>
      <c r="E51" s="13"/>
      <c r="F51" s="13"/>
      <c r="G51" s="13"/>
      <c r="H51" s="13"/>
      <c r="I51" s="13"/>
      <c r="J51" s="25">
        <f t="shared" si="0"/>
        <v>0</v>
      </c>
      <c r="K51" s="13">
        <f t="shared" si="1"/>
        <v>1</v>
      </c>
      <c r="L51" s="13">
        <f t="shared" si="2"/>
        <v>0</v>
      </c>
      <c r="M51" s="12" t="str">
        <f t="shared" si="3"/>
        <v/>
      </c>
    </row>
    <row r="52" spans="1:13" ht="12.75" customHeight="1">
      <c r="A52" s="13"/>
      <c r="B52" s="14"/>
      <c r="C52" s="13"/>
      <c r="D52" s="13"/>
      <c r="E52" s="13"/>
      <c r="F52" s="13"/>
      <c r="G52" s="13"/>
      <c r="H52" s="13"/>
      <c r="I52" s="13"/>
      <c r="J52" s="25">
        <f t="shared" si="0"/>
        <v>0</v>
      </c>
      <c r="K52" s="13">
        <f t="shared" si="1"/>
        <v>1</v>
      </c>
      <c r="L52" s="13">
        <f t="shared" si="2"/>
        <v>0</v>
      </c>
      <c r="M52" s="12" t="str">
        <f t="shared" si="3"/>
        <v/>
      </c>
    </row>
    <row r="53" spans="1:13" ht="12.75" customHeight="1">
      <c r="A53" s="13"/>
      <c r="B53" s="14"/>
      <c r="C53" s="13"/>
      <c r="D53" s="13"/>
      <c r="E53" s="13"/>
      <c r="F53" s="13"/>
      <c r="G53" s="13"/>
      <c r="H53" s="13"/>
      <c r="I53" s="13"/>
      <c r="J53" s="25">
        <f t="shared" si="0"/>
        <v>0</v>
      </c>
      <c r="K53" s="13">
        <f t="shared" si="1"/>
        <v>1</v>
      </c>
      <c r="L53" s="13">
        <f t="shared" si="2"/>
        <v>0</v>
      </c>
      <c r="M53" s="12" t="str">
        <f t="shared" si="3"/>
        <v/>
      </c>
    </row>
    <row r="54" spans="1:13" ht="12.75" customHeight="1">
      <c r="A54" s="13"/>
      <c r="B54" s="14"/>
      <c r="C54" s="13"/>
      <c r="D54" s="13"/>
      <c r="E54" s="13"/>
      <c r="F54" s="13"/>
      <c r="G54" s="13"/>
      <c r="H54" s="13"/>
      <c r="I54" s="13"/>
      <c r="J54" s="25">
        <f t="shared" si="0"/>
        <v>0</v>
      </c>
      <c r="K54" s="13">
        <f t="shared" si="1"/>
        <v>1</v>
      </c>
      <c r="L54" s="13">
        <f t="shared" si="2"/>
        <v>0</v>
      </c>
      <c r="M54" s="12" t="str">
        <f t="shared" si="3"/>
        <v/>
      </c>
    </row>
    <row r="55" spans="1:13" ht="12.75" customHeight="1">
      <c r="A55" s="13"/>
      <c r="B55" s="14"/>
      <c r="C55" s="13"/>
      <c r="D55" s="13"/>
      <c r="E55" s="13"/>
      <c r="F55" s="13"/>
      <c r="G55" s="13"/>
      <c r="H55" s="13"/>
      <c r="I55" s="13"/>
      <c r="J55" s="25">
        <f t="shared" si="0"/>
        <v>0</v>
      </c>
      <c r="K55" s="13">
        <f t="shared" si="1"/>
        <v>1</v>
      </c>
      <c r="L55" s="13">
        <f t="shared" si="2"/>
        <v>0</v>
      </c>
      <c r="M55" s="12" t="str">
        <f t="shared" si="3"/>
        <v/>
      </c>
    </row>
    <row r="56" spans="1:13" ht="12.75" customHeight="1">
      <c r="A56" s="13"/>
      <c r="B56" s="14"/>
      <c r="C56" s="13"/>
      <c r="D56" s="13"/>
      <c r="E56" s="13"/>
      <c r="F56" s="13"/>
      <c r="G56" s="13"/>
      <c r="H56" s="13"/>
      <c r="I56" s="13"/>
      <c r="J56" s="25">
        <f t="shared" si="0"/>
        <v>0</v>
      </c>
      <c r="K56" s="13">
        <f t="shared" si="1"/>
        <v>1</v>
      </c>
      <c r="L56" s="13">
        <f t="shared" si="2"/>
        <v>0</v>
      </c>
      <c r="M56" s="12" t="str">
        <f t="shared" si="3"/>
        <v/>
      </c>
    </row>
    <row r="57" spans="1:13" ht="12.75" customHeight="1">
      <c r="A57" s="13"/>
      <c r="B57" s="14"/>
      <c r="C57" s="13"/>
      <c r="D57" s="13"/>
      <c r="E57" s="13"/>
      <c r="F57" s="13"/>
      <c r="G57" s="13"/>
      <c r="H57" s="13"/>
      <c r="I57" s="13"/>
      <c r="J57" s="25">
        <f t="shared" si="0"/>
        <v>0</v>
      </c>
      <c r="K57" s="13">
        <f t="shared" si="1"/>
        <v>1</v>
      </c>
      <c r="L57" s="13">
        <f t="shared" si="2"/>
        <v>0</v>
      </c>
      <c r="M57" s="12" t="str">
        <f t="shared" si="3"/>
        <v/>
      </c>
    </row>
    <row r="58" spans="1:13" ht="12.75" customHeight="1">
      <c r="A58" s="13"/>
      <c r="B58" s="14"/>
      <c r="C58" s="13"/>
      <c r="D58" s="13"/>
      <c r="E58" s="13"/>
      <c r="F58" s="13"/>
      <c r="G58" s="13"/>
      <c r="H58" s="13"/>
      <c r="I58" s="13"/>
      <c r="J58" s="25">
        <f t="shared" si="0"/>
        <v>0</v>
      </c>
      <c r="K58" s="13">
        <f t="shared" si="1"/>
        <v>1</v>
      </c>
      <c r="L58" s="13">
        <f t="shared" si="2"/>
        <v>0</v>
      </c>
      <c r="M58" s="12" t="str">
        <f t="shared" si="3"/>
        <v/>
      </c>
    </row>
    <row r="59" spans="1:13" ht="12.75" customHeight="1">
      <c r="A59" s="13"/>
      <c r="B59" s="14"/>
      <c r="C59" s="13"/>
      <c r="D59" s="13"/>
      <c r="E59" s="13"/>
      <c r="F59" s="13"/>
      <c r="G59" s="13"/>
      <c r="H59" s="13"/>
      <c r="I59" s="13"/>
      <c r="J59" s="25">
        <f t="shared" si="0"/>
        <v>0</v>
      </c>
      <c r="K59" s="13">
        <f t="shared" si="1"/>
        <v>1</v>
      </c>
      <c r="L59" s="13">
        <f t="shared" si="2"/>
        <v>0</v>
      </c>
      <c r="M59" s="12" t="str">
        <f t="shared" si="3"/>
        <v/>
      </c>
    </row>
    <row r="60" spans="1:13" ht="12.75" customHeight="1">
      <c r="A60" s="13"/>
      <c r="B60" s="14"/>
      <c r="C60" s="13"/>
      <c r="D60" s="13"/>
      <c r="E60" s="13"/>
      <c r="F60" s="13"/>
      <c r="G60" s="13"/>
      <c r="H60" s="13"/>
      <c r="I60" s="13"/>
      <c r="J60" s="25">
        <f t="shared" si="0"/>
        <v>0</v>
      </c>
      <c r="K60" s="13">
        <f t="shared" si="1"/>
        <v>1</v>
      </c>
      <c r="L60" s="13">
        <f t="shared" si="2"/>
        <v>0</v>
      </c>
      <c r="M60" s="12" t="str">
        <f t="shared" si="3"/>
        <v/>
      </c>
    </row>
    <row r="61" spans="1:13" ht="12.75" customHeight="1">
      <c r="A61" s="13"/>
      <c r="B61" s="14"/>
      <c r="C61" s="13"/>
      <c r="D61" s="13"/>
      <c r="E61" s="13"/>
      <c r="F61" s="13"/>
      <c r="G61" s="13"/>
      <c r="H61" s="13"/>
      <c r="I61" s="13"/>
      <c r="J61" s="25">
        <f t="shared" si="0"/>
        <v>0</v>
      </c>
      <c r="K61" s="13">
        <f t="shared" si="1"/>
        <v>1</v>
      </c>
      <c r="L61" s="13">
        <f t="shared" si="2"/>
        <v>0</v>
      </c>
      <c r="M61" s="12" t="str">
        <f t="shared" si="3"/>
        <v/>
      </c>
    </row>
    <row r="62" spans="1:13" ht="12.75" customHeight="1">
      <c r="A62" s="13"/>
      <c r="B62" s="14"/>
      <c r="C62" s="13"/>
      <c r="D62" s="13"/>
      <c r="E62" s="13"/>
      <c r="F62" s="13"/>
      <c r="G62" s="13"/>
      <c r="H62" s="13"/>
      <c r="I62" s="13"/>
      <c r="J62" s="25">
        <f t="shared" si="0"/>
        <v>0</v>
      </c>
      <c r="K62" s="13">
        <f t="shared" si="1"/>
        <v>1</v>
      </c>
      <c r="L62" s="13">
        <f t="shared" si="2"/>
        <v>0</v>
      </c>
      <c r="M62" s="12" t="str">
        <f t="shared" si="3"/>
        <v/>
      </c>
    </row>
    <row r="63" spans="1:13" ht="12.75" customHeight="1">
      <c r="A63" s="13"/>
      <c r="B63" s="14"/>
      <c r="C63" s="13"/>
      <c r="D63" s="13"/>
      <c r="E63" s="13"/>
      <c r="F63" s="13"/>
      <c r="G63" s="13"/>
      <c r="H63" s="13"/>
      <c r="I63" s="13"/>
      <c r="J63" s="25">
        <f t="shared" si="0"/>
        <v>0</v>
      </c>
      <c r="K63" s="13">
        <f t="shared" si="1"/>
        <v>1</v>
      </c>
      <c r="L63" s="13">
        <f t="shared" si="2"/>
        <v>0</v>
      </c>
      <c r="M63" s="12" t="str">
        <f t="shared" si="3"/>
        <v/>
      </c>
    </row>
    <row r="64" spans="1:13" ht="12.75" customHeight="1">
      <c r="A64" s="13"/>
      <c r="B64" s="14"/>
      <c r="C64" s="13"/>
      <c r="D64" s="13"/>
      <c r="E64" s="13"/>
      <c r="F64" s="13"/>
      <c r="G64" s="13"/>
      <c r="H64" s="13"/>
      <c r="I64" s="13"/>
      <c r="J64" s="25">
        <f t="shared" si="0"/>
        <v>0</v>
      </c>
      <c r="K64" s="13">
        <f t="shared" si="1"/>
        <v>1</v>
      </c>
      <c r="L64" s="13">
        <f t="shared" si="2"/>
        <v>0</v>
      </c>
      <c r="M64" s="12" t="str">
        <f t="shared" si="3"/>
        <v/>
      </c>
    </row>
    <row r="65" spans="1:13" ht="12.75" customHeight="1">
      <c r="A65" s="13"/>
      <c r="B65" s="14"/>
      <c r="C65" s="13"/>
      <c r="D65" s="13"/>
      <c r="E65" s="13"/>
      <c r="F65" s="13"/>
      <c r="G65" s="13"/>
      <c r="H65" s="13"/>
      <c r="I65" s="13"/>
      <c r="J65" s="25">
        <f t="shared" si="0"/>
        <v>0</v>
      </c>
      <c r="K65" s="13">
        <f t="shared" si="1"/>
        <v>1</v>
      </c>
      <c r="L65" s="13">
        <f t="shared" si="2"/>
        <v>0</v>
      </c>
      <c r="M65" s="12" t="str">
        <f t="shared" si="3"/>
        <v/>
      </c>
    </row>
    <row r="66" spans="1:13" ht="12.75" customHeight="1">
      <c r="A66" s="13"/>
      <c r="B66" s="14"/>
      <c r="C66" s="13"/>
      <c r="D66" s="13"/>
      <c r="E66" s="13"/>
      <c r="F66" s="13"/>
      <c r="G66" s="13"/>
      <c r="H66" s="13"/>
      <c r="I66" s="13"/>
      <c r="J66" s="25">
        <f t="shared" si="0"/>
        <v>0</v>
      </c>
      <c r="K66" s="13">
        <f t="shared" si="1"/>
        <v>1</v>
      </c>
      <c r="L66" s="13">
        <f t="shared" si="2"/>
        <v>0</v>
      </c>
      <c r="M66" s="12" t="str">
        <f t="shared" si="3"/>
        <v/>
      </c>
    </row>
    <row r="67" spans="1:13" ht="12.75" customHeight="1">
      <c r="A67" s="13"/>
      <c r="B67" s="14"/>
      <c r="C67" s="13"/>
      <c r="D67" s="13"/>
      <c r="E67" s="13"/>
      <c r="F67" s="13"/>
      <c r="G67" s="13"/>
      <c r="H67" s="13"/>
      <c r="I67" s="13"/>
      <c r="J67" s="25">
        <f t="shared" si="0"/>
        <v>0</v>
      </c>
      <c r="K67" s="13">
        <f t="shared" si="1"/>
        <v>1</v>
      </c>
      <c r="L67" s="13">
        <f t="shared" si="2"/>
        <v>0</v>
      </c>
      <c r="M67" s="12" t="str">
        <f t="shared" si="3"/>
        <v/>
      </c>
    </row>
    <row r="68" spans="1:13" ht="12.75" customHeight="1">
      <c r="A68" s="13"/>
      <c r="B68" s="14"/>
      <c r="C68" s="13"/>
      <c r="D68" s="13"/>
      <c r="E68" s="13"/>
      <c r="F68" s="13"/>
      <c r="G68" s="13"/>
      <c r="H68" s="13"/>
      <c r="I68" s="13"/>
      <c r="J68" s="25">
        <f t="shared" si="0"/>
        <v>0</v>
      </c>
      <c r="K68" s="13">
        <f t="shared" si="1"/>
        <v>1</v>
      </c>
      <c r="L68" s="13">
        <f t="shared" si="2"/>
        <v>0</v>
      </c>
      <c r="M68" s="12" t="str">
        <f t="shared" si="3"/>
        <v/>
      </c>
    </row>
    <row r="69" spans="1:13" ht="12.75" customHeight="1">
      <c r="A69" s="13"/>
      <c r="B69" s="14"/>
      <c r="C69" s="13"/>
      <c r="D69" s="13"/>
      <c r="E69" s="13"/>
      <c r="F69" s="13"/>
      <c r="G69" s="13"/>
      <c r="H69" s="13"/>
      <c r="I69" s="13"/>
      <c r="J69" s="25">
        <f t="shared" si="0"/>
        <v>0</v>
      </c>
      <c r="K69" s="13">
        <f t="shared" si="1"/>
        <v>1</v>
      </c>
      <c r="L69" s="13">
        <f t="shared" si="2"/>
        <v>0</v>
      </c>
      <c r="M69" s="12" t="str">
        <f t="shared" si="3"/>
        <v/>
      </c>
    </row>
    <row r="70" spans="1:13" ht="12.75" customHeight="1">
      <c r="A70" s="13"/>
      <c r="B70" s="14"/>
      <c r="C70" s="13"/>
      <c r="D70" s="13"/>
      <c r="E70" s="13"/>
      <c r="F70" s="13"/>
      <c r="G70" s="13"/>
      <c r="H70" s="13"/>
      <c r="I70" s="13"/>
      <c r="J70" s="25">
        <f t="shared" si="0"/>
        <v>0</v>
      </c>
      <c r="K70" s="13">
        <f t="shared" si="1"/>
        <v>1</v>
      </c>
      <c r="L70" s="13">
        <f t="shared" si="2"/>
        <v>0</v>
      </c>
      <c r="M70" s="12" t="str">
        <f t="shared" si="3"/>
        <v/>
      </c>
    </row>
    <row r="71" spans="1:13" ht="12.75" customHeight="1">
      <c r="A71" s="13"/>
      <c r="B71" s="14"/>
      <c r="C71" s="13"/>
      <c r="D71" s="13"/>
      <c r="E71" s="13"/>
      <c r="F71" s="13"/>
      <c r="G71" s="13"/>
      <c r="H71" s="13"/>
      <c r="I71" s="13"/>
      <c r="J71" s="25">
        <f t="shared" si="0"/>
        <v>0</v>
      </c>
      <c r="K71" s="13">
        <f t="shared" si="1"/>
        <v>1</v>
      </c>
      <c r="L71" s="13">
        <f t="shared" si="2"/>
        <v>0</v>
      </c>
      <c r="M71" s="12" t="str">
        <f t="shared" si="3"/>
        <v/>
      </c>
    </row>
    <row r="72" spans="1:13" ht="12.75" customHeight="1">
      <c r="A72" s="13"/>
      <c r="B72" s="14"/>
      <c r="C72" s="13"/>
      <c r="D72" s="13"/>
      <c r="E72" s="13"/>
      <c r="F72" s="13"/>
      <c r="G72" s="13"/>
      <c r="H72" s="13"/>
      <c r="I72" s="13"/>
      <c r="J72" s="25">
        <f t="shared" si="0"/>
        <v>0</v>
      </c>
      <c r="K72" s="13">
        <f t="shared" si="1"/>
        <v>1</v>
      </c>
      <c r="L72" s="13">
        <f t="shared" si="2"/>
        <v>0</v>
      </c>
      <c r="M72" s="12" t="str">
        <f t="shared" si="3"/>
        <v/>
      </c>
    </row>
    <row r="73" spans="1:13" ht="12.75" customHeight="1">
      <c r="A73" s="13"/>
      <c r="B73" s="14"/>
      <c r="C73" s="13"/>
      <c r="D73" s="13"/>
      <c r="E73" s="13"/>
      <c r="F73" s="13"/>
      <c r="G73" s="13"/>
      <c r="H73" s="13"/>
      <c r="I73" s="13"/>
      <c r="J73" s="25">
        <f t="shared" si="0"/>
        <v>0</v>
      </c>
      <c r="K73" s="13">
        <f t="shared" si="1"/>
        <v>1</v>
      </c>
      <c r="L73" s="13">
        <f t="shared" si="2"/>
        <v>0</v>
      </c>
      <c r="M73" s="12" t="str">
        <f t="shared" si="3"/>
        <v/>
      </c>
    </row>
    <row r="74" spans="1:13" ht="12.75" customHeight="1">
      <c r="A74" s="13"/>
      <c r="B74" s="14"/>
      <c r="C74" s="13"/>
      <c r="D74" s="13"/>
      <c r="E74" s="13"/>
      <c r="F74" s="13"/>
      <c r="G74" s="13"/>
      <c r="H74" s="13"/>
      <c r="I74" s="13"/>
      <c r="J74" s="25">
        <f t="shared" si="0"/>
        <v>0</v>
      </c>
      <c r="K74" s="13">
        <f t="shared" si="1"/>
        <v>1</v>
      </c>
      <c r="L74" s="13">
        <f t="shared" si="2"/>
        <v>0</v>
      </c>
      <c r="M74" s="12" t="str">
        <f t="shared" si="3"/>
        <v/>
      </c>
    </row>
    <row r="75" spans="1:13" ht="12.75" customHeight="1">
      <c r="A75" s="13"/>
      <c r="B75" s="14"/>
      <c r="C75" s="13"/>
      <c r="D75" s="13"/>
      <c r="E75" s="13"/>
      <c r="F75" s="13"/>
      <c r="G75" s="13"/>
      <c r="H75" s="13"/>
      <c r="I75" s="13"/>
      <c r="J75" s="25">
        <f t="shared" si="0"/>
        <v>0</v>
      </c>
      <c r="K75" s="13">
        <f t="shared" si="1"/>
        <v>1</v>
      </c>
      <c r="L75" s="13">
        <f t="shared" si="2"/>
        <v>0</v>
      </c>
      <c r="M75" s="12" t="str">
        <f t="shared" si="3"/>
        <v/>
      </c>
    </row>
    <row r="76" spans="1:13" ht="12.75" customHeight="1">
      <c r="B76" s="26"/>
    </row>
    <row r="77" spans="1:13" ht="12.75" customHeight="1">
      <c r="B77" s="26"/>
    </row>
    <row r="78" spans="1:13" ht="12.75" customHeight="1">
      <c r="B78" s="26"/>
    </row>
    <row r="79" spans="1:13" ht="12.75" customHeight="1">
      <c r="B79" s="26"/>
    </row>
    <row r="80" spans="1:13" ht="12.75" customHeight="1">
      <c r="B80" s="26"/>
    </row>
    <row r="81" spans="2:2" ht="12.75" customHeight="1">
      <c r="B81" s="26"/>
    </row>
    <row r="82" spans="2:2" ht="12.75" customHeight="1">
      <c r="B82" s="26"/>
    </row>
    <row r="83" spans="2:2" ht="12.75" customHeight="1">
      <c r="B83" s="26"/>
    </row>
    <row r="84" spans="2:2" ht="12.75" customHeight="1">
      <c r="B84" s="26"/>
    </row>
    <row r="85" spans="2:2" ht="12.75" customHeight="1">
      <c r="B85" s="26"/>
    </row>
    <row r="86" spans="2:2" ht="12.75" customHeight="1">
      <c r="B86" s="26"/>
    </row>
    <row r="87" spans="2:2" ht="12.75" customHeight="1">
      <c r="B87" s="26"/>
    </row>
    <row r="88" spans="2:2" ht="12.75" customHeight="1">
      <c r="B88" s="26"/>
    </row>
    <row r="89" spans="2:2" ht="12.75" customHeight="1">
      <c r="B89" s="26"/>
    </row>
    <row r="90" spans="2:2" ht="12.75" customHeight="1">
      <c r="B90" s="26"/>
    </row>
    <row r="91" spans="2:2" ht="12.75" customHeight="1">
      <c r="B91" s="26"/>
    </row>
    <row r="92" spans="2:2" ht="12.75" customHeight="1">
      <c r="B92" s="26"/>
    </row>
    <row r="93" spans="2:2" ht="12.75" customHeight="1">
      <c r="B93" s="26"/>
    </row>
    <row r="94" spans="2:2" ht="12.75" customHeight="1">
      <c r="B94" s="26"/>
    </row>
    <row r="95" spans="2:2" ht="12.75" customHeight="1">
      <c r="B95" s="26"/>
    </row>
    <row r="96" spans="2:2" ht="12.75" customHeight="1">
      <c r="B96" s="26"/>
    </row>
    <row r="97" spans="2:2" ht="12.75" customHeight="1">
      <c r="B97" s="26"/>
    </row>
    <row r="98" spans="2:2" ht="12.75" customHeight="1">
      <c r="B98" s="26"/>
    </row>
    <row r="99" spans="2:2" ht="12.75" customHeight="1">
      <c r="B99" s="26"/>
    </row>
    <row r="100" spans="2:2" ht="12.75" customHeight="1">
      <c r="B100" s="26"/>
    </row>
    <row r="101" spans="2:2" ht="12.75" customHeight="1">
      <c r="B101" s="26"/>
    </row>
    <row r="102" spans="2:2" ht="12.75" customHeight="1">
      <c r="B102" s="26"/>
    </row>
    <row r="103" spans="2:2" ht="12.75" customHeight="1">
      <c r="B103" s="26"/>
    </row>
    <row r="104" spans="2:2" ht="12.75" customHeight="1">
      <c r="B104" s="26"/>
    </row>
    <row r="105" spans="2:2" ht="12.75" customHeight="1">
      <c r="B105" s="26"/>
    </row>
    <row r="106" spans="2:2" ht="12.75" customHeight="1">
      <c r="B106" s="26"/>
    </row>
    <row r="107" spans="2:2" ht="12.75" customHeight="1">
      <c r="B107" s="26"/>
    </row>
    <row r="108" spans="2:2" ht="12.75" customHeight="1">
      <c r="B108" s="26"/>
    </row>
    <row r="109" spans="2:2" ht="12.75" customHeight="1">
      <c r="B109" s="26"/>
    </row>
    <row r="110" spans="2:2" ht="12.75" customHeight="1">
      <c r="B110" s="26"/>
    </row>
    <row r="111" spans="2:2" ht="12.75" customHeight="1">
      <c r="B111" s="26"/>
    </row>
    <row r="112" spans="2:2" ht="12.75" customHeight="1">
      <c r="B112" s="26"/>
    </row>
    <row r="113" spans="2:2" ht="12.75" customHeight="1">
      <c r="B113" s="26"/>
    </row>
    <row r="114" spans="2:2" ht="12.75" customHeight="1">
      <c r="B114" s="26"/>
    </row>
    <row r="115" spans="2:2" ht="12.75" customHeight="1">
      <c r="B115" s="26"/>
    </row>
    <row r="116" spans="2:2" ht="12.75" customHeight="1">
      <c r="B116" s="26"/>
    </row>
    <row r="117" spans="2:2" ht="12.75" customHeight="1">
      <c r="B117" s="26"/>
    </row>
    <row r="118" spans="2:2" ht="12.75" customHeight="1">
      <c r="B118" s="26"/>
    </row>
    <row r="119" spans="2:2" ht="12.75" customHeight="1">
      <c r="B119" s="26"/>
    </row>
    <row r="120" spans="2:2" ht="12.75" customHeight="1">
      <c r="B120" s="26"/>
    </row>
    <row r="121" spans="2:2" ht="12.75" customHeight="1">
      <c r="B121" s="26"/>
    </row>
    <row r="122" spans="2:2" ht="12.75" customHeight="1">
      <c r="B122" s="26"/>
    </row>
    <row r="123" spans="2:2" ht="12.75" customHeight="1">
      <c r="B123" s="26"/>
    </row>
    <row r="124" spans="2:2" ht="12.75" customHeight="1">
      <c r="B124" s="26"/>
    </row>
    <row r="125" spans="2:2" ht="12.75" customHeight="1">
      <c r="B125" s="26"/>
    </row>
    <row r="126" spans="2:2" ht="12.75" customHeight="1">
      <c r="B126" s="26"/>
    </row>
    <row r="127" spans="2:2" ht="12.75" customHeight="1">
      <c r="B127" s="26"/>
    </row>
    <row r="128" spans="2:2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tabSelected="1" workbookViewId="0">
      <selection activeCell="A29" sqref="A29"/>
    </sheetView>
  </sheetViews>
  <sheetFormatPr defaultColWidth="14.42578125" defaultRowHeight="15" customHeight="1"/>
  <cols>
    <col min="1" max="1" width="23.28515625" customWidth="1"/>
    <col min="2" max="2" width="6.28515625" customWidth="1"/>
    <col min="3" max="3" width="6.7109375" customWidth="1"/>
    <col min="4" max="4" width="5.5703125" customWidth="1"/>
    <col min="5" max="5" width="6.140625" customWidth="1"/>
    <col min="6" max="6" width="5.85546875" customWidth="1"/>
    <col min="7" max="7" width="5.42578125" customWidth="1"/>
    <col min="8" max="8" width="5" customWidth="1"/>
    <col min="9" max="9" width="5.85546875" customWidth="1"/>
    <col min="10" max="10" width="5.28515625" customWidth="1"/>
    <col min="11" max="11" width="4.42578125" customWidth="1"/>
    <col min="12" max="12" width="9.140625" customWidth="1"/>
    <col min="13" max="13" width="4.5703125" customWidth="1"/>
    <col min="14" max="14" width="8" customWidth="1"/>
    <col min="15" max="15" width="4.85546875" customWidth="1"/>
    <col min="16" max="16" width="5.42578125" customWidth="1"/>
    <col min="17" max="17" width="5.28515625" customWidth="1"/>
    <col min="18" max="18" width="4" customWidth="1"/>
    <col min="19" max="19" width="5.28515625" customWidth="1"/>
    <col min="20" max="20" width="8" customWidth="1"/>
    <col min="21" max="21" width="4.5703125" customWidth="1"/>
    <col min="22" max="22" width="8" customWidth="1"/>
    <col min="23" max="23" width="4.5703125" customWidth="1"/>
    <col min="24" max="24" width="8" customWidth="1"/>
    <col min="25" max="25" width="3.7109375" customWidth="1"/>
    <col min="26" max="26" width="8" customWidth="1"/>
    <col min="27" max="27" width="3.7109375" customWidth="1"/>
    <col min="28" max="28" width="8" customWidth="1"/>
    <col min="29" max="29" width="3.5703125" customWidth="1"/>
    <col min="30" max="30" width="7.5703125" customWidth="1"/>
    <col min="31" max="31" width="4" customWidth="1"/>
    <col min="32" max="32" width="3" customWidth="1"/>
    <col min="33" max="33" width="5.5703125" customWidth="1"/>
    <col min="34" max="34" width="5.7109375" customWidth="1"/>
    <col min="35" max="35" width="4.5703125" customWidth="1"/>
    <col min="36" max="36" width="3.28515625" customWidth="1"/>
    <col min="37" max="38" width="8" customWidth="1"/>
  </cols>
  <sheetData>
    <row r="1" spans="1:38" ht="13.5" customHeight="1">
      <c r="A1" s="12" t="s">
        <v>45</v>
      </c>
    </row>
    <row r="2" spans="1:38" ht="41.25" customHeight="1">
      <c r="A2" s="27" t="s">
        <v>46</v>
      </c>
      <c r="B2" s="28" t="s">
        <v>47</v>
      </c>
      <c r="C2" s="28"/>
      <c r="D2" s="28" t="s">
        <v>48</v>
      </c>
      <c r="E2" s="28"/>
      <c r="F2" s="28"/>
      <c r="G2" s="28"/>
      <c r="H2" s="28" t="s">
        <v>49</v>
      </c>
      <c r="I2" s="28"/>
      <c r="J2" s="28"/>
      <c r="K2" s="28"/>
      <c r="L2" s="29" t="s">
        <v>16</v>
      </c>
      <c r="M2" s="28"/>
      <c r="N2" s="28"/>
      <c r="O2" s="28"/>
      <c r="P2" s="28" t="s">
        <v>50</v>
      </c>
      <c r="Q2" s="28"/>
      <c r="R2" s="28"/>
      <c r="S2" s="28"/>
      <c r="T2" s="30" t="s">
        <v>23</v>
      </c>
      <c r="U2" s="28"/>
      <c r="V2" s="28"/>
      <c r="W2" s="28"/>
      <c r="X2" s="31" t="s">
        <v>31</v>
      </c>
      <c r="Y2" s="28"/>
      <c r="Z2" s="28"/>
      <c r="AA2" s="28"/>
      <c r="AB2" s="32" t="s">
        <v>38</v>
      </c>
      <c r="AC2" s="28"/>
      <c r="AD2" s="28"/>
      <c r="AE2" s="28"/>
      <c r="AF2" s="28" t="s">
        <v>51</v>
      </c>
      <c r="AG2" s="28"/>
      <c r="AH2" s="28"/>
      <c r="AI2" s="28"/>
      <c r="AJ2" s="28" t="s">
        <v>52</v>
      </c>
      <c r="AK2" s="28"/>
      <c r="AL2" s="33" t="s">
        <v>53</v>
      </c>
    </row>
    <row r="3" spans="1:38" ht="82.5" customHeight="1">
      <c r="A3" s="34"/>
      <c r="B3" s="35"/>
      <c r="C3" s="35" t="s">
        <v>54</v>
      </c>
      <c r="D3" s="35" t="s">
        <v>12</v>
      </c>
      <c r="E3" s="35" t="s">
        <v>54</v>
      </c>
      <c r="F3" s="35" t="s">
        <v>55</v>
      </c>
      <c r="G3" s="35" t="s">
        <v>54</v>
      </c>
      <c r="H3" s="35" t="s">
        <v>12</v>
      </c>
      <c r="I3" s="35" t="s">
        <v>54</v>
      </c>
      <c r="J3" s="35" t="s">
        <v>56</v>
      </c>
      <c r="K3" s="35" t="s">
        <v>54</v>
      </c>
      <c r="L3" s="36" t="s">
        <v>12</v>
      </c>
      <c r="M3" s="35" t="s">
        <v>54</v>
      </c>
      <c r="N3" s="36" t="s">
        <v>57</v>
      </c>
      <c r="O3" s="35" t="s">
        <v>54</v>
      </c>
      <c r="P3" s="35" t="s">
        <v>12</v>
      </c>
      <c r="Q3" s="35" t="s">
        <v>54</v>
      </c>
      <c r="R3" s="35" t="s">
        <v>13</v>
      </c>
      <c r="S3" s="35" t="s">
        <v>54</v>
      </c>
      <c r="T3" s="37" t="s">
        <v>58</v>
      </c>
      <c r="U3" s="35" t="s">
        <v>54</v>
      </c>
      <c r="V3" s="37" t="s">
        <v>13</v>
      </c>
      <c r="W3" s="35" t="s">
        <v>54</v>
      </c>
      <c r="X3" s="38" t="s">
        <v>12</v>
      </c>
      <c r="Y3" s="35" t="s">
        <v>54</v>
      </c>
      <c r="Z3" s="38" t="s">
        <v>13</v>
      </c>
      <c r="AA3" s="35" t="s">
        <v>54</v>
      </c>
      <c r="AB3" s="39" t="s">
        <v>58</v>
      </c>
      <c r="AC3" s="35" t="s">
        <v>54</v>
      </c>
      <c r="AD3" s="39" t="s">
        <v>59</v>
      </c>
      <c r="AE3" s="35" t="s">
        <v>54</v>
      </c>
      <c r="AF3" s="35" t="s">
        <v>12</v>
      </c>
      <c r="AG3" s="35" t="s">
        <v>54</v>
      </c>
      <c r="AH3" s="35" t="s">
        <v>59</v>
      </c>
      <c r="AI3" s="35" t="s">
        <v>54</v>
      </c>
      <c r="AJ3" s="35"/>
      <c r="AK3" s="35" t="s">
        <v>54</v>
      </c>
      <c r="AL3" s="40"/>
    </row>
    <row r="4" spans="1:38" ht="12.75" customHeight="1">
      <c r="A4" s="41" t="str">
        <f>IFERROR(INDEX(Отсюда!$C$5:$C$75,MATCH(ROW()-ROW($A$3),Отсюда!$M$5:$M$75,0)),"")</f>
        <v>Фет</v>
      </c>
      <c r="B4" s="7"/>
      <c r="C4" s="7">
        <v>0</v>
      </c>
      <c r="D4" s="7"/>
      <c r="E4" s="7">
        <v>0</v>
      </c>
      <c r="F4" s="7"/>
      <c r="G4" s="7">
        <v>0</v>
      </c>
      <c r="H4" s="7"/>
      <c r="I4" s="7">
        <v>0</v>
      </c>
      <c r="J4" s="7"/>
      <c r="K4" s="7">
        <v>0</v>
      </c>
      <c r="L4" s="42">
        <f>SUMPRODUCT((Отсюда!$C$5:$C$75=$A4)*(Отсюда!$D$5:$D$75=$L$2)*(Отсюда!$K$5:$K$75=1)*(Отсюда!$J$5:$J$75))</f>
        <v>1804</v>
      </c>
      <c r="M4" s="7">
        <v>0</v>
      </c>
      <c r="N4" s="11">
        <f>SUMPRODUCT((Отсюда!$C$5:$C$75=$A4)*(Отсюда!$D$5:$D$75=$L$2)*(Отсюда!$L$5:$L$75=1)*(Отсюда!$J$5:$J$75))</f>
        <v>0</v>
      </c>
      <c r="O4" s="7"/>
      <c r="P4" s="7"/>
      <c r="Q4" s="7">
        <v>0</v>
      </c>
      <c r="R4" s="7"/>
      <c r="S4" s="7">
        <v>0</v>
      </c>
      <c r="T4" s="43">
        <f>SUMPRODUCT((Отсюда!$C$5:$C$75=$A4)*(Отсюда!$D$5:$D$75=$T$2)*(Отсюда!$K$5:$K$75=1)*(Отсюда!$J$5:$J$75))</f>
        <v>0</v>
      </c>
      <c r="U4" s="7">
        <v>0</v>
      </c>
      <c r="V4" s="43">
        <f>SUMPRODUCT((Отсюда!$C$5:$C$75=$A4)*(Отсюда!$D$5:$D$75=$T$2)*(Отсюда!$L$5:$L$75=1)*(Отсюда!$J$5:$J$75))</f>
        <v>0</v>
      </c>
      <c r="W4" s="7">
        <v>0</v>
      </c>
      <c r="X4" s="44">
        <f>SUMPRODUCT((Отсюда!$C$5:$C$75=$A4)*(Отсюда!$D$5:$D$75=$X$2)*(Отсюда!$K$5:$K$75=1)*(Отсюда!$J$5:$J$75))</f>
        <v>0</v>
      </c>
      <c r="Y4" s="7">
        <v>0</v>
      </c>
      <c r="Z4" s="44">
        <f>SUMPRODUCT((Отсюда!$C$5:$C$75=$A4)*(Отсюда!$D$5:$D$75=$X$2)*(Отсюда!$L$5:$L$75=1)*(Отсюда!$J$5:$J$75))</f>
        <v>0</v>
      </c>
      <c r="AA4" s="7">
        <v>0</v>
      </c>
      <c r="AB4" s="45">
        <f>SUMPRODUCT((Отсюда!$C$5:$C$75=$A4)*(Отсюда!$D$5:$D$75=$AB$2)*(Отсюда!$K$5:$K$75=1)*(Отсюда!$J$5:$J$75))</f>
        <v>0</v>
      </c>
      <c r="AC4" s="7">
        <v>0</v>
      </c>
      <c r="AD4" s="45">
        <f>SUMPRODUCT((Отсюда!$C$5:$C$75=$A4)*(Отсюда!$D$5:$D$75=$AB$2)*(Отсюда!$L$5:$L$75=1)*(Отсюда!$J$5:$J$75))</f>
        <v>0</v>
      </c>
      <c r="AE4" s="7">
        <v>0</v>
      </c>
      <c r="AF4" s="7"/>
      <c r="AG4" s="7">
        <v>0</v>
      </c>
      <c r="AH4" s="7"/>
      <c r="AI4" s="7">
        <v>0</v>
      </c>
      <c r="AJ4" s="7"/>
      <c r="AK4" s="7">
        <v>0</v>
      </c>
      <c r="AL4" s="7">
        <v>0</v>
      </c>
    </row>
    <row r="5" spans="1:38" ht="12.75" customHeight="1">
      <c r="A5" s="41" t="str">
        <f>IFERROR(INDEX(Отсюда!$C$5:$C$75,MATCH(ROW()-ROW($A$3),Отсюда!$M$5:$M$75,0)),"")</f>
        <v>Жит</v>
      </c>
      <c r="B5" s="13"/>
      <c r="C5" s="13">
        <v>0</v>
      </c>
      <c r="D5" s="13"/>
      <c r="E5" s="13">
        <v>0</v>
      </c>
      <c r="F5" s="13"/>
      <c r="G5" s="13">
        <v>0</v>
      </c>
      <c r="H5" s="13"/>
      <c r="I5" s="13">
        <v>0</v>
      </c>
      <c r="J5" s="13"/>
      <c r="K5" s="13">
        <v>0</v>
      </c>
      <c r="L5" s="42">
        <f>SUMPRODUCT((Отсюда!$C$5:$C$75=$A5)*(Отсюда!$D$5:$D$75=$L$2)*(Отсюда!$K$5:$K$75=1)*(Отсюда!$J$5:$J$75))</f>
        <v>0</v>
      </c>
      <c r="M5" s="13">
        <v>0</v>
      </c>
      <c r="N5" s="11">
        <f>SUMPRODUCT((Отсюда!$C$5:$C$75=$A5)*(Отсюда!$D$5:$D$75=$L$2)*(Отсюда!$L$5:$L$75=1)*(Отсюда!$J$5:$J$75))</f>
        <v>1815</v>
      </c>
      <c r="O5" s="13">
        <v>0</v>
      </c>
      <c r="P5" s="13"/>
      <c r="Q5" s="13">
        <v>0</v>
      </c>
      <c r="R5" s="13"/>
      <c r="S5" s="13">
        <v>0</v>
      </c>
      <c r="T5" s="43">
        <f>SUMPRODUCT((Отсюда!$C$5:$C$75=$A5)*(Отсюда!$D$5:$D$75=$T$2)*(Отсюда!$K$5:$K$75=1)*(Отсюда!$J$5:$J$75))</f>
        <v>0</v>
      </c>
      <c r="U5" s="13">
        <v>0</v>
      </c>
      <c r="V5" s="43">
        <f>SUMPRODUCT((Отсюда!$C$5:$C$75=$A5)*(Отсюда!$D$5:$D$75=$T$2)*(Отсюда!$L$5:$L$75=1)*(Отсюда!$J$5:$J$75))</f>
        <v>0</v>
      </c>
      <c r="W5" s="13">
        <v>0</v>
      </c>
      <c r="X5" s="44">
        <f>SUMPRODUCT((Отсюда!$C$5:$C$75=$A5)*(Отсюда!$D$5:$D$75=$X$2)*(Отсюда!$K$5:$K$75=1)*(Отсюда!$J$5:$J$75))</f>
        <v>0</v>
      </c>
      <c r="Y5" s="13">
        <v>0</v>
      </c>
      <c r="Z5" s="44">
        <f>SUMPRODUCT((Отсюда!$C$5:$C$75=$A5)*(Отсюда!$D$5:$D$75=$X$2)*(Отсюда!$L$5:$L$75=1)*(Отсюда!$J$5:$J$75))</f>
        <v>0</v>
      </c>
      <c r="AA5" s="13">
        <v>0</v>
      </c>
      <c r="AB5" s="45">
        <f>SUMPRODUCT((Отсюда!$C$5:$C$75=$A5)*(Отсюда!$D$5:$D$75=$AB$2)*(Отсюда!$K$5:$K$75=1)*(Отсюда!$J$5:$J$75))</f>
        <v>0</v>
      </c>
      <c r="AC5" s="13">
        <v>0</v>
      </c>
      <c r="AD5" s="45">
        <f>SUMPRODUCT((Отсюда!$C$5:$C$75=$A5)*(Отсюда!$D$5:$D$75=$AB$2)*(Отсюда!$L$5:$L$75=1)*(Отсюда!$J$5:$J$75))</f>
        <v>0</v>
      </c>
      <c r="AE5" s="13">
        <v>0</v>
      </c>
      <c r="AF5" s="13"/>
      <c r="AG5" s="13">
        <v>0</v>
      </c>
      <c r="AH5" s="13"/>
      <c r="AI5" s="13">
        <v>0</v>
      </c>
      <c r="AJ5" s="13"/>
      <c r="AK5" s="13">
        <v>0</v>
      </c>
      <c r="AL5" s="13">
        <v>0</v>
      </c>
    </row>
    <row r="6" spans="1:38" ht="12.75" customHeight="1">
      <c r="A6" s="41" t="str">
        <f>IFERROR(INDEX(Отсюда!$C$5:$C$75,MATCH(ROW()-ROW($A$3),Отсюда!$M$5:$M$75,0)),"")</f>
        <v>Паи</v>
      </c>
      <c r="B6" s="13"/>
      <c r="C6" s="13">
        <v>0</v>
      </c>
      <c r="D6" s="13"/>
      <c r="E6" s="13">
        <v>0</v>
      </c>
      <c r="F6" s="13"/>
      <c r="G6" s="13">
        <v>0</v>
      </c>
      <c r="H6" s="13"/>
      <c r="I6" s="13">
        <v>0</v>
      </c>
      <c r="J6" s="13"/>
      <c r="K6" s="13">
        <v>0</v>
      </c>
      <c r="L6" s="42">
        <f>SUMPRODUCT((Отсюда!$C$5:$C$75=$A6)*(Отсюда!$D$5:$D$75=$L$2)*(Отсюда!$K$5:$K$75=1)*(Отсюда!$J$5:$J$75))</f>
        <v>1860</v>
      </c>
      <c r="M6" s="13">
        <v>0</v>
      </c>
      <c r="N6" s="11">
        <f>SUMPRODUCT((Отсюда!$C$5:$C$75=$A6)*(Отсюда!$D$5:$D$75=$L$2)*(Отсюда!$L$5:$L$75=1)*(Отсюда!$J$5:$J$75))</f>
        <v>0</v>
      </c>
      <c r="O6" s="13">
        <v>0</v>
      </c>
      <c r="P6" s="13"/>
      <c r="Q6" s="13">
        <v>0</v>
      </c>
      <c r="R6" s="13"/>
      <c r="S6" s="13">
        <v>0</v>
      </c>
      <c r="T6" s="43">
        <f>SUMPRODUCT((Отсюда!$C$5:$C$75=$A6)*(Отсюда!$D$5:$D$75=$T$2)*(Отсюда!$K$5:$K$75=1)*(Отсюда!$J$5:$J$75))</f>
        <v>0</v>
      </c>
      <c r="U6" s="13">
        <v>0</v>
      </c>
      <c r="V6" s="43">
        <f>SUMPRODUCT((Отсюда!$C$5:$C$75=$A6)*(Отсюда!$D$5:$D$75=$T$2)*(Отсюда!$L$5:$L$75=1)*(Отсюда!$J$5:$J$75))</f>
        <v>0</v>
      </c>
      <c r="W6" s="13">
        <v>0</v>
      </c>
      <c r="X6" s="44">
        <f>SUMPRODUCT((Отсюда!$C$5:$C$75=$A6)*(Отсюда!$D$5:$D$75=$X$2)*(Отсюда!$K$5:$K$75=1)*(Отсюда!$J$5:$J$75))</f>
        <v>0</v>
      </c>
      <c r="Y6" s="13">
        <v>0</v>
      </c>
      <c r="Z6" s="44">
        <f>SUMPRODUCT((Отсюда!$C$5:$C$75=$A6)*(Отсюда!$D$5:$D$75=$X$2)*(Отсюда!$L$5:$L$75=1)*(Отсюда!$J$5:$J$75))</f>
        <v>0</v>
      </c>
      <c r="AA6" s="13">
        <v>0</v>
      </c>
      <c r="AB6" s="45">
        <f>SUMPRODUCT((Отсюда!$C$5:$C$75=$A6)*(Отсюда!$D$5:$D$75=$AB$2)*(Отсюда!$K$5:$K$75=1)*(Отсюда!$J$5:$J$75))</f>
        <v>0</v>
      </c>
      <c r="AC6" s="13">
        <v>0</v>
      </c>
      <c r="AD6" s="45">
        <f>SUMPRODUCT((Отсюда!$C$5:$C$75=$A6)*(Отсюда!$D$5:$D$75=$AB$2)*(Отсюда!$L$5:$L$75=1)*(Отсюда!$J$5:$J$75))</f>
        <v>0</v>
      </c>
      <c r="AE6" s="13">
        <v>0</v>
      </c>
      <c r="AF6" s="13"/>
      <c r="AG6" s="13">
        <v>0</v>
      </c>
      <c r="AH6" s="13"/>
      <c r="AI6" s="13">
        <v>0</v>
      </c>
      <c r="AJ6" s="13"/>
      <c r="AK6" s="13">
        <v>0</v>
      </c>
      <c r="AL6" s="13">
        <v>0</v>
      </c>
    </row>
    <row r="7" spans="1:38" ht="12.75" customHeight="1">
      <c r="A7" s="41" t="str">
        <f>IFERROR(INDEX(Отсюда!$C$5:$C$75,MATCH(ROW()-ROW($A$3),Отсюда!$M$5:$M$75,0)),"")</f>
        <v>Поп</v>
      </c>
      <c r="B7" s="13"/>
      <c r="C7" s="13">
        <v>0</v>
      </c>
      <c r="D7" s="13"/>
      <c r="E7" s="13">
        <v>0</v>
      </c>
      <c r="F7" s="13"/>
      <c r="G7" s="13">
        <v>0</v>
      </c>
      <c r="H7" s="13"/>
      <c r="I7" s="13">
        <v>0</v>
      </c>
      <c r="J7" s="13"/>
      <c r="K7" s="13">
        <v>0</v>
      </c>
      <c r="L7" s="42">
        <f>SUMPRODUCT((Отсюда!$C$5:$C$75=$A7)*(Отсюда!$D$5:$D$75=$L$2)*(Отсюда!$K$5:$K$75=1)*(Отсюда!$J$5:$J$75))</f>
        <v>0</v>
      </c>
      <c r="M7" s="13">
        <v>0</v>
      </c>
      <c r="N7" s="11">
        <f>SUMPRODUCT((Отсюда!$C$5:$C$75=$A7)*(Отсюда!$D$5:$D$75=$L$2)*(Отсюда!$L$5:$L$75=1)*(Отсюда!$J$5:$J$75))</f>
        <v>1186</v>
      </c>
      <c r="O7" s="13">
        <v>0</v>
      </c>
      <c r="P7" s="13"/>
      <c r="Q7" s="13">
        <v>0</v>
      </c>
      <c r="R7" s="13"/>
      <c r="S7" s="13">
        <v>0</v>
      </c>
      <c r="T7" s="43">
        <f>SUMPRODUCT((Отсюда!$C$5:$C$75=$A7)*(Отсюда!$D$5:$D$75=$T$2)*(Отсюда!$K$5:$K$75=1)*(Отсюда!$J$5:$J$75))</f>
        <v>0</v>
      </c>
      <c r="U7" s="13">
        <v>0</v>
      </c>
      <c r="V7" s="43">
        <f>SUMPRODUCT((Отсюда!$C$5:$C$75=$A7)*(Отсюда!$D$5:$D$75=$T$2)*(Отсюда!$L$5:$L$75=1)*(Отсюда!$J$5:$J$75))</f>
        <v>0</v>
      </c>
      <c r="W7" s="13">
        <v>0</v>
      </c>
      <c r="X7" s="44">
        <f>SUMPRODUCT((Отсюда!$C$5:$C$75=$A7)*(Отсюда!$D$5:$D$75=$X$2)*(Отсюда!$K$5:$K$75=1)*(Отсюда!$J$5:$J$75))</f>
        <v>0</v>
      </c>
      <c r="Y7" s="13">
        <v>0</v>
      </c>
      <c r="Z7" s="44">
        <f>SUMPRODUCT((Отсюда!$C$5:$C$75=$A7)*(Отсюда!$D$5:$D$75=$X$2)*(Отсюда!$L$5:$L$75=1)*(Отсюда!$J$5:$J$75))</f>
        <v>0</v>
      </c>
      <c r="AA7" s="13">
        <v>0</v>
      </c>
      <c r="AB7" s="45">
        <f>SUMPRODUCT((Отсюда!$C$5:$C$75=$A7)*(Отсюда!$D$5:$D$75=$AB$2)*(Отсюда!$K$5:$K$75=1)*(Отсюда!$J$5:$J$75))</f>
        <v>342</v>
      </c>
      <c r="AC7" s="13">
        <v>0</v>
      </c>
      <c r="AD7" s="45">
        <f>SUMPRODUCT((Отсюда!$C$5:$C$75=$A7)*(Отсюда!$D$5:$D$75=$AB$2)*(Отсюда!$L$5:$L$75=1)*(Отсюда!$J$5:$J$75))</f>
        <v>0</v>
      </c>
      <c r="AE7" s="13">
        <v>0</v>
      </c>
      <c r="AF7" s="13"/>
      <c r="AG7" s="13">
        <v>0</v>
      </c>
      <c r="AH7" s="13"/>
      <c r="AI7" s="13">
        <v>0</v>
      </c>
      <c r="AJ7" s="13"/>
      <c r="AK7" s="13">
        <v>0</v>
      </c>
      <c r="AL7" s="13">
        <v>0</v>
      </c>
    </row>
    <row r="8" spans="1:38" ht="12.75" customHeight="1">
      <c r="A8" s="41" t="str">
        <f>IFERROR(INDEX(Отсюда!$C$5:$C$75,MATCH(ROW()-ROW($A$3),Отсюда!$M$5:$M$75,0)),"")</f>
        <v>Рой</v>
      </c>
      <c r="B8" s="13"/>
      <c r="C8" s="13">
        <v>0</v>
      </c>
      <c r="D8" s="13"/>
      <c r="E8" s="13">
        <v>0</v>
      </c>
      <c r="F8" s="13"/>
      <c r="G8" s="13">
        <v>0</v>
      </c>
      <c r="H8" s="13"/>
      <c r="I8" s="13">
        <v>0</v>
      </c>
      <c r="J8" s="13"/>
      <c r="K8" s="13">
        <v>0</v>
      </c>
      <c r="L8" s="42">
        <f>SUMPRODUCT((Отсюда!$C$5:$C$75=$A8)*(Отсюда!$D$5:$D$75=$L$2)*(Отсюда!$K$5:$K$75=1)*(Отсюда!$J$5:$J$75))</f>
        <v>1536</v>
      </c>
      <c r="M8" s="13">
        <v>0</v>
      </c>
      <c r="N8" s="11">
        <f>SUMPRODUCT((Отсюда!$C$5:$C$75=$A8)*(Отсюда!$D$5:$D$75=$L$2)*(Отсюда!$L$5:$L$75=1)*(Отсюда!$J$5:$J$75))</f>
        <v>0</v>
      </c>
      <c r="O8" s="13">
        <v>0</v>
      </c>
      <c r="P8" s="13"/>
      <c r="Q8" s="13">
        <v>0</v>
      </c>
      <c r="R8" s="13"/>
      <c r="S8" s="13">
        <v>0</v>
      </c>
      <c r="T8" s="43">
        <f>SUMPRODUCT((Отсюда!$C$5:$C$75=$A8)*(Отсюда!$D$5:$D$75=$T$2)*(Отсюда!$K$5:$K$75=1)*(Отсюда!$J$5:$J$75))</f>
        <v>0</v>
      </c>
      <c r="U8" s="13">
        <v>0</v>
      </c>
      <c r="V8" s="43">
        <f>SUMPRODUCT((Отсюда!$C$5:$C$75=$A8)*(Отсюда!$D$5:$D$75=$T$2)*(Отсюда!$L$5:$L$75=1)*(Отсюда!$J$5:$J$75))</f>
        <v>0</v>
      </c>
      <c r="W8" s="13">
        <v>0</v>
      </c>
      <c r="X8" s="44">
        <f>SUMPRODUCT((Отсюда!$C$5:$C$75=$A8)*(Отсюда!$D$5:$D$75=$X$2)*(Отсюда!$K$5:$K$75=1)*(Отсюда!$J$5:$J$75))</f>
        <v>0</v>
      </c>
      <c r="Y8" s="13">
        <v>0</v>
      </c>
      <c r="Z8" s="44">
        <f>SUMPRODUCT((Отсюда!$C$5:$C$75=$A8)*(Отсюда!$D$5:$D$75=$X$2)*(Отсюда!$L$5:$L$75=1)*(Отсюда!$J$5:$J$75))</f>
        <v>0</v>
      </c>
      <c r="AA8" s="13">
        <v>0</v>
      </c>
      <c r="AB8" s="45">
        <f>SUMPRODUCT((Отсюда!$C$5:$C$75=$A8)*(Отсюда!$D$5:$D$75=$AB$2)*(Отсюда!$K$5:$K$75=1)*(Отсюда!$J$5:$J$75))</f>
        <v>0</v>
      </c>
      <c r="AC8" s="13">
        <v>0</v>
      </c>
      <c r="AD8" s="45">
        <f>SUMPRODUCT((Отсюда!$C$5:$C$75=$A8)*(Отсюда!$D$5:$D$75=$AB$2)*(Отсюда!$L$5:$L$75=1)*(Отсюда!$J$5:$J$75))</f>
        <v>0</v>
      </c>
      <c r="AE8" s="13">
        <v>0</v>
      </c>
      <c r="AF8" s="13"/>
      <c r="AG8" s="13">
        <v>0</v>
      </c>
      <c r="AH8" s="13"/>
      <c r="AI8" s="13">
        <v>0</v>
      </c>
      <c r="AJ8" s="13"/>
      <c r="AK8" s="13">
        <v>0</v>
      </c>
      <c r="AL8" s="13">
        <v>0</v>
      </c>
    </row>
    <row r="9" spans="1:38" ht="12.75" customHeight="1">
      <c r="A9" s="41" t="str">
        <f>IFERROR(INDEX(Отсюда!$C$5:$C$75,MATCH(ROW()-ROW($A$3),Отсюда!$M$5:$M$75,0)),"")</f>
        <v>Бар</v>
      </c>
      <c r="B9" s="13"/>
      <c r="C9" s="13">
        <v>0</v>
      </c>
      <c r="D9" s="13"/>
      <c r="E9" s="13">
        <v>0</v>
      </c>
      <c r="F9" s="13"/>
      <c r="G9" s="13">
        <v>0</v>
      </c>
      <c r="H9" s="13"/>
      <c r="I9" s="13">
        <v>0</v>
      </c>
      <c r="J9" s="13"/>
      <c r="K9" s="13">
        <v>0</v>
      </c>
      <c r="L9" s="42">
        <f>SUMPRODUCT((Отсюда!$C$5:$C$75=$A9)*(Отсюда!$D$5:$D$75=$L$2)*(Отсюда!$K$5:$K$75=1)*(Отсюда!$J$5:$J$75))</f>
        <v>0</v>
      </c>
      <c r="M9" s="13">
        <v>0</v>
      </c>
      <c r="N9" s="11">
        <f>SUMPRODUCT((Отсюда!$C$5:$C$75=$A9)*(Отсюда!$D$5:$D$75=$L$2)*(Отсюда!$L$5:$L$75=1)*(Отсюда!$J$5:$J$75))</f>
        <v>1550</v>
      </c>
      <c r="O9" s="13">
        <v>0</v>
      </c>
      <c r="P9" s="13"/>
      <c r="Q9" s="13">
        <v>0</v>
      </c>
      <c r="R9" s="13"/>
      <c r="S9" s="13">
        <v>0</v>
      </c>
      <c r="T9" s="43">
        <f>SUMPRODUCT((Отсюда!$C$5:$C$75=$A9)*(Отсюда!$D$5:$D$75=$T$2)*(Отсюда!$K$5:$K$75=1)*(Отсюда!$J$5:$J$75))</f>
        <v>0</v>
      </c>
      <c r="U9" s="13">
        <v>0</v>
      </c>
      <c r="V9" s="43">
        <f>SUMPRODUCT((Отсюда!$C$5:$C$75=$A9)*(Отсюда!$D$5:$D$75=$T$2)*(Отсюда!$L$5:$L$75=1)*(Отсюда!$J$5:$J$75))</f>
        <v>0</v>
      </c>
      <c r="W9" s="13">
        <v>0</v>
      </c>
      <c r="X9" s="44">
        <f>SUMPRODUCT((Отсюда!$C$5:$C$75=$A9)*(Отсюда!$D$5:$D$75=$X$2)*(Отсюда!$K$5:$K$75=1)*(Отсюда!$J$5:$J$75))</f>
        <v>0</v>
      </c>
      <c r="Y9" s="13">
        <v>0</v>
      </c>
      <c r="Z9" s="44">
        <f>SUMPRODUCT((Отсюда!$C$5:$C$75=$A9)*(Отсюда!$D$5:$D$75=$X$2)*(Отсюда!$L$5:$L$75=1)*(Отсюда!$J$5:$J$75))</f>
        <v>0</v>
      </c>
      <c r="AA9" s="13">
        <v>0</v>
      </c>
      <c r="AB9" s="45">
        <f>SUMPRODUCT((Отсюда!$C$5:$C$75=$A9)*(Отсюда!$D$5:$D$75=$AB$2)*(Отсюда!$K$5:$K$75=1)*(Отсюда!$J$5:$J$75))</f>
        <v>1561</v>
      </c>
      <c r="AC9" s="13">
        <v>0</v>
      </c>
      <c r="AD9" s="45">
        <f>SUMPRODUCT((Отсюда!$C$5:$C$75=$A9)*(Отсюда!$D$5:$D$75=$AB$2)*(Отсюда!$L$5:$L$75=1)*(Отсюда!$J$5:$J$75))</f>
        <v>0</v>
      </c>
      <c r="AE9" s="13">
        <v>0</v>
      </c>
      <c r="AF9" s="13"/>
      <c r="AG9" s="13">
        <v>0</v>
      </c>
      <c r="AH9" s="13"/>
      <c r="AI9" s="13">
        <v>0</v>
      </c>
      <c r="AJ9" s="13"/>
      <c r="AK9" s="13">
        <v>0</v>
      </c>
      <c r="AL9" s="13">
        <v>0</v>
      </c>
    </row>
    <row r="10" spans="1:38" ht="12.75" customHeight="1">
      <c r="A10" s="41" t="str">
        <f>IFERROR(INDEX(Отсюда!$C$5:$C$75,MATCH(ROW()-ROW($A$3),Отсюда!$M$5:$M$75,0)),"")</f>
        <v>Вер</v>
      </c>
      <c r="B10" s="13"/>
      <c r="C10" s="13">
        <v>0</v>
      </c>
      <c r="D10" s="13"/>
      <c r="E10" s="13">
        <v>0</v>
      </c>
      <c r="F10" s="13"/>
      <c r="G10" s="13">
        <v>0</v>
      </c>
      <c r="H10" s="13"/>
      <c r="I10" s="13">
        <v>0</v>
      </c>
      <c r="J10" s="13"/>
      <c r="K10" s="13">
        <v>0</v>
      </c>
      <c r="L10" s="42">
        <f>SUMPRODUCT((Отсюда!$C$5:$C$75=$A10)*(Отсюда!$D$5:$D$75=$L$2)*(Отсюда!$K$5:$K$75=1)*(Отсюда!$J$5:$J$75))</f>
        <v>0</v>
      </c>
      <c r="M10" s="13">
        <v>0</v>
      </c>
      <c r="N10" s="11">
        <f>SUMPRODUCT((Отсюда!$C$5:$C$75=$A10)*(Отсюда!$D$5:$D$75=$L$2)*(Отсюда!$L$5:$L$75=1)*(Отсюда!$J$5:$J$75))</f>
        <v>0</v>
      </c>
      <c r="O10" s="13">
        <v>0</v>
      </c>
      <c r="P10" s="13"/>
      <c r="Q10" s="13">
        <v>0</v>
      </c>
      <c r="R10" s="13"/>
      <c r="S10" s="13">
        <v>0</v>
      </c>
      <c r="T10" s="43">
        <f>SUMPRODUCT((Отсюда!$C$5:$C$75=$A10)*(Отсюда!$D$5:$D$75=$T$2)*(Отсюда!$K$5:$K$75=1)*(Отсюда!$J$5:$J$75))</f>
        <v>1923</v>
      </c>
      <c r="U10" s="13">
        <v>0</v>
      </c>
      <c r="V10" s="43">
        <f>SUMPRODUCT((Отсюда!$C$5:$C$75=$A10)*(Отсюда!$D$5:$D$75=$T$2)*(Отсюда!$L$5:$L$75=1)*(Отсюда!$J$5:$J$75))</f>
        <v>0</v>
      </c>
      <c r="W10" s="13">
        <v>0</v>
      </c>
      <c r="X10" s="44">
        <f>SUMPRODUCT((Отсюда!$C$5:$C$75=$A10)*(Отсюда!$D$5:$D$75=$X$2)*(Отсюда!$K$5:$K$75=1)*(Отсюда!$J$5:$J$75))</f>
        <v>0</v>
      </c>
      <c r="Y10" s="13">
        <v>0</v>
      </c>
      <c r="Z10" s="44">
        <f>SUMPRODUCT((Отсюда!$C$5:$C$75=$A10)*(Отсюда!$D$5:$D$75=$X$2)*(Отсюда!$L$5:$L$75=1)*(Отсюда!$J$5:$J$75))</f>
        <v>458</v>
      </c>
      <c r="AA10" s="13">
        <v>0</v>
      </c>
      <c r="AB10" s="45">
        <f>SUMPRODUCT((Отсюда!$C$5:$C$75=$A10)*(Отсюда!$D$5:$D$75=$AB$2)*(Отсюда!$K$5:$K$75=1)*(Отсюда!$J$5:$J$75))</f>
        <v>0</v>
      </c>
      <c r="AC10" s="13">
        <v>0</v>
      </c>
      <c r="AD10" s="45">
        <f>SUMPRODUCT((Отсюда!$C$5:$C$75=$A10)*(Отсюда!$D$5:$D$75=$AB$2)*(Отсюда!$L$5:$L$75=1)*(Отсюда!$J$5:$J$75))</f>
        <v>0</v>
      </c>
      <c r="AE10" s="13">
        <v>0</v>
      </c>
      <c r="AF10" s="13"/>
      <c r="AG10" s="13">
        <v>0</v>
      </c>
      <c r="AH10" s="13"/>
      <c r="AI10" s="13">
        <v>0</v>
      </c>
      <c r="AJ10" s="13"/>
      <c r="AK10" s="13">
        <v>0</v>
      </c>
      <c r="AL10" s="13">
        <v>0</v>
      </c>
    </row>
    <row r="11" spans="1:38" ht="12.75" customHeight="1">
      <c r="A11" s="41" t="str">
        <f>IFERROR(INDEX(Отсюда!$C$5:$C$75,MATCH(ROW()-ROW($A$3),Отсюда!$M$5:$M$75,0)),"")</f>
        <v>Ива</v>
      </c>
      <c r="B11" s="13"/>
      <c r="C11" s="13">
        <v>0</v>
      </c>
      <c r="D11" s="13"/>
      <c r="E11" s="13">
        <v>0</v>
      </c>
      <c r="F11" s="13"/>
      <c r="G11" s="13">
        <v>0</v>
      </c>
      <c r="H11" s="13"/>
      <c r="I11" s="13">
        <v>0</v>
      </c>
      <c r="J11" s="13"/>
      <c r="K11" s="13">
        <v>0</v>
      </c>
      <c r="L11" s="42">
        <f>SUMPRODUCT((Отсюда!$C$5:$C$75=$A11)*(Отсюда!$D$5:$D$75=$L$2)*(Отсюда!$K$5:$K$75=1)*(Отсюда!$J$5:$J$75))</f>
        <v>0</v>
      </c>
      <c r="M11" s="13">
        <v>0</v>
      </c>
      <c r="N11" s="11">
        <f>SUMPRODUCT((Отсюда!$C$5:$C$75=$A11)*(Отсюда!$D$5:$D$75=$L$2)*(Отсюда!$L$5:$L$75=1)*(Отсюда!$J$5:$J$75))</f>
        <v>0</v>
      </c>
      <c r="O11" s="13">
        <v>0</v>
      </c>
      <c r="P11" s="13"/>
      <c r="Q11" s="13">
        <v>0</v>
      </c>
      <c r="R11" s="13"/>
      <c r="S11" s="13">
        <v>0</v>
      </c>
      <c r="T11" s="43">
        <f>SUMPRODUCT((Отсюда!$C$5:$C$75=$A11)*(Отсюда!$D$5:$D$75=$T$2)*(Отсюда!$K$5:$K$75=1)*(Отсюда!$J$5:$J$75))</f>
        <v>0</v>
      </c>
      <c r="U11" s="13">
        <v>0</v>
      </c>
      <c r="V11" s="43">
        <f>SUMPRODUCT((Отсюда!$C$5:$C$75=$A11)*(Отсюда!$D$5:$D$75=$T$2)*(Отсюда!$L$5:$L$75=1)*(Отсюда!$J$5:$J$75))</f>
        <v>1430</v>
      </c>
      <c r="W11" s="13">
        <v>0</v>
      </c>
      <c r="X11" s="44">
        <f>SUMPRODUCT((Отсюда!$C$5:$C$75=$A11)*(Отсюда!$D$5:$D$75=$X$2)*(Отсюда!$K$5:$K$75=1)*(Отсюда!$J$5:$J$75))</f>
        <v>0</v>
      </c>
      <c r="Y11" s="13">
        <v>0</v>
      </c>
      <c r="Z11" s="44">
        <f>SUMPRODUCT((Отсюда!$C$5:$C$75=$A11)*(Отсюда!$D$5:$D$75=$X$2)*(Отсюда!$L$5:$L$75=1)*(Отсюда!$J$5:$J$75))</f>
        <v>0</v>
      </c>
      <c r="AA11" s="13">
        <v>0</v>
      </c>
      <c r="AB11" s="45">
        <f>SUMPRODUCT((Отсюда!$C$5:$C$75=$A11)*(Отсюда!$D$5:$D$75=$AB$2)*(Отсюда!$K$5:$K$75=1)*(Отсюда!$J$5:$J$75))</f>
        <v>0</v>
      </c>
      <c r="AC11" s="13">
        <v>0</v>
      </c>
      <c r="AD11" s="45">
        <f>SUMPRODUCT((Отсюда!$C$5:$C$75=$A11)*(Отсюда!$D$5:$D$75=$AB$2)*(Отсюда!$L$5:$L$75=1)*(Отсюда!$J$5:$J$75))</f>
        <v>0</v>
      </c>
      <c r="AE11" s="13">
        <v>0</v>
      </c>
      <c r="AF11" s="13"/>
      <c r="AG11" s="13">
        <v>0</v>
      </c>
      <c r="AH11" s="13"/>
      <c r="AI11" s="13">
        <v>0</v>
      </c>
      <c r="AJ11" s="13"/>
      <c r="AK11" s="13">
        <v>0</v>
      </c>
      <c r="AL11" s="13">
        <v>0</v>
      </c>
    </row>
    <row r="12" spans="1:38" ht="12.75" customHeight="1">
      <c r="A12" s="41" t="str">
        <f>IFERROR(INDEX(Отсюда!$C$5:$C$75,MATCH(ROW()-ROW($A$3),Отсюда!$M$5:$M$75,0)),"")</f>
        <v>Паш</v>
      </c>
      <c r="B12" s="13"/>
      <c r="C12" s="13">
        <v>0</v>
      </c>
      <c r="D12" s="13"/>
      <c r="E12" s="13">
        <v>0</v>
      </c>
      <c r="F12" s="13"/>
      <c r="G12" s="13">
        <v>0</v>
      </c>
      <c r="H12" s="13"/>
      <c r="I12" s="13">
        <v>0</v>
      </c>
      <c r="J12" s="13"/>
      <c r="K12" s="13">
        <v>0</v>
      </c>
      <c r="L12" s="42">
        <f>SUMPRODUCT((Отсюда!$C$5:$C$75=$A12)*(Отсюда!$D$5:$D$75=$L$2)*(Отсюда!$K$5:$K$75=1)*(Отсюда!$J$5:$J$75))</f>
        <v>0</v>
      </c>
      <c r="M12" s="13">
        <v>0</v>
      </c>
      <c r="N12" s="11">
        <f>SUMPRODUCT((Отсюда!$C$5:$C$75=$A12)*(Отсюда!$D$5:$D$75=$L$2)*(Отсюда!$L$5:$L$75=1)*(Отсюда!$J$5:$J$75))</f>
        <v>0</v>
      </c>
      <c r="O12" s="13">
        <v>0</v>
      </c>
      <c r="P12" s="13"/>
      <c r="Q12" s="13">
        <v>0</v>
      </c>
      <c r="R12" s="13"/>
      <c r="S12" s="13">
        <v>0</v>
      </c>
      <c r="T12" s="43">
        <f>SUMPRODUCT((Отсюда!$C$5:$C$75=$A12)*(Отсюда!$D$5:$D$75=$T$2)*(Отсюда!$K$5:$K$75=1)*(Отсюда!$J$5:$J$75))</f>
        <v>1022</v>
      </c>
      <c r="U12" s="13">
        <v>0</v>
      </c>
      <c r="V12" s="43">
        <f>SUMPRODUCT((Отсюда!$C$5:$C$75=$A12)*(Отсюда!$D$5:$D$75=$T$2)*(Отсюда!$L$5:$L$75=1)*(Отсюда!$J$5:$J$75))</f>
        <v>0</v>
      </c>
      <c r="W12" s="13">
        <v>0</v>
      </c>
      <c r="X12" s="44">
        <f>SUMPRODUCT((Отсюда!$C$5:$C$75=$A12)*(Отсюда!$D$5:$D$75=$X$2)*(Отсюда!$K$5:$K$75=1)*(Отсюда!$J$5:$J$75))</f>
        <v>0</v>
      </c>
      <c r="Y12" s="13">
        <v>0</v>
      </c>
      <c r="Z12" s="44">
        <f>SUMPRODUCT((Отсюда!$C$5:$C$75=$A12)*(Отсюда!$D$5:$D$75=$X$2)*(Отсюда!$L$5:$L$75=1)*(Отсюда!$J$5:$J$75))</f>
        <v>0</v>
      </c>
      <c r="AA12" s="13">
        <v>0</v>
      </c>
      <c r="AB12" s="45">
        <f>SUMPRODUCT((Отсюда!$C$5:$C$75=$A12)*(Отсюда!$D$5:$D$75=$AB$2)*(Отсюда!$K$5:$K$75=1)*(Отсюда!$J$5:$J$75))</f>
        <v>0</v>
      </c>
      <c r="AC12" s="13">
        <v>0</v>
      </c>
      <c r="AD12" s="45">
        <f>SUMPRODUCT((Отсюда!$C$5:$C$75=$A12)*(Отсюда!$D$5:$D$75=$AB$2)*(Отсюда!$L$5:$L$75=1)*(Отсюда!$J$5:$J$75))</f>
        <v>0</v>
      </c>
      <c r="AE12" s="13">
        <v>0</v>
      </c>
      <c r="AF12" s="13"/>
      <c r="AG12" s="13">
        <v>0</v>
      </c>
      <c r="AH12" s="13"/>
      <c r="AI12" s="13">
        <v>0</v>
      </c>
      <c r="AJ12" s="13"/>
      <c r="AK12" s="13">
        <v>0</v>
      </c>
      <c r="AL12" s="13">
        <v>0</v>
      </c>
    </row>
    <row r="13" spans="1:38" ht="12.75" customHeight="1">
      <c r="A13" s="41" t="str">
        <f>IFERROR(INDEX(Отсюда!$C$5:$C$75,MATCH(ROW()-ROW($A$3),Отсюда!$M$5:$M$75,0)),"")</f>
        <v>Шив</v>
      </c>
      <c r="B13" s="13"/>
      <c r="C13" s="13">
        <v>0</v>
      </c>
      <c r="D13" s="13"/>
      <c r="E13" s="13">
        <v>0</v>
      </c>
      <c r="F13" s="13"/>
      <c r="G13" s="13">
        <v>0</v>
      </c>
      <c r="H13" s="13"/>
      <c r="I13" s="13">
        <v>0</v>
      </c>
      <c r="J13" s="13"/>
      <c r="K13" s="13">
        <v>0</v>
      </c>
      <c r="L13" s="42">
        <f>SUMPRODUCT((Отсюда!$C$5:$C$75=$A13)*(Отсюда!$D$5:$D$75=$L$2)*(Отсюда!$K$5:$K$75=1)*(Отсюда!$J$5:$J$75))</f>
        <v>0</v>
      </c>
      <c r="M13" s="13">
        <v>0</v>
      </c>
      <c r="N13" s="11">
        <f>SUMPRODUCT((Отсюда!$C$5:$C$75=$A13)*(Отсюда!$D$5:$D$75=$L$2)*(Отсюда!$L$5:$L$75=1)*(Отсюда!$J$5:$J$75))</f>
        <v>0</v>
      </c>
      <c r="O13" s="13">
        <v>0</v>
      </c>
      <c r="P13" s="13"/>
      <c r="Q13" s="13">
        <v>0</v>
      </c>
      <c r="R13" s="13"/>
      <c r="S13" s="13">
        <v>0</v>
      </c>
      <c r="T13" s="43">
        <f>SUMPRODUCT((Отсюда!$C$5:$C$75=$A13)*(Отсюда!$D$5:$D$75=$T$2)*(Отсюда!$K$5:$K$75=1)*(Отсюда!$J$5:$J$75))</f>
        <v>0</v>
      </c>
      <c r="U13" s="13">
        <v>0</v>
      </c>
      <c r="V13" s="43">
        <f>SUMPRODUCT((Отсюда!$C$5:$C$75=$A13)*(Отсюда!$D$5:$D$75=$T$2)*(Отсюда!$L$5:$L$75=1)*(Отсюда!$J$5:$J$75))</f>
        <v>1878</v>
      </c>
      <c r="W13" s="13">
        <v>0</v>
      </c>
      <c r="X13" s="44">
        <f>SUMPRODUCT((Отсюда!$C$5:$C$75=$A13)*(Отсюда!$D$5:$D$75=$X$2)*(Отсюда!$K$5:$K$75=1)*(Отсюда!$J$5:$J$75))</f>
        <v>0</v>
      </c>
      <c r="Y13" s="13">
        <v>0</v>
      </c>
      <c r="Z13" s="44">
        <f>SUMPRODUCT((Отсюда!$C$5:$C$75=$A13)*(Отсюда!$D$5:$D$75=$X$2)*(Отсюда!$L$5:$L$75=1)*(Отсюда!$J$5:$J$75))</f>
        <v>0</v>
      </c>
      <c r="AA13" s="13">
        <v>0</v>
      </c>
      <c r="AB13" s="45">
        <f>SUMPRODUCT((Отсюда!$C$5:$C$75=$A13)*(Отсюда!$D$5:$D$75=$AB$2)*(Отсюда!$K$5:$K$75=1)*(Отсюда!$J$5:$J$75))</f>
        <v>0</v>
      </c>
      <c r="AC13" s="13">
        <v>0</v>
      </c>
      <c r="AD13" s="45">
        <f>SUMPRODUCT((Отсюда!$C$5:$C$75=$A13)*(Отсюда!$D$5:$D$75=$AB$2)*(Отсюда!$L$5:$L$75=1)*(Отсюда!$J$5:$J$75))</f>
        <v>0</v>
      </c>
      <c r="AE13" s="13">
        <v>0</v>
      </c>
      <c r="AF13" s="13"/>
      <c r="AG13" s="13">
        <v>0</v>
      </c>
      <c r="AH13" s="13"/>
      <c r="AI13" s="13">
        <v>0</v>
      </c>
      <c r="AJ13" s="13"/>
      <c r="AK13" s="13">
        <v>0</v>
      </c>
      <c r="AL13" s="13">
        <v>0</v>
      </c>
    </row>
    <row r="14" spans="1:38" ht="12.75" customHeight="1">
      <c r="A14" s="41" t="str">
        <f>IFERROR(INDEX(Отсюда!$C$5:$C$75,MATCH(ROW()-ROW($A$3),Отсюда!$M$5:$M$75,0)),"")</f>
        <v>Лап</v>
      </c>
      <c r="B14" s="13"/>
      <c r="C14" s="13">
        <v>0</v>
      </c>
      <c r="D14" s="13"/>
      <c r="E14" s="13">
        <v>0</v>
      </c>
      <c r="F14" s="13"/>
      <c r="G14" s="13">
        <v>0</v>
      </c>
      <c r="H14" s="13"/>
      <c r="I14" s="13">
        <v>0</v>
      </c>
      <c r="J14" s="13"/>
      <c r="K14" s="13">
        <v>0</v>
      </c>
      <c r="L14" s="42">
        <f>SUMPRODUCT((Отсюда!$C$5:$C$75=$A14)*(Отсюда!$D$5:$D$75=$L$2)*(Отсюда!$K$5:$K$75=1)*(Отсюда!$J$5:$J$75))</f>
        <v>0</v>
      </c>
      <c r="M14" s="13">
        <v>0</v>
      </c>
      <c r="N14" s="11">
        <f>SUMPRODUCT((Отсюда!$C$5:$C$75=$A14)*(Отсюда!$D$5:$D$75=$L$2)*(Отсюда!$L$5:$L$75=1)*(Отсюда!$J$5:$J$75))</f>
        <v>0</v>
      </c>
      <c r="O14" s="13">
        <v>0</v>
      </c>
      <c r="P14" s="13"/>
      <c r="Q14" s="13">
        <v>0</v>
      </c>
      <c r="R14" s="13"/>
      <c r="S14" s="13">
        <v>0</v>
      </c>
      <c r="T14" s="43">
        <f>SUMPRODUCT((Отсюда!$C$5:$C$75=$A14)*(Отсюда!$D$5:$D$75=$T$2)*(Отсюда!$K$5:$K$75=1)*(Отсюда!$J$5:$J$75))</f>
        <v>1677</v>
      </c>
      <c r="U14" s="13">
        <v>0</v>
      </c>
      <c r="V14" s="43">
        <f>SUMPRODUCT((Отсюда!$C$5:$C$75=$A14)*(Отсюда!$D$5:$D$75=$T$2)*(Отсюда!$L$5:$L$75=1)*(Отсюда!$J$5:$J$75))</f>
        <v>0</v>
      </c>
      <c r="W14" s="13">
        <v>0</v>
      </c>
      <c r="X14" s="44">
        <f>SUMPRODUCT((Отсюда!$C$5:$C$75=$A14)*(Отсюда!$D$5:$D$75=$X$2)*(Отсюда!$K$5:$K$75=1)*(Отсюда!$J$5:$J$75))</f>
        <v>0</v>
      </c>
      <c r="Y14" s="13">
        <v>0</v>
      </c>
      <c r="Z14" s="44">
        <f>SUMPRODUCT((Отсюда!$C$5:$C$75=$A14)*(Отсюда!$D$5:$D$75=$X$2)*(Отсюда!$L$5:$L$75=1)*(Отсюда!$J$5:$J$75))</f>
        <v>923</v>
      </c>
      <c r="AA14" s="13">
        <v>0</v>
      </c>
      <c r="AB14" s="45">
        <f>SUMPRODUCT((Отсюда!$C$5:$C$75=$A14)*(Отсюда!$D$5:$D$75=$AB$2)*(Отсюда!$K$5:$K$75=1)*(Отсюда!$J$5:$J$75))</f>
        <v>0</v>
      </c>
      <c r="AC14" s="13">
        <v>0</v>
      </c>
      <c r="AD14" s="45">
        <f>SUMPRODUCT((Отсюда!$C$5:$C$75=$A14)*(Отсюда!$D$5:$D$75=$AB$2)*(Отсюда!$L$5:$L$75=1)*(Отсюда!$J$5:$J$75))</f>
        <v>0</v>
      </c>
      <c r="AE14" s="13">
        <v>0</v>
      </c>
      <c r="AF14" s="13"/>
      <c r="AG14" s="13">
        <v>0</v>
      </c>
      <c r="AH14" s="13"/>
      <c r="AI14" s="13">
        <v>0</v>
      </c>
      <c r="AJ14" s="13"/>
      <c r="AK14" s="13">
        <v>0</v>
      </c>
      <c r="AL14" s="13">
        <v>0</v>
      </c>
    </row>
    <row r="15" spans="1:38" ht="12.75" customHeight="1">
      <c r="A15" s="41" t="str">
        <f>IFERROR(INDEX(Отсюда!$C$5:$C$75,MATCH(ROW()-ROW($A$3),Отсюда!$M$5:$M$75,0)),"")</f>
        <v>Бур Т</v>
      </c>
      <c r="B15" s="13"/>
      <c r="C15" s="13">
        <v>0</v>
      </c>
      <c r="D15" s="13"/>
      <c r="E15" s="13">
        <v>0</v>
      </c>
      <c r="F15" s="13"/>
      <c r="G15" s="13">
        <v>0</v>
      </c>
      <c r="H15" s="13"/>
      <c r="I15" s="13">
        <v>0</v>
      </c>
      <c r="J15" s="13"/>
      <c r="K15" s="13">
        <v>0</v>
      </c>
      <c r="L15" s="42">
        <f>SUMPRODUCT((Отсюда!$C$5:$C$75=$A15)*(Отсюда!$D$5:$D$75=$L$2)*(Отсюда!$K$5:$K$75=1)*(Отсюда!$J$5:$J$75))</f>
        <v>0</v>
      </c>
      <c r="M15" s="13">
        <v>0</v>
      </c>
      <c r="N15" s="11">
        <f>SUMPRODUCT((Отсюда!$C$5:$C$75=$A15)*(Отсюда!$D$5:$D$75=$L$2)*(Отсюда!$L$5:$L$75=1)*(Отсюда!$J$5:$J$75))</f>
        <v>0</v>
      </c>
      <c r="O15" s="13">
        <v>0</v>
      </c>
      <c r="P15" s="13"/>
      <c r="Q15" s="13">
        <v>0</v>
      </c>
      <c r="R15" s="13"/>
      <c r="S15" s="13">
        <v>0</v>
      </c>
      <c r="T15" s="43">
        <f>SUMPRODUCT((Отсюда!$C$5:$C$75=$A15)*(Отсюда!$D$5:$D$75=$T$2)*(Отсюда!$K$5:$K$75=1)*(Отсюда!$J$5:$J$75))</f>
        <v>0</v>
      </c>
      <c r="U15" s="13">
        <v>0</v>
      </c>
      <c r="V15" s="43">
        <f>SUMPRODUCT((Отсюда!$C$5:$C$75=$A15)*(Отсюда!$D$5:$D$75=$T$2)*(Отсюда!$L$5:$L$75=1)*(Отсюда!$J$5:$J$75))</f>
        <v>1200</v>
      </c>
      <c r="W15" s="13">
        <v>0</v>
      </c>
      <c r="X15" s="44">
        <f>SUMPRODUCT((Отсюда!$C$5:$C$75=$A15)*(Отсюда!$D$5:$D$75=$X$2)*(Отсюда!$K$5:$K$75=1)*(Отсюда!$J$5:$J$75))</f>
        <v>0</v>
      </c>
      <c r="Y15" s="13">
        <v>0</v>
      </c>
      <c r="Z15" s="44">
        <f>SUMPRODUCT((Отсюда!$C$5:$C$75=$A15)*(Отсюда!$D$5:$D$75=$X$2)*(Отсюда!$L$5:$L$75=1)*(Отсюда!$J$5:$J$75))</f>
        <v>0</v>
      </c>
      <c r="AA15" s="13">
        <v>0</v>
      </c>
      <c r="AB15" s="45">
        <f>SUMPRODUCT((Отсюда!$C$5:$C$75=$A15)*(Отсюда!$D$5:$D$75=$AB$2)*(Отсюда!$K$5:$K$75=1)*(Отсюда!$J$5:$J$75))</f>
        <v>0</v>
      </c>
      <c r="AC15" s="13">
        <v>0</v>
      </c>
      <c r="AD15" s="45">
        <f>SUMPRODUCT((Отсюда!$C$5:$C$75=$A15)*(Отсюда!$D$5:$D$75=$AB$2)*(Отсюда!$L$5:$L$75=1)*(Отсюда!$J$5:$J$75))</f>
        <v>0</v>
      </c>
      <c r="AE15" s="13">
        <v>0</v>
      </c>
      <c r="AF15" s="13"/>
      <c r="AG15" s="13">
        <v>0</v>
      </c>
      <c r="AH15" s="13"/>
      <c r="AI15" s="13">
        <v>0</v>
      </c>
      <c r="AJ15" s="13"/>
      <c r="AK15" s="13">
        <v>0</v>
      </c>
      <c r="AL15" s="13">
        <v>0</v>
      </c>
    </row>
    <row r="16" spans="1:38" ht="12.75" customHeight="1">
      <c r="A16" s="41" t="str">
        <f>IFERROR(INDEX(Отсюда!$C$5:$C$75,MATCH(ROW()-ROW($A$3),Отсюда!$M$5:$M$75,0)),"")</f>
        <v>Андр</v>
      </c>
      <c r="B16" s="13"/>
      <c r="C16" s="13">
        <v>0</v>
      </c>
      <c r="D16" s="13"/>
      <c r="E16" s="13">
        <v>0</v>
      </c>
      <c r="F16" s="13"/>
      <c r="G16" s="13">
        <v>0</v>
      </c>
      <c r="H16" s="13"/>
      <c r="I16" s="13">
        <v>0</v>
      </c>
      <c r="J16" s="13"/>
      <c r="K16" s="13">
        <v>0</v>
      </c>
      <c r="L16" s="42">
        <f>SUMPRODUCT((Отсюда!$C$5:$C$75=$A16)*(Отсюда!$D$5:$D$75=$L$2)*(Отсюда!$K$5:$K$75=1)*(Отсюда!$J$5:$J$75))</f>
        <v>0</v>
      </c>
      <c r="M16" s="13">
        <v>0</v>
      </c>
      <c r="N16" s="11">
        <f>SUMPRODUCT((Отсюда!$C$5:$C$75=$A16)*(Отсюда!$D$5:$D$75=$L$2)*(Отсюда!$L$5:$L$75=1)*(Отсюда!$J$5:$J$75))</f>
        <v>0</v>
      </c>
      <c r="O16" s="13">
        <v>0</v>
      </c>
      <c r="P16" s="13"/>
      <c r="Q16" s="13">
        <v>0</v>
      </c>
      <c r="R16" s="13"/>
      <c r="S16" s="13">
        <v>0</v>
      </c>
      <c r="T16" s="43">
        <f>SUMPRODUCT((Отсюда!$C$5:$C$75=$A16)*(Отсюда!$D$5:$D$75=$T$2)*(Отсюда!$K$5:$K$75=1)*(Отсюда!$J$5:$J$75))</f>
        <v>0</v>
      </c>
      <c r="U16" s="13">
        <v>0</v>
      </c>
      <c r="V16" s="43">
        <f>SUMPRODUCT((Отсюда!$C$5:$C$75=$A16)*(Отсюда!$D$5:$D$75=$T$2)*(Отсюда!$L$5:$L$75=1)*(Отсюда!$J$5:$J$75))</f>
        <v>2690</v>
      </c>
      <c r="W16" s="13">
        <v>0</v>
      </c>
      <c r="X16" s="44">
        <f>SUMPRODUCT((Отсюда!$C$5:$C$75=$A16)*(Отсюда!$D$5:$D$75=$X$2)*(Отсюда!$K$5:$K$75=1)*(Отсюда!$J$5:$J$75))</f>
        <v>0</v>
      </c>
      <c r="Y16" s="13">
        <v>0</v>
      </c>
      <c r="Z16" s="44">
        <f>SUMPRODUCT((Отсюда!$C$5:$C$75=$A16)*(Отсюда!$D$5:$D$75=$X$2)*(Отсюда!$L$5:$L$75=1)*(Отсюда!$J$5:$J$75))</f>
        <v>0</v>
      </c>
      <c r="AA16" s="13">
        <v>0</v>
      </c>
      <c r="AB16" s="45">
        <f>SUMPRODUCT((Отсюда!$C$5:$C$75=$A16)*(Отсюда!$D$5:$D$75=$AB$2)*(Отсюда!$K$5:$K$75=1)*(Отсюда!$J$5:$J$75))</f>
        <v>0</v>
      </c>
      <c r="AC16" s="13">
        <v>0</v>
      </c>
      <c r="AD16" s="45">
        <f>SUMPRODUCT((Отсюда!$C$5:$C$75=$A16)*(Отсюда!$D$5:$D$75=$AB$2)*(Отсюда!$L$5:$L$75=1)*(Отсюда!$J$5:$J$75))</f>
        <v>0</v>
      </c>
      <c r="AE16" s="13">
        <v>0</v>
      </c>
      <c r="AF16" s="13"/>
      <c r="AG16" s="13">
        <v>0</v>
      </c>
      <c r="AH16" s="13"/>
      <c r="AI16" s="13">
        <v>0</v>
      </c>
      <c r="AJ16" s="13"/>
      <c r="AK16" s="13">
        <v>0</v>
      </c>
      <c r="AL16" s="13">
        <v>0</v>
      </c>
    </row>
    <row r="17" spans="1:38" ht="12.75" customHeight="1">
      <c r="A17" s="41" t="str">
        <f>IFERROR(INDEX(Отсюда!$C$5:$C$75,MATCH(ROW()-ROW($A$3),Отсюда!$M$5:$M$75,0)),"")</f>
        <v>Свет</v>
      </c>
      <c r="B17" s="13"/>
      <c r="C17" s="13">
        <v>0</v>
      </c>
      <c r="D17" s="13"/>
      <c r="E17" s="13">
        <v>0</v>
      </c>
      <c r="F17" s="13"/>
      <c r="G17" s="13">
        <v>0</v>
      </c>
      <c r="H17" s="13"/>
      <c r="I17" s="13">
        <v>0</v>
      </c>
      <c r="J17" s="13"/>
      <c r="K17" s="13">
        <v>0</v>
      </c>
      <c r="L17" s="42">
        <f>SUMPRODUCT((Отсюда!$C$5:$C$75=$A17)*(Отсюда!$D$5:$D$75=$L$2)*(Отсюда!$K$5:$K$75=1)*(Отсюда!$J$5:$J$75))</f>
        <v>0</v>
      </c>
      <c r="M17" s="13">
        <v>0</v>
      </c>
      <c r="N17" s="11">
        <f>SUMPRODUCT((Отсюда!$C$5:$C$75=$A17)*(Отсюда!$D$5:$D$75=$L$2)*(Отсюда!$L$5:$L$75=1)*(Отсюда!$J$5:$J$75))</f>
        <v>0</v>
      </c>
      <c r="O17" s="13">
        <v>0</v>
      </c>
      <c r="P17" s="13"/>
      <c r="Q17" s="13">
        <v>0</v>
      </c>
      <c r="R17" s="13"/>
      <c r="S17" s="13">
        <v>0</v>
      </c>
      <c r="T17" s="43">
        <f>SUMPRODUCT((Отсюда!$C$5:$C$75=$A17)*(Отсюда!$D$5:$D$75=$T$2)*(Отсюда!$K$5:$K$75=1)*(Отсюда!$J$5:$J$75))</f>
        <v>0</v>
      </c>
      <c r="U17" s="13">
        <v>0</v>
      </c>
      <c r="V17" s="43">
        <f>SUMPRODUCT((Отсюда!$C$5:$C$75=$A17)*(Отсюда!$D$5:$D$75=$T$2)*(Отсюда!$L$5:$L$75=1)*(Отсюда!$J$5:$J$75))</f>
        <v>0</v>
      </c>
      <c r="W17" s="13">
        <v>0</v>
      </c>
      <c r="X17" s="44">
        <f>SUMPRODUCT((Отсюда!$C$5:$C$75=$A17)*(Отсюда!$D$5:$D$75=$X$2)*(Отсюда!$K$5:$K$75=1)*(Отсюда!$J$5:$J$75))</f>
        <v>1007</v>
      </c>
      <c r="Y17" s="13">
        <v>0</v>
      </c>
      <c r="Z17" s="44">
        <f>SUMPRODUCT((Отсюда!$C$5:$C$75=$A17)*(Отсюда!$D$5:$D$75=$X$2)*(Отсюда!$L$5:$L$75=1)*(Отсюда!$J$5:$J$75))</f>
        <v>0</v>
      </c>
      <c r="AA17" s="13">
        <v>0</v>
      </c>
      <c r="AB17" s="45">
        <f>SUMPRODUCT((Отсюда!$C$5:$C$75=$A17)*(Отсюда!$D$5:$D$75=$AB$2)*(Отсюда!$K$5:$K$75=1)*(Отсюда!$J$5:$J$75))</f>
        <v>0</v>
      </c>
      <c r="AC17" s="13">
        <v>0</v>
      </c>
      <c r="AD17" s="45">
        <f>SUMPRODUCT((Отсюда!$C$5:$C$75=$A17)*(Отсюда!$D$5:$D$75=$AB$2)*(Отсюда!$L$5:$L$75=1)*(Отсюда!$J$5:$J$75))</f>
        <v>0</v>
      </c>
      <c r="AE17" s="13">
        <v>0</v>
      </c>
      <c r="AF17" s="13"/>
      <c r="AG17" s="13">
        <v>0</v>
      </c>
      <c r="AH17" s="13"/>
      <c r="AI17" s="13">
        <v>0</v>
      </c>
      <c r="AJ17" s="13"/>
      <c r="AK17" s="13">
        <v>0</v>
      </c>
      <c r="AL17" s="13">
        <v>0</v>
      </c>
    </row>
    <row r="18" spans="1:38" ht="12.75" customHeight="1">
      <c r="A18" s="41" t="str">
        <f>IFERROR(INDEX(Отсюда!$C$5:$C$75,MATCH(ROW()-ROW($A$3),Отсюда!$M$5:$M$75,0)),"")</f>
        <v>Крю</v>
      </c>
      <c r="B18" s="13"/>
      <c r="C18" s="13">
        <v>0</v>
      </c>
      <c r="D18" s="13"/>
      <c r="E18" s="13">
        <v>0</v>
      </c>
      <c r="F18" s="13"/>
      <c r="G18" s="13">
        <v>0</v>
      </c>
      <c r="H18" s="13"/>
      <c r="I18" s="13">
        <v>0</v>
      </c>
      <c r="J18" s="13"/>
      <c r="K18" s="13">
        <v>0</v>
      </c>
      <c r="L18" s="42">
        <f>SUMPRODUCT((Отсюда!$C$5:$C$75=$A18)*(Отсюда!$D$5:$D$75=$L$2)*(Отсюда!$K$5:$K$75=1)*(Отсюда!$J$5:$J$75))</f>
        <v>0</v>
      </c>
      <c r="M18" s="13">
        <v>0</v>
      </c>
      <c r="N18" s="11">
        <f>SUMPRODUCT((Отсюда!$C$5:$C$75=$A18)*(Отсюда!$D$5:$D$75=$L$2)*(Отсюда!$L$5:$L$75=1)*(Отсюда!$J$5:$J$75))</f>
        <v>0</v>
      </c>
      <c r="O18" s="13">
        <v>0</v>
      </c>
      <c r="P18" s="13"/>
      <c r="Q18" s="13">
        <v>0</v>
      </c>
      <c r="R18" s="13"/>
      <c r="S18" s="13">
        <v>0</v>
      </c>
      <c r="T18" s="43">
        <f>SUMPRODUCT((Отсюда!$C$5:$C$75=$A18)*(Отсюда!$D$5:$D$75=$T$2)*(Отсюда!$K$5:$K$75=1)*(Отсюда!$J$5:$J$75))</f>
        <v>0</v>
      </c>
      <c r="U18" s="13">
        <v>0</v>
      </c>
      <c r="V18" s="43">
        <f>SUMPRODUCT((Отсюда!$C$5:$C$75=$A18)*(Отсюда!$D$5:$D$75=$T$2)*(Отсюда!$L$5:$L$75=1)*(Отсюда!$J$5:$J$75))</f>
        <v>0</v>
      </c>
      <c r="W18" s="13">
        <v>0</v>
      </c>
      <c r="X18" s="44">
        <f>SUMPRODUCT((Отсюда!$C$5:$C$75=$A18)*(Отсюда!$D$5:$D$75=$X$2)*(Отсюда!$K$5:$K$75=1)*(Отсюда!$J$5:$J$75))</f>
        <v>0</v>
      </c>
      <c r="Y18" s="13">
        <v>0</v>
      </c>
      <c r="Z18" s="44">
        <f>SUMPRODUCT((Отсюда!$C$5:$C$75=$A18)*(Отсюда!$D$5:$D$75=$X$2)*(Отсюда!$L$5:$L$75=1)*(Отсюда!$J$5:$J$75))</f>
        <v>310</v>
      </c>
      <c r="AA18" s="13">
        <v>0</v>
      </c>
      <c r="AB18" s="45">
        <f>SUMPRODUCT((Отсюда!$C$5:$C$75=$A18)*(Отсюда!$D$5:$D$75=$AB$2)*(Отсюда!$K$5:$K$75=1)*(Отсюда!$J$5:$J$75))</f>
        <v>71</v>
      </c>
      <c r="AC18" s="13">
        <v>0</v>
      </c>
      <c r="AD18" s="45">
        <f>SUMPRODUCT((Отсюда!$C$5:$C$75=$A18)*(Отсюда!$D$5:$D$75=$AB$2)*(Отсюда!$L$5:$L$75=1)*(Отсюда!$J$5:$J$75))</f>
        <v>46</v>
      </c>
      <c r="AE18" s="13">
        <v>0</v>
      </c>
      <c r="AF18" s="13"/>
      <c r="AG18" s="13">
        <v>0</v>
      </c>
      <c r="AH18" s="13"/>
      <c r="AI18" s="13">
        <v>0</v>
      </c>
      <c r="AJ18" s="13"/>
      <c r="AK18" s="13">
        <v>0</v>
      </c>
      <c r="AL18" s="13">
        <v>0</v>
      </c>
    </row>
    <row r="19" spans="1:38" ht="12.75" customHeight="1">
      <c r="A19" s="41" t="str">
        <f>IFERROR(INDEX(Отсюда!$C$5:$C$75,MATCH(ROW()-ROW($A$3),Отсюда!$M$5:$M$75,0)),"")</f>
        <v>Сем</v>
      </c>
      <c r="B19" s="13"/>
      <c r="C19" s="13">
        <v>0</v>
      </c>
      <c r="D19" s="13"/>
      <c r="E19" s="13">
        <v>0</v>
      </c>
      <c r="F19" s="13"/>
      <c r="G19" s="13">
        <v>0</v>
      </c>
      <c r="H19" s="13"/>
      <c r="I19" s="13">
        <v>0</v>
      </c>
      <c r="J19" s="13"/>
      <c r="K19" s="13">
        <v>0</v>
      </c>
      <c r="L19" s="42">
        <f>SUMPRODUCT((Отсюда!$C$5:$C$75=$A19)*(Отсюда!$D$5:$D$75=$L$2)*(Отсюда!$K$5:$K$75=1)*(Отсюда!$J$5:$J$75))</f>
        <v>0</v>
      </c>
      <c r="M19" s="13">
        <v>0</v>
      </c>
      <c r="N19" s="11">
        <f>SUMPRODUCT((Отсюда!$C$5:$C$75=$A19)*(Отсюда!$D$5:$D$75=$L$2)*(Отсюда!$L$5:$L$75=1)*(Отсюда!$J$5:$J$75))</f>
        <v>0</v>
      </c>
      <c r="O19" s="13">
        <v>0</v>
      </c>
      <c r="P19" s="13"/>
      <c r="Q19" s="13">
        <v>0</v>
      </c>
      <c r="R19" s="13"/>
      <c r="S19" s="13">
        <v>0</v>
      </c>
      <c r="T19" s="43">
        <f>SUMPRODUCT((Отсюда!$C$5:$C$75=$A19)*(Отсюда!$D$5:$D$75=$T$2)*(Отсюда!$K$5:$K$75=1)*(Отсюда!$J$5:$J$75))</f>
        <v>0</v>
      </c>
      <c r="U19" s="13">
        <v>0</v>
      </c>
      <c r="V19" s="43">
        <f>SUMPRODUCT((Отсюда!$C$5:$C$75=$A19)*(Отсюда!$D$5:$D$75=$T$2)*(Отсюда!$L$5:$L$75=1)*(Отсюда!$J$5:$J$75))</f>
        <v>0</v>
      </c>
      <c r="W19" s="13">
        <v>0</v>
      </c>
      <c r="X19" s="44">
        <f>SUMPRODUCT((Отсюда!$C$5:$C$75=$A19)*(Отсюда!$D$5:$D$75=$X$2)*(Отсюда!$K$5:$K$75=1)*(Отсюда!$J$5:$J$75))</f>
        <v>1869</v>
      </c>
      <c r="Y19" s="13">
        <v>0</v>
      </c>
      <c r="Z19" s="44">
        <f>SUMPRODUCT((Отсюда!$C$5:$C$75=$A19)*(Отсюда!$D$5:$D$75=$X$2)*(Отсюда!$L$5:$L$75=1)*(Отсюда!$J$5:$J$75))</f>
        <v>0</v>
      </c>
      <c r="AA19" s="13">
        <v>0</v>
      </c>
      <c r="AB19" s="45">
        <f>SUMPRODUCT((Отсюда!$C$5:$C$75=$A19)*(Отсюда!$D$5:$D$75=$AB$2)*(Отсюда!$K$5:$K$75=1)*(Отсюда!$J$5:$J$75))</f>
        <v>0</v>
      </c>
      <c r="AC19" s="13">
        <v>0</v>
      </c>
      <c r="AD19" s="45">
        <f>SUMPRODUCT((Отсюда!$C$5:$C$75=$A19)*(Отсюда!$D$5:$D$75=$AB$2)*(Отсюда!$L$5:$L$75=1)*(Отсюда!$J$5:$J$75))</f>
        <v>1050</v>
      </c>
      <c r="AE19" s="13">
        <v>0</v>
      </c>
      <c r="AF19" s="13"/>
      <c r="AG19" s="13">
        <v>0</v>
      </c>
      <c r="AH19" s="13"/>
      <c r="AI19" s="13">
        <v>0</v>
      </c>
      <c r="AJ19" s="13"/>
      <c r="AK19" s="13">
        <v>0</v>
      </c>
      <c r="AL19" s="13">
        <v>0</v>
      </c>
    </row>
    <row r="20" spans="1:38" ht="12.75" customHeight="1">
      <c r="A20" s="41" t="str">
        <f>IFERROR(INDEX(Отсюда!$C$5:$C$75,MATCH(ROW()-ROW($A$3),Отсюда!$M$5:$M$75,0)),"")</f>
        <v>Смор</v>
      </c>
      <c r="B20" s="13"/>
      <c r="C20" s="13">
        <v>0</v>
      </c>
      <c r="D20" s="13"/>
      <c r="E20" s="13">
        <v>0</v>
      </c>
      <c r="F20" s="13"/>
      <c r="G20" s="13">
        <v>0</v>
      </c>
      <c r="H20" s="13"/>
      <c r="I20" s="13">
        <v>0</v>
      </c>
      <c r="J20" s="13"/>
      <c r="K20" s="13">
        <v>0</v>
      </c>
      <c r="L20" s="42">
        <f>SUMPRODUCT((Отсюда!$C$5:$C$75=$A20)*(Отсюда!$D$5:$D$75=$L$2)*(Отсюда!$K$5:$K$75=1)*(Отсюда!$J$5:$J$75))</f>
        <v>0</v>
      </c>
      <c r="M20" s="13">
        <v>0</v>
      </c>
      <c r="N20" s="11">
        <f>SUMPRODUCT((Отсюда!$C$5:$C$75=$A20)*(Отсюда!$D$5:$D$75=$L$2)*(Отсюда!$L$5:$L$75=1)*(Отсюда!$J$5:$J$75))</f>
        <v>0</v>
      </c>
      <c r="O20" s="13">
        <v>0</v>
      </c>
      <c r="P20" s="13"/>
      <c r="Q20" s="13">
        <v>0</v>
      </c>
      <c r="R20" s="13"/>
      <c r="S20" s="13">
        <v>0</v>
      </c>
      <c r="T20" s="43">
        <f>SUMPRODUCT((Отсюда!$C$5:$C$75=$A20)*(Отсюда!$D$5:$D$75=$T$2)*(Отсюда!$K$5:$K$75=1)*(Отсюда!$J$5:$J$75))</f>
        <v>0</v>
      </c>
      <c r="U20" s="13">
        <v>0</v>
      </c>
      <c r="V20" s="43">
        <f>SUMPRODUCT((Отсюда!$C$5:$C$75=$A20)*(Отсюда!$D$5:$D$75=$T$2)*(Отсюда!$L$5:$L$75=1)*(Отсюда!$J$5:$J$75))</f>
        <v>0</v>
      </c>
      <c r="W20" s="13">
        <v>0</v>
      </c>
      <c r="X20" s="44">
        <f>SUMPRODUCT((Отсюда!$C$5:$C$75=$A20)*(Отсюда!$D$5:$D$75=$X$2)*(Отсюда!$K$5:$K$75=1)*(Отсюда!$J$5:$J$75))</f>
        <v>1729</v>
      </c>
      <c r="Y20" s="13">
        <v>0</v>
      </c>
      <c r="Z20" s="44">
        <f>SUMPRODUCT((Отсюда!$C$5:$C$75=$A20)*(Отсюда!$D$5:$D$75=$X$2)*(Отсюда!$L$5:$L$75=1)*(Отсюда!$J$5:$J$75))</f>
        <v>0</v>
      </c>
      <c r="AA20" s="13">
        <v>0</v>
      </c>
      <c r="AB20" s="45">
        <f>SUMPRODUCT((Отсюда!$C$5:$C$75=$A20)*(Отсюда!$D$5:$D$75=$AB$2)*(Отсюда!$K$5:$K$75=1)*(Отсюда!$J$5:$J$75))</f>
        <v>0</v>
      </c>
      <c r="AC20" s="13">
        <v>0</v>
      </c>
      <c r="AD20" s="45">
        <f>SUMPRODUCT((Отсюда!$C$5:$C$75=$A20)*(Отсюда!$D$5:$D$75=$AB$2)*(Отсюда!$L$5:$L$75=1)*(Отсюда!$J$5:$J$75))</f>
        <v>0</v>
      </c>
      <c r="AE20" s="13">
        <v>0</v>
      </c>
      <c r="AF20" s="13"/>
      <c r="AG20" s="13">
        <v>0</v>
      </c>
      <c r="AH20" s="13"/>
      <c r="AI20" s="13">
        <v>0</v>
      </c>
      <c r="AJ20" s="13"/>
      <c r="AK20" s="13">
        <v>0</v>
      </c>
      <c r="AL20" s="13">
        <v>0</v>
      </c>
    </row>
    <row r="21" spans="1:38" ht="12.75" customHeight="1">
      <c r="A21" s="41" t="str">
        <f>IFERROR(INDEX(Отсюда!$C$5:$C$75,MATCH(ROW()-ROW($A$3),Отсюда!$M$5:$M$75,0)),"")</f>
        <v>Куч</v>
      </c>
      <c r="B21" s="13"/>
      <c r="C21" s="13">
        <v>0</v>
      </c>
      <c r="D21" s="13"/>
      <c r="E21" s="13">
        <v>0</v>
      </c>
      <c r="F21" s="13"/>
      <c r="G21" s="13">
        <v>0</v>
      </c>
      <c r="H21" s="13"/>
      <c r="I21" s="13">
        <v>0</v>
      </c>
      <c r="J21" s="13"/>
      <c r="K21" s="13">
        <v>0</v>
      </c>
      <c r="L21" s="42">
        <f>SUMPRODUCT((Отсюда!$C$5:$C$75=$A21)*(Отсюда!$D$5:$D$75=$L$2)*(Отсюда!$K$5:$K$75=1)*(Отсюда!$J$5:$J$75))</f>
        <v>0</v>
      </c>
      <c r="M21" s="13">
        <v>0</v>
      </c>
      <c r="N21" s="11">
        <f>SUMPRODUCT((Отсюда!$C$5:$C$75=$A21)*(Отсюда!$D$5:$D$75=$L$2)*(Отсюда!$L$5:$L$75=1)*(Отсюда!$J$5:$J$75))</f>
        <v>0</v>
      </c>
      <c r="O21" s="13">
        <v>0</v>
      </c>
      <c r="P21" s="13"/>
      <c r="Q21" s="13">
        <v>0</v>
      </c>
      <c r="R21" s="13"/>
      <c r="S21" s="13">
        <v>0</v>
      </c>
      <c r="T21" s="43">
        <f>SUMPRODUCT((Отсюда!$C$5:$C$75=$A21)*(Отсюда!$D$5:$D$75=$T$2)*(Отсюда!$K$5:$K$75=1)*(Отсюда!$J$5:$J$75))</f>
        <v>0</v>
      </c>
      <c r="U21" s="13">
        <v>0</v>
      </c>
      <c r="V21" s="43">
        <f>SUMPRODUCT((Отсюда!$C$5:$C$75=$A21)*(Отсюда!$D$5:$D$75=$T$2)*(Отсюда!$L$5:$L$75=1)*(Отсюда!$J$5:$J$75))</f>
        <v>0</v>
      </c>
      <c r="W21" s="13">
        <v>0</v>
      </c>
      <c r="X21" s="44">
        <f>SUMPRODUCT((Отсюда!$C$5:$C$75=$A21)*(Отсюда!$D$5:$D$75=$X$2)*(Отсюда!$K$5:$K$75=1)*(Отсюда!$J$5:$J$75))</f>
        <v>0</v>
      </c>
      <c r="Y21" s="13">
        <v>0</v>
      </c>
      <c r="Z21" s="44">
        <f>SUMPRODUCT((Отсюда!$C$5:$C$75=$A21)*(Отсюда!$D$5:$D$75=$X$2)*(Отсюда!$L$5:$L$75=1)*(Отсюда!$J$5:$J$75))</f>
        <v>1521</v>
      </c>
      <c r="AA21" s="13">
        <v>0</v>
      </c>
      <c r="AB21" s="45">
        <f>SUMPRODUCT((Отсюда!$C$5:$C$75=$A21)*(Отсюда!$D$5:$D$75=$AB$2)*(Отсюда!$K$5:$K$75=1)*(Отсюда!$J$5:$J$75))</f>
        <v>0</v>
      </c>
      <c r="AC21" s="13">
        <v>0</v>
      </c>
      <c r="AD21" s="45">
        <f>SUMPRODUCT((Отсюда!$C$5:$C$75=$A21)*(Отсюда!$D$5:$D$75=$AB$2)*(Отсюда!$L$5:$L$75=1)*(Отсюда!$J$5:$J$75))</f>
        <v>0</v>
      </c>
      <c r="AE21" s="13">
        <v>0</v>
      </c>
      <c r="AF21" s="13"/>
      <c r="AG21" s="13">
        <v>0</v>
      </c>
      <c r="AH21" s="13"/>
      <c r="AI21" s="13">
        <v>0</v>
      </c>
      <c r="AJ21" s="13"/>
      <c r="AK21" s="13">
        <v>0</v>
      </c>
      <c r="AL21" s="13">
        <v>0</v>
      </c>
    </row>
    <row r="22" spans="1:38" ht="12.75" customHeight="1">
      <c r="A22" s="41" t="str">
        <f>IFERROR(INDEX(Отсюда!$C$5:$C$75,MATCH(ROW()-ROW($A$3),Отсюда!$M$5:$M$75,0)),"")</f>
        <v>Вас</v>
      </c>
      <c r="B22" s="13"/>
      <c r="C22" s="13">
        <v>0</v>
      </c>
      <c r="D22" s="13"/>
      <c r="E22" s="13">
        <v>0</v>
      </c>
      <c r="F22" s="13"/>
      <c r="G22" s="13">
        <v>0</v>
      </c>
      <c r="H22" s="13"/>
      <c r="I22" s="13">
        <v>0</v>
      </c>
      <c r="J22" s="13"/>
      <c r="K22" s="13">
        <v>0</v>
      </c>
      <c r="L22" s="42">
        <f>SUMPRODUCT((Отсюда!$C$5:$C$75=$A22)*(Отсюда!$D$5:$D$75=$L$2)*(Отсюда!$K$5:$K$75=1)*(Отсюда!$J$5:$J$75))</f>
        <v>0</v>
      </c>
      <c r="M22" s="13">
        <v>0</v>
      </c>
      <c r="N22" s="11">
        <f>SUMPRODUCT((Отсюда!$C$5:$C$75=$A22)*(Отсюда!$D$5:$D$75=$L$2)*(Отсюда!$L$5:$L$75=1)*(Отсюда!$J$5:$J$75))</f>
        <v>0</v>
      </c>
      <c r="O22" s="13">
        <v>0</v>
      </c>
      <c r="P22" s="13"/>
      <c r="Q22" s="13">
        <v>0</v>
      </c>
      <c r="R22" s="13"/>
      <c r="S22" s="13">
        <v>0</v>
      </c>
      <c r="T22" s="43">
        <f>SUMPRODUCT((Отсюда!$C$5:$C$75=$A22)*(Отсюда!$D$5:$D$75=$T$2)*(Отсюда!$K$5:$K$75=1)*(Отсюда!$J$5:$J$75))</f>
        <v>0</v>
      </c>
      <c r="U22" s="13">
        <v>0</v>
      </c>
      <c r="V22" s="43">
        <f>SUMPRODUCT((Отсюда!$C$5:$C$75=$A22)*(Отсюда!$D$5:$D$75=$T$2)*(Отсюда!$L$5:$L$75=1)*(Отсюда!$J$5:$J$75))</f>
        <v>0</v>
      </c>
      <c r="W22" s="13">
        <v>0</v>
      </c>
      <c r="X22" s="44">
        <f>SUMPRODUCT((Отсюда!$C$5:$C$75=$A22)*(Отсюда!$D$5:$D$75=$X$2)*(Отсюда!$K$5:$K$75=1)*(Отсюда!$J$5:$J$75))</f>
        <v>2084</v>
      </c>
      <c r="Y22" s="13">
        <v>0</v>
      </c>
      <c r="Z22" s="44">
        <f>SUMPRODUCT((Отсюда!$C$5:$C$75=$A22)*(Отсюда!$D$5:$D$75=$X$2)*(Отсюда!$L$5:$L$75=1)*(Отсюда!$J$5:$J$75))</f>
        <v>0</v>
      </c>
      <c r="AA22" s="13">
        <v>0</v>
      </c>
      <c r="AB22" s="45">
        <f>SUMPRODUCT((Отсюда!$C$5:$C$75=$A22)*(Отсюда!$D$5:$D$75=$AB$2)*(Отсюда!$K$5:$K$75=1)*(Отсюда!$J$5:$J$75))</f>
        <v>756</v>
      </c>
      <c r="AC22" s="13">
        <v>0</v>
      </c>
      <c r="AD22" s="45">
        <f>SUMPRODUCT((Отсюда!$C$5:$C$75=$A22)*(Отсюда!$D$5:$D$75=$AB$2)*(Отсюда!$L$5:$L$75=1)*(Отсюда!$J$5:$J$75))</f>
        <v>1732</v>
      </c>
      <c r="AE22" s="13">
        <v>0</v>
      </c>
      <c r="AF22" s="13"/>
      <c r="AG22" s="13">
        <v>0</v>
      </c>
      <c r="AH22" s="13"/>
      <c r="AI22" s="13">
        <v>0</v>
      </c>
      <c r="AJ22" s="13"/>
      <c r="AK22" s="13">
        <v>0</v>
      </c>
      <c r="AL22" s="13">
        <v>0</v>
      </c>
    </row>
    <row r="23" spans="1:38" ht="12.75" customHeight="1">
      <c r="A23" s="41" t="str">
        <f>IFERROR(INDEX(Отсюда!$C$5:$C$75,MATCH(ROW()-ROW($A$3),Отсюда!$M$5:$M$75,0)),"")</f>
        <v>Фе</v>
      </c>
      <c r="B23" s="13"/>
      <c r="C23" s="13">
        <v>0</v>
      </c>
      <c r="D23" s="13"/>
      <c r="E23" s="13">
        <v>0</v>
      </c>
      <c r="F23" s="13"/>
      <c r="G23" s="13">
        <v>0</v>
      </c>
      <c r="H23" s="13"/>
      <c r="I23" s="13">
        <v>0</v>
      </c>
      <c r="J23" s="13"/>
      <c r="K23" s="13">
        <v>0</v>
      </c>
      <c r="L23" s="42">
        <f>SUMPRODUCT((Отсюда!$C$5:$C$75=$A23)*(Отсюда!$D$5:$D$75=$L$2)*(Отсюда!$K$5:$K$75=1)*(Отсюда!$J$5:$J$75))</f>
        <v>0</v>
      </c>
      <c r="M23" s="13">
        <v>0</v>
      </c>
      <c r="N23" s="11">
        <f>SUMPRODUCT((Отсюда!$C$5:$C$75=$A23)*(Отсюда!$D$5:$D$75=$L$2)*(Отсюда!$L$5:$L$75=1)*(Отсюда!$J$5:$J$75))</f>
        <v>0</v>
      </c>
      <c r="O23" s="13">
        <v>0</v>
      </c>
      <c r="P23" s="13"/>
      <c r="Q23" s="13">
        <v>0</v>
      </c>
      <c r="R23" s="13"/>
      <c r="S23" s="13">
        <v>0</v>
      </c>
      <c r="T23" s="43">
        <f>SUMPRODUCT((Отсюда!$C$5:$C$75=$A23)*(Отсюда!$D$5:$D$75=$T$2)*(Отсюда!$K$5:$K$75=1)*(Отсюда!$J$5:$J$75))</f>
        <v>0</v>
      </c>
      <c r="U23" s="13">
        <v>0</v>
      </c>
      <c r="V23" s="43">
        <f>SUMPRODUCT((Отсюда!$C$5:$C$75=$A23)*(Отсюда!$D$5:$D$75=$T$2)*(Отсюда!$L$5:$L$75=1)*(Отсюда!$J$5:$J$75))</f>
        <v>0</v>
      </c>
      <c r="W23" s="13">
        <v>0</v>
      </c>
      <c r="X23" s="44">
        <f>SUMPRODUCT((Отсюда!$C$5:$C$75=$A23)*(Отсюда!$D$5:$D$75=$X$2)*(Отсюда!$K$5:$K$75=1)*(Отсюда!$J$5:$J$75))</f>
        <v>0</v>
      </c>
      <c r="Y23" s="13">
        <v>0</v>
      </c>
      <c r="Z23" s="44">
        <f>SUMPRODUCT((Отсюда!$C$5:$C$75=$A23)*(Отсюда!$D$5:$D$75=$X$2)*(Отсюда!$L$5:$L$75=1)*(Отсюда!$J$5:$J$75))</f>
        <v>2000</v>
      </c>
      <c r="AA23" s="13">
        <v>0</v>
      </c>
      <c r="AB23" s="45">
        <f>SUMPRODUCT((Отсюда!$C$5:$C$75=$A23)*(Отсюда!$D$5:$D$75=$AB$2)*(Отсюда!$K$5:$K$75=1)*(Отсюда!$J$5:$J$75))</f>
        <v>0</v>
      </c>
      <c r="AC23" s="13">
        <v>0</v>
      </c>
      <c r="AD23" s="45">
        <f>SUMPRODUCT((Отсюда!$C$5:$C$75=$A23)*(Отсюда!$D$5:$D$75=$AB$2)*(Отсюда!$L$5:$L$75=1)*(Отсюда!$J$5:$J$75))</f>
        <v>0</v>
      </c>
      <c r="AE23" s="13">
        <v>0</v>
      </c>
      <c r="AF23" s="13"/>
      <c r="AG23" s="13">
        <v>0</v>
      </c>
      <c r="AH23" s="13"/>
      <c r="AI23" s="13">
        <v>0</v>
      </c>
      <c r="AJ23" s="13"/>
      <c r="AK23" s="13">
        <v>0</v>
      </c>
      <c r="AL23" s="13">
        <v>0</v>
      </c>
    </row>
    <row r="24" spans="1:38" ht="12.75" customHeight="1">
      <c r="A24" s="41" t="str">
        <f>IFERROR(INDEX(Отсюда!$C$5:$C$75,MATCH(ROW()-ROW($A$3),Отсюда!$M$5:$M$75,0)),"")</f>
        <v>Бур А</v>
      </c>
      <c r="B24" s="13"/>
      <c r="C24" s="13">
        <v>0</v>
      </c>
      <c r="D24" s="13"/>
      <c r="E24" s="13">
        <v>0</v>
      </c>
      <c r="F24" s="13"/>
      <c r="G24" s="13">
        <v>0</v>
      </c>
      <c r="H24" s="13"/>
      <c r="I24" s="13">
        <v>0</v>
      </c>
      <c r="J24" s="13"/>
      <c r="K24" s="13">
        <v>0</v>
      </c>
      <c r="L24" s="42">
        <f>SUMPRODUCT((Отсюда!$C$5:$C$75=$A24)*(Отсюда!$D$5:$D$75=$L$2)*(Отсюда!$K$5:$K$75=1)*(Отсюда!$J$5:$J$75))</f>
        <v>0</v>
      </c>
      <c r="M24" s="13">
        <v>0</v>
      </c>
      <c r="N24" s="11">
        <f>SUMPRODUCT((Отсюда!$C$5:$C$75=$A24)*(Отсюда!$D$5:$D$75=$L$2)*(Отсюда!$L$5:$L$75=1)*(Отсюда!$J$5:$J$75))</f>
        <v>0</v>
      </c>
      <c r="O24" s="13">
        <v>0</v>
      </c>
      <c r="P24" s="13"/>
      <c r="Q24" s="13">
        <v>0</v>
      </c>
      <c r="R24" s="13"/>
      <c r="S24" s="13">
        <v>0</v>
      </c>
      <c r="T24" s="43">
        <f>SUMPRODUCT((Отсюда!$C$5:$C$75=$A24)*(Отсюда!$D$5:$D$75=$T$2)*(Отсюда!$K$5:$K$75=1)*(Отсюда!$J$5:$J$75))</f>
        <v>0</v>
      </c>
      <c r="U24" s="13">
        <v>0</v>
      </c>
      <c r="V24" s="43">
        <f>SUMPRODUCT((Отсюда!$C$5:$C$75=$A24)*(Отсюда!$D$5:$D$75=$T$2)*(Отсюда!$L$5:$L$75=1)*(Отсюда!$J$5:$J$75))</f>
        <v>0</v>
      </c>
      <c r="W24" s="13">
        <v>0</v>
      </c>
      <c r="X24" s="44">
        <f>SUMPRODUCT((Отсюда!$C$5:$C$75=$A24)*(Отсюда!$D$5:$D$75=$X$2)*(Отсюда!$K$5:$K$75=1)*(Отсюда!$J$5:$J$75))</f>
        <v>0</v>
      </c>
      <c r="Y24" s="13">
        <v>0</v>
      </c>
      <c r="Z24" s="44">
        <f>SUMPRODUCT((Отсюда!$C$5:$C$75=$A24)*(Отсюда!$D$5:$D$75=$X$2)*(Отсюда!$L$5:$L$75=1)*(Отсюда!$J$5:$J$75))</f>
        <v>0</v>
      </c>
      <c r="AA24" s="13">
        <v>0</v>
      </c>
      <c r="AB24" s="45">
        <f>SUMPRODUCT((Отсюда!$C$5:$C$75=$A24)*(Отсюда!$D$5:$D$75=$AB$2)*(Отсюда!$K$5:$K$75=1)*(Отсюда!$J$5:$J$75))</f>
        <v>0</v>
      </c>
      <c r="AC24" s="13">
        <v>0</v>
      </c>
      <c r="AD24" s="45">
        <f>SUMPRODUCT((Отсюда!$C$5:$C$75=$A24)*(Отсюда!$D$5:$D$75=$AB$2)*(Отсюда!$L$5:$L$75=1)*(Отсюда!$J$5:$J$75))</f>
        <v>666</v>
      </c>
      <c r="AE24" s="13">
        <v>0</v>
      </c>
      <c r="AF24" s="13"/>
      <c r="AG24" s="13">
        <v>0</v>
      </c>
      <c r="AH24" s="13"/>
      <c r="AI24" s="13">
        <v>0</v>
      </c>
      <c r="AJ24" s="13"/>
      <c r="AK24" s="13">
        <v>0</v>
      </c>
      <c r="AL24" s="13">
        <v>0</v>
      </c>
    </row>
    <row r="25" spans="1:38" ht="12.75" customHeight="1">
      <c r="A25" s="41" t="str">
        <f>IFERROR(INDEX(Отсюда!$C$5:$C$75,MATCH(ROW()-ROW($A$3),Отсюда!$M$5:$M$75,0)),"")</f>
        <v>Бур Л</v>
      </c>
      <c r="B25" s="13"/>
      <c r="C25" s="13">
        <v>0</v>
      </c>
      <c r="D25" s="13"/>
      <c r="E25" s="13">
        <v>0</v>
      </c>
      <c r="F25" s="13"/>
      <c r="G25" s="13">
        <v>0</v>
      </c>
      <c r="H25" s="13"/>
      <c r="I25" s="13">
        <v>0</v>
      </c>
      <c r="J25" s="13"/>
      <c r="K25" s="13">
        <v>0</v>
      </c>
      <c r="L25" s="42">
        <f>SUMPRODUCT((Отсюда!$C$5:$C$75=$A25)*(Отсюда!$D$5:$D$75=$L$2)*(Отсюда!$K$5:$K$75=1)*(Отсюда!$J$5:$J$75))</f>
        <v>0</v>
      </c>
      <c r="M25" s="13">
        <v>0</v>
      </c>
      <c r="N25" s="11">
        <f>SUMPRODUCT((Отсюда!$C$5:$C$75=$A25)*(Отсюда!$D$5:$D$75=$L$2)*(Отсюда!$L$5:$L$75=1)*(Отсюда!$J$5:$J$75))</f>
        <v>0</v>
      </c>
      <c r="O25" s="13">
        <v>0</v>
      </c>
      <c r="P25" s="13"/>
      <c r="Q25" s="13">
        <v>0</v>
      </c>
      <c r="R25" s="13"/>
      <c r="S25" s="13">
        <v>0</v>
      </c>
      <c r="T25" s="43">
        <f>SUMPRODUCT((Отсюда!$C$5:$C$75=$A25)*(Отсюда!$D$5:$D$75=$T$2)*(Отсюда!$K$5:$K$75=1)*(Отсюда!$J$5:$J$75))</f>
        <v>0</v>
      </c>
      <c r="U25" s="13">
        <v>0</v>
      </c>
      <c r="V25" s="43">
        <f>SUMPRODUCT((Отсюда!$C$5:$C$75=$A25)*(Отсюда!$D$5:$D$75=$T$2)*(Отсюда!$L$5:$L$75=1)*(Отсюда!$J$5:$J$75))</f>
        <v>0</v>
      </c>
      <c r="W25" s="13">
        <v>0</v>
      </c>
      <c r="X25" s="44">
        <f>SUMPRODUCT((Отсюда!$C$5:$C$75=$A25)*(Отсюда!$D$5:$D$75=$X$2)*(Отсюда!$K$5:$K$75=1)*(Отсюда!$J$5:$J$75))</f>
        <v>0</v>
      </c>
      <c r="Y25" s="13">
        <v>0</v>
      </c>
      <c r="Z25" s="44">
        <f>SUMPRODUCT((Отсюда!$C$5:$C$75=$A25)*(Отсюда!$D$5:$D$75=$X$2)*(Отсюда!$L$5:$L$75=1)*(Отсюда!$J$5:$J$75))</f>
        <v>0</v>
      </c>
      <c r="AA25" s="13">
        <v>0</v>
      </c>
      <c r="AB25" s="45">
        <f>SUMPRODUCT((Отсюда!$C$5:$C$75=$A25)*(Отсюда!$D$5:$D$75=$AB$2)*(Отсюда!$K$5:$K$75=1)*(Отсюда!$J$5:$J$75))</f>
        <v>100</v>
      </c>
      <c r="AC25" s="13">
        <v>0</v>
      </c>
      <c r="AD25" s="45">
        <f>SUMPRODUCT((Отсюда!$C$5:$C$75=$A25)*(Отсюда!$D$5:$D$75=$AB$2)*(Отсюда!$L$5:$L$75=1)*(Отсюда!$J$5:$J$75))</f>
        <v>0</v>
      </c>
      <c r="AE25" s="13">
        <v>0</v>
      </c>
      <c r="AF25" s="13"/>
      <c r="AG25" s="13">
        <v>0</v>
      </c>
      <c r="AH25" s="13"/>
      <c r="AI25" s="13">
        <v>0</v>
      </c>
      <c r="AJ25" s="13"/>
      <c r="AK25" s="13">
        <v>0</v>
      </c>
      <c r="AL25" s="13">
        <v>0</v>
      </c>
    </row>
    <row r="26" spans="1:38" ht="12.75" customHeight="1">
      <c r="A26" s="41" t="str">
        <f>IFERROR(INDEX(Отсюда!$C$5:$C$75,MATCH(ROW()-ROW($A$3),Отсюда!$M$5:$M$75,0)),"")</f>
        <v>Год</v>
      </c>
      <c r="B26" s="13"/>
      <c r="C26" s="13">
        <v>0</v>
      </c>
      <c r="D26" s="13"/>
      <c r="E26" s="13">
        <v>0</v>
      </c>
      <c r="F26" s="13"/>
      <c r="G26" s="13">
        <v>0</v>
      </c>
      <c r="H26" s="13"/>
      <c r="I26" s="13">
        <v>0</v>
      </c>
      <c r="J26" s="13"/>
      <c r="K26" s="13">
        <v>0</v>
      </c>
      <c r="L26" s="42">
        <f>SUMPRODUCT((Отсюда!$C$5:$C$75=$A26)*(Отсюда!$D$5:$D$75=$L$2)*(Отсюда!$K$5:$K$75=1)*(Отсюда!$J$5:$J$75))</f>
        <v>0</v>
      </c>
      <c r="M26" s="13">
        <v>0</v>
      </c>
      <c r="N26" s="11">
        <f>SUMPRODUCT((Отсюда!$C$5:$C$75=$A26)*(Отсюда!$D$5:$D$75=$L$2)*(Отсюда!$L$5:$L$75=1)*(Отсюда!$J$5:$J$75))</f>
        <v>0</v>
      </c>
      <c r="O26" s="13">
        <v>0</v>
      </c>
      <c r="P26" s="13"/>
      <c r="Q26" s="13">
        <v>0</v>
      </c>
      <c r="R26" s="13"/>
      <c r="S26" s="13">
        <v>0</v>
      </c>
      <c r="T26" s="43">
        <f>SUMPRODUCT((Отсюда!$C$5:$C$75=$A26)*(Отсюда!$D$5:$D$75=$T$2)*(Отсюда!$K$5:$K$75=1)*(Отсюда!$J$5:$J$75))</f>
        <v>0</v>
      </c>
      <c r="U26" s="13">
        <v>0</v>
      </c>
      <c r="V26" s="43">
        <f>SUMPRODUCT((Отсюда!$C$5:$C$75=$A26)*(Отсюда!$D$5:$D$75=$T$2)*(Отсюда!$L$5:$L$75=1)*(Отсюда!$J$5:$J$75))</f>
        <v>0</v>
      </c>
      <c r="W26" s="13">
        <v>0</v>
      </c>
      <c r="X26" s="44">
        <f>SUMPRODUCT((Отсюда!$C$5:$C$75=$A26)*(Отсюда!$D$5:$D$75=$X$2)*(Отсюда!$K$5:$K$75=1)*(Отсюда!$J$5:$J$75))</f>
        <v>0</v>
      </c>
      <c r="Y26" s="13">
        <v>0</v>
      </c>
      <c r="Z26" s="44">
        <f>SUMPRODUCT((Отсюда!$C$5:$C$75=$A26)*(Отсюда!$D$5:$D$75=$X$2)*(Отсюда!$L$5:$L$75=1)*(Отсюда!$J$5:$J$75))</f>
        <v>0</v>
      </c>
      <c r="AA26" s="13">
        <v>0</v>
      </c>
      <c r="AB26" s="45">
        <f>SUMPRODUCT((Отсюда!$C$5:$C$75=$A26)*(Отсюда!$D$5:$D$75=$AB$2)*(Отсюда!$K$5:$K$75=1)*(Отсюда!$J$5:$J$75))</f>
        <v>955</v>
      </c>
      <c r="AC26" s="13">
        <v>0</v>
      </c>
      <c r="AD26" s="45">
        <f>SUMPRODUCT((Отсюда!$C$5:$C$75=$A26)*(Отсюда!$D$5:$D$75=$AB$2)*(Отсюда!$L$5:$L$75=1)*(Отсюда!$J$5:$J$75))</f>
        <v>0</v>
      </c>
      <c r="AE26" s="13">
        <v>0</v>
      </c>
      <c r="AF26" s="13"/>
      <c r="AG26" s="13">
        <v>0</v>
      </c>
      <c r="AH26" s="13"/>
      <c r="AI26" s="13">
        <v>0</v>
      </c>
      <c r="AJ26" s="13"/>
      <c r="AK26" s="13">
        <v>0</v>
      </c>
      <c r="AL26" s="13">
        <v>0</v>
      </c>
    </row>
    <row r="27" spans="1:38" ht="12.75" customHeight="1">
      <c r="A27" s="41" t="str">
        <f>IFERROR(INDEX(Отсюда!$C$5:$C$75,MATCH(ROW()-ROW($A$3),Отсюда!$M$5:$M$75,0)),"")</f>
        <v>Кюл</v>
      </c>
      <c r="B27" s="13"/>
      <c r="C27" s="13">
        <v>0</v>
      </c>
      <c r="D27" s="13"/>
      <c r="E27" s="13">
        <v>0</v>
      </c>
      <c r="F27" s="13"/>
      <c r="G27" s="13">
        <v>0</v>
      </c>
      <c r="H27" s="13"/>
      <c r="I27" s="13">
        <v>0</v>
      </c>
      <c r="J27" s="13"/>
      <c r="K27" s="13">
        <v>0</v>
      </c>
      <c r="L27" s="42">
        <f>SUMPRODUCT((Отсюда!$C$5:$C$75=$A27)*(Отсюда!$D$5:$D$75=$L$2)*(Отсюда!$K$5:$K$75=1)*(Отсюда!$J$5:$J$75))</f>
        <v>0</v>
      </c>
      <c r="M27" s="13">
        <v>0</v>
      </c>
      <c r="N27" s="11">
        <f>SUMPRODUCT((Отсюда!$C$5:$C$75=$A27)*(Отсюда!$D$5:$D$75=$L$2)*(Отсюда!$L$5:$L$75=1)*(Отсюда!$J$5:$J$75))</f>
        <v>0</v>
      </c>
      <c r="O27" s="13">
        <v>0</v>
      </c>
      <c r="P27" s="13"/>
      <c r="Q27" s="13">
        <v>0</v>
      </c>
      <c r="R27" s="13"/>
      <c r="S27" s="13">
        <v>0</v>
      </c>
      <c r="T27" s="43">
        <f>SUMPRODUCT((Отсюда!$C$5:$C$75=$A27)*(Отсюда!$D$5:$D$75=$T$2)*(Отсюда!$K$5:$K$75=1)*(Отсюда!$J$5:$J$75))</f>
        <v>0</v>
      </c>
      <c r="U27" s="13">
        <v>0</v>
      </c>
      <c r="V27" s="43">
        <f>SUMPRODUCT((Отсюда!$C$5:$C$75=$A27)*(Отсюда!$D$5:$D$75=$T$2)*(Отсюда!$L$5:$L$75=1)*(Отсюда!$J$5:$J$75))</f>
        <v>0</v>
      </c>
      <c r="W27" s="13">
        <v>0</v>
      </c>
      <c r="X27" s="44">
        <f>SUMPRODUCT((Отсюда!$C$5:$C$75=$A27)*(Отсюда!$D$5:$D$75=$X$2)*(Отсюда!$K$5:$K$75=1)*(Отсюда!$J$5:$J$75))</f>
        <v>0</v>
      </c>
      <c r="Y27" s="13">
        <v>0</v>
      </c>
      <c r="Z27" s="44">
        <f>SUMPRODUCT((Отсюда!$C$5:$C$75=$A27)*(Отсюда!$D$5:$D$75=$X$2)*(Отсюда!$L$5:$L$75=1)*(Отсюда!$J$5:$J$75))</f>
        <v>0</v>
      </c>
      <c r="AA27" s="13">
        <v>0</v>
      </c>
      <c r="AB27" s="45">
        <f>SUMPRODUCT((Отсюда!$C$5:$C$75=$A27)*(Отсюда!$D$5:$D$75=$AB$2)*(Отсюда!$K$5:$K$75=1)*(Отсюда!$J$5:$J$75))</f>
        <v>0</v>
      </c>
      <c r="AC27" s="13">
        <v>0</v>
      </c>
      <c r="AD27" s="45">
        <f>SUMPRODUCT((Отсюда!$C$5:$C$75=$A27)*(Отсюда!$D$5:$D$75=$AB$2)*(Отсюда!$L$5:$L$75=1)*(Отсюда!$J$5:$J$75))</f>
        <v>1019</v>
      </c>
      <c r="AE27" s="13">
        <v>0</v>
      </c>
      <c r="AF27" s="13"/>
      <c r="AG27" s="13">
        <v>0</v>
      </c>
      <c r="AH27" s="13"/>
      <c r="AI27" s="13">
        <v>0</v>
      </c>
      <c r="AJ27" s="13"/>
      <c r="AK27" s="13">
        <v>0</v>
      </c>
      <c r="AL27" s="13">
        <v>0</v>
      </c>
    </row>
    <row r="28" spans="1:38" ht="12.75" customHeight="1">
      <c r="A28" s="41" t="str">
        <f>IFERROR(INDEX(Отсюда!$C$5:$C$75,MATCH(ROW()-ROW($A$3),Отсюда!$M$5:$M$75,0)),"")</f>
        <v>Скор</v>
      </c>
      <c r="B28" s="13"/>
      <c r="C28" s="13">
        <v>0</v>
      </c>
      <c r="D28" s="13"/>
      <c r="E28" s="13">
        <v>0</v>
      </c>
      <c r="F28" s="13"/>
      <c r="G28" s="13">
        <v>0</v>
      </c>
      <c r="H28" s="13"/>
      <c r="I28" s="13">
        <v>0</v>
      </c>
      <c r="J28" s="13"/>
      <c r="K28" s="13">
        <v>0</v>
      </c>
      <c r="L28" s="42">
        <f>SUMPRODUCT((Отсюда!$C$5:$C$75=$A28)*(Отсюда!$D$5:$D$75=$L$2)*(Отсюда!$K$5:$K$75=1)*(Отсюда!$J$5:$J$75))</f>
        <v>0</v>
      </c>
      <c r="M28" s="13">
        <v>0</v>
      </c>
      <c r="N28" s="11">
        <f>SUMPRODUCT((Отсюда!$C$5:$C$75=$A28)*(Отсюда!$D$5:$D$75=$L$2)*(Отсюда!$L$5:$L$75=1)*(Отсюда!$J$5:$J$75))</f>
        <v>0</v>
      </c>
      <c r="O28" s="13">
        <v>0</v>
      </c>
      <c r="P28" s="13"/>
      <c r="Q28" s="13">
        <v>0</v>
      </c>
      <c r="R28" s="13"/>
      <c r="S28" s="13">
        <v>0</v>
      </c>
      <c r="T28" s="43">
        <f>SUMPRODUCT((Отсюда!$C$5:$C$75=$A28)*(Отсюда!$D$5:$D$75=$T$2)*(Отсюда!$K$5:$K$75=1)*(Отсюда!$J$5:$J$75))</f>
        <v>0</v>
      </c>
      <c r="U28" s="13">
        <v>0</v>
      </c>
      <c r="V28" s="43">
        <f>SUMPRODUCT((Отсюда!$C$5:$C$75=$A28)*(Отсюда!$D$5:$D$75=$T$2)*(Отсюда!$L$5:$L$75=1)*(Отсюда!$J$5:$J$75))</f>
        <v>0</v>
      </c>
      <c r="W28" s="13">
        <v>0</v>
      </c>
      <c r="X28" s="44">
        <f>SUMPRODUCT((Отсюда!$C$5:$C$75=$A28)*(Отсюда!$D$5:$D$75=$X$2)*(Отсюда!$K$5:$K$75=1)*(Отсюда!$J$5:$J$75))</f>
        <v>0</v>
      </c>
      <c r="Y28" s="13">
        <v>0</v>
      </c>
      <c r="Z28" s="44">
        <f>SUMPRODUCT((Отсюда!$C$5:$C$75=$A28)*(Отсюда!$D$5:$D$75=$X$2)*(Отсюда!$L$5:$L$75=1)*(Отсюда!$J$5:$J$75))</f>
        <v>0</v>
      </c>
      <c r="AA28" s="13">
        <v>0</v>
      </c>
      <c r="AB28" s="45">
        <f>SUMPRODUCT((Отсюда!$C$5:$C$75=$A28)*(Отсюда!$D$5:$D$75=$AB$2)*(Отсюда!$K$5:$K$75=1)*(Отсюда!$J$5:$J$75))</f>
        <v>0</v>
      </c>
      <c r="AC28" s="13">
        <v>0</v>
      </c>
      <c r="AD28" s="45">
        <f>SUMPRODUCT((Отсюда!$C$5:$C$75=$A28)*(Отсюда!$D$5:$D$75=$AB$2)*(Отсюда!$L$5:$L$75=1)*(Отсюда!$J$5:$J$75))</f>
        <v>2720</v>
      </c>
      <c r="AE28" s="13">
        <v>0</v>
      </c>
      <c r="AF28" s="13"/>
      <c r="AG28" s="13">
        <v>0</v>
      </c>
      <c r="AH28" s="13"/>
      <c r="AI28" s="13">
        <v>0</v>
      </c>
      <c r="AJ28" s="13"/>
      <c r="AK28" s="13">
        <v>0</v>
      </c>
      <c r="AL28" s="13">
        <v>0</v>
      </c>
    </row>
    <row r="29" spans="1:38" ht="12.75" customHeight="1">
      <c r="A29" s="41" t="str">
        <f>IFERROR(INDEX(Отсюда!$C$5:$C$75,MATCH(ROW()-ROW($A$3),Отсюда!$M$5:$M$75,0)),"")</f>
        <v>Юр</v>
      </c>
      <c r="B29" s="13"/>
      <c r="C29" s="13">
        <v>0</v>
      </c>
      <c r="D29" s="13"/>
      <c r="E29" s="13">
        <v>0</v>
      </c>
      <c r="F29" s="13"/>
      <c r="G29" s="13">
        <v>0</v>
      </c>
      <c r="H29" s="13"/>
      <c r="I29" s="13">
        <v>0</v>
      </c>
      <c r="J29" s="13"/>
      <c r="K29" s="13">
        <v>0</v>
      </c>
      <c r="L29" s="42">
        <f>SUMPRODUCT((Отсюда!$C$5:$C$75=$A29)*(Отсюда!$D$5:$D$75=$L$2)*(Отсюда!$K$5:$K$75=1)*(Отсюда!$J$5:$J$75))</f>
        <v>0</v>
      </c>
      <c r="M29" s="13">
        <v>0</v>
      </c>
      <c r="N29" s="11">
        <f>SUMPRODUCT((Отсюда!$C$5:$C$75=$A29)*(Отсюда!$D$5:$D$75=$L$2)*(Отсюда!$L$5:$L$75=1)*(Отсюда!$J$5:$J$75))</f>
        <v>0</v>
      </c>
      <c r="O29" s="13">
        <v>0</v>
      </c>
      <c r="P29" s="13"/>
      <c r="Q29" s="13">
        <v>0</v>
      </c>
      <c r="R29" s="13"/>
      <c r="S29" s="13">
        <v>0</v>
      </c>
      <c r="T29" s="43">
        <f>SUMPRODUCT((Отсюда!$C$5:$C$75=$A29)*(Отсюда!$D$5:$D$75=$T$2)*(Отсюда!$K$5:$K$75=1)*(Отсюда!$J$5:$J$75))</f>
        <v>0</v>
      </c>
      <c r="U29" s="13">
        <v>0</v>
      </c>
      <c r="V29" s="43">
        <f>SUMPRODUCT((Отсюда!$C$5:$C$75=$A29)*(Отсюда!$D$5:$D$75=$T$2)*(Отсюда!$L$5:$L$75=1)*(Отсюда!$J$5:$J$75))</f>
        <v>0</v>
      </c>
      <c r="W29" s="13">
        <v>0</v>
      </c>
      <c r="X29" s="44">
        <f>SUMPRODUCT((Отсюда!$C$5:$C$75=$A29)*(Отсюда!$D$5:$D$75=$X$2)*(Отсюда!$K$5:$K$75=1)*(Отсюда!$J$5:$J$75))</f>
        <v>0</v>
      </c>
      <c r="Y29" s="13">
        <v>0</v>
      </c>
      <c r="Z29" s="44">
        <f>SUMPRODUCT((Отсюда!$C$5:$C$75=$A29)*(Отсюда!$D$5:$D$75=$X$2)*(Отсюда!$L$5:$L$75=1)*(Отсюда!$J$5:$J$75))</f>
        <v>0</v>
      </c>
      <c r="AA29" s="13">
        <v>0</v>
      </c>
      <c r="AB29" s="45">
        <f>SUMPRODUCT((Отсюда!$C$5:$C$75=$A29)*(Отсюда!$D$5:$D$75=$AB$2)*(Отсюда!$K$5:$K$75=1)*(Отсюда!$J$5:$J$75))</f>
        <v>0</v>
      </c>
      <c r="AC29" s="13">
        <v>0</v>
      </c>
      <c r="AD29" s="45">
        <f>SUMPRODUCT((Отсюда!$C$5:$C$75=$A29)*(Отсюда!$D$5:$D$75=$AB$2)*(Отсюда!$L$5:$L$75=1)*(Отсюда!$J$5:$J$75))</f>
        <v>965</v>
      </c>
      <c r="AE29" s="13">
        <v>0</v>
      </c>
      <c r="AF29" s="13"/>
      <c r="AG29" s="13">
        <v>0</v>
      </c>
      <c r="AH29" s="13"/>
      <c r="AI29" s="13">
        <v>0</v>
      </c>
      <c r="AJ29" s="13"/>
      <c r="AK29" s="13">
        <v>0</v>
      </c>
      <c r="AL29" s="13">
        <v>0</v>
      </c>
    </row>
    <row r="30" spans="1:38" ht="12.75" customHeight="1">
      <c r="A30" s="41" t="str">
        <f>IFERROR(INDEX(Отсюда!$C$5:$C$75,MATCH(ROW()-ROW($A$3),Отсюда!$M$5:$M$75,0)),"")</f>
        <v/>
      </c>
      <c r="B30" s="13"/>
      <c r="C30" s="13">
        <v>0</v>
      </c>
      <c r="D30" s="13"/>
      <c r="E30" s="13">
        <v>0</v>
      </c>
      <c r="F30" s="13"/>
      <c r="G30" s="13">
        <v>0</v>
      </c>
      <c r="H30" s="13"/>
      <c r="I30" s="13">
        <v>0</v>
      </c>
      <c r="J30" s="13"/>
      <c r="K30" s="13">
        <v>0</v>
      </c>
      <c r="L30" s="42">
        <f>SUMPRODUCT((Отсюда!$C$5:$C$75=$A30)*(Отсюда!$D$5:$D$75=$L$2)*(Отсюда!$K$5:$K$75=1)*(Отсюда!$J$5:$J$75))</f>
        <v>0</v>
      </c>
      <c r="M30" s="13">
        <v>0</v>
      </c>
      <c r="N30" s="11">
        <f>SUMPRODUCT((Отсюда!$C$5:$C$75=$A30)*(Отсюда!$D$5:$D$75=$L$2)*(Отсюда!$L$5:$L$75=1)*(Отсюда!$J$5:$J$75))</f>
        <v>0</v>
      </c>
      <c r="O30" s="13">
        <v>0</v>
      </c>
      <c r="P30" s="13"/>
      <c r="Q30" s="13">
        <v>0</v>
      </c>
      <c r="R30" s="13"/>
      <c r="S30" s="13">
        <v>0</v>
      </c>
      <c r="T30" s="43">
        <f>SUMPRODUCT((Отсюда!$C$5:$C$75=$A30)*(Отсюда!$D$5:$D$75=$T$2)*(Отсюда!$K$5:$K$75=1)*(Отсюда!$J$5:$J$75))</f>
        <v>0</v>
      </c>
      <c r="U30" s="13">
        <v>0</v>
      </c>
      <c r="V30" s="43">
        <f>SUMPRODUCT((Отсюда!$C$5:$C$75=$A30)*(Отсюда!$D$5:$D$75=$T$2)*(Отсюда!$L$5:$L$75=1)*(Отсюда!$J$5:$J$75))</f>
        <v>0</v>
      </c>
      <c r="W30" s="13">
        <v>0</v>
      </c>
      <c r="X30" s="44">
        <f>SUMPRODUCT((Отсюда!$C$5:$C$75=$A30)*(Отсюда!$D$5:$D$75=$X$2)*(Отсюда!$K$5:$K$75=1)*(Отсюда!$J$5:$J$75))</f>
        <v>0</v>
      </c>
      <c r="Y30" s="13">
        <v>0</v>
      </c>
      <c r="Z30" s="44">
        <f>SUMPRODUCT((Отсюда!$C$5:$C$75=$A30)*(Отсюда!$D$5:$D$75=$X$2)*(Отсюда!$L$5:$L$75=1)*(Отсюда!$J$5:$J$75))</f>
        <v>0</v>
      </c>
      <c r="AA30" s="13">
        <v>0</v>
      </c>
      <c r="AB30" s="45">
        <f>SUMPRODUCT((Отсюда!$C$5:$C$75=$A30)*(Отсюда!$D$5:$D$75=$AB$2)*(Отсюда!$K$5:$K$75=1)*(Отсюда!$J$5:$J$75))</f>
        <v>0</v>
      </c>
      <c r="AC30" s="13">
        <v>0</v>
      </c>
      <c r="AD30" s="45">
        <f>SUMPRODUCT((Отсюда!$C$5:$C$75=$A30)*(Отсюда!$D$5:$D$75=$AB$2)*(Отсюда!$L$5:$L$75=1)*(Отсюда!$J$5:$J$75))</f>
        <v>0</v>
      </c>
      <c r="AE30" s="13">
        <v>0</v>
      </c>
      <c r="AF30" s="13"/>
      <c r="AG30" s="13">
        <v>0</v>
      </c>
      <c r="AH30" s="13"/>
      <c r="AI30" s="13">
        <v>0</v>
      </c>
      <c r="AJ30" s="13"/>
      <c r="AK30" s="13">
        <v>0</v>
      </c>
      <c r="AL30" s="13">
        <v>0</v>
      </c>
    </row>
    <row r="31" spans="1:38" ht="12.75" customHeight="1">
      <c r="A31" s="41" t="str">
        <f>IFERROR(INDEX(Отсюда!$C$5:$C$75,MATCH(ROW()-ROW($A$3),Отсюда!$M$5:$M$75,0)),"")</f>
        <v/>
      </c>
      <c r="B31" s="13"/>
      <c r="C31" s="13">
        <v>0</v>
      </c>
      <c r="D31" s="13"/>
      <c r="E31" s="13">
        <v>0</v>
      </c>
      <c r="F31" s="13"/>
      <c r="G31" s="13">
        <v>0</v>
      </c>
      <c r="H31" s="13"/>
      <c r="I31" s="13">
        <v>0</v>
      </c>
      <c r="J31" s="13"/>
      <c r="K31" s="13">
        <v>0</v>
      </c>
      <c r="L31" s="42">
        <f>SUMPRODUCT((Отсюда!$C$5:$C$75=$A31)*(Отсюда!$D$5:$D$75=$L$2)*(Отсюда!$K$5:$K$75=1)*(Отсюда!$J$5:$J$75))</f>
        <v>0</v>
      </c>
      <c r="M31" s="13">
        <v>0</v>
      </c>
      <c r="N31" s="11">
        <f>SUMPRODUCT((Отсюда!$C$5:$C$75=$A31)*(Отсюда!$D$5:$D$75=$L$2)*(Отсюда!$L$5:$L$75=1)*(Отсюда!$J$5:$J$75))</f>
        <v>0</v>
      </c>
      <c r="O31" s="13">
        <v>0</v>
      </c>
      <c r="P31" s="13"/>
      <c r="Q31" s="13">
        <v>0</v>
      </c>
      <c r="R31" s="13"/>
      <c r="S31" s="13">
        <v>0</v>
      </c>
      <c r="T31" s="43">
        <f>SUMPRODUCT((Отсюда!$C$5:$C$75=$A31)*(Отсюда!$D$5:$D$75=$T$2)*(Отсюда!$K$5:$K$75=1)*(Отсюда!$J$5:$J$75))</f>
        <v>0</v>
      </c>
      <c r="U31" s="13">
        <v>0</v>
      </c>
      <c r="V31" s="43">
        <f>SUMPRODUCT((Отсюда!$C$5:$C$75=$A31)*(Отсюда!$D$5:$D$75=$T$2)*(Отсюда!$L$5:$L$75=1)*(Отсюда!$J$5:$J$75))</f>
        <v>0</v>
      </c>
      <c r="W31" s="13">
        <v>0</v>
      </c>
      <c r="X31" s="44">
        <f>SUMPRODUCT((Отсюда!$C$5:$C$75=$A31)*(Отсюда!$D$5:$D$75=$X$2)*(Отсюда!$K$5:$K$75=1)*(Отсюда!$J$5:$J$75))</f>
        <v>0</v>
      </c>
      <c r="Y31" s="13">
        <v>0</v>
      </c>
      <c r="Z31" s="44">
        <f>SUMPRODUCT((Отсюда!$C$5:$C$75=$A31)*(Отсюда!$D$5:$D$75=$X$2)*(Отсюда!$L$5:$L$75=1)*(Отсюда!$J$5:$J$75))</f>
        <v>0</v>
      </c>
      <c r="AA31" s="13">
        <v>0</v>
      </c>
      <c r="AB31" s="45">
        <f>SUMPRODUCT((Отсюда!$C$5:$C$75=$A31)*(Отсюда!$D$5:$D$75=$AB$2)*(Отсюда!$K$5:$K$75=1)*(Отсюда!$J$5:$J$75))</f>
        <v>0</v>
      </c>
      <c r="AC31" s="13">
        <v>0</v>
      </c>
      <c r="AD31" s="45">
        <f>SUMPRODUCT((Отсюда!$C$5:$C$75=$A31)*(Отсюда!$D$5:$D$75=$AB$2)*(Отсюда!$L$5:$L$75=1)*(Отсюда!$J$5:$J$75))</f>
        <v>0</v>
      </c>
      <c r="AE31" s="13">
        <v>0</v>
      </c>
      <c r="AF31" s="13"/>
      <c r="AG31" s="13">
        <v>0</v>
      </c>
      <c r="AH31" s="13"/>
      <c r="AI31" s="13">
        <v>0</v>
      </c>
      <c r="AJ31" s="13"/>
      <c r="AK31" s="13">
        <v>0</v>
      </c>
      <c r="AL31" s="13">
        <v>0</v>
      </c>
    </row>
    <row r="32" spans="1:38" ht="12.75" customHeight="1">
      <c r="A32" s="41" t="str">
        <f>IFERROR(INDEX(Отсюда!$C$5:$C$75,MATCH(ROW()-ROW($A$3),Отсюда!$M$5:$M$75,0)),"")</f>
        <v/>
      </c>
      <c r="B32" s="13"/>
      <c r="C32" s="13">
        <v>0</v>
      </c>
      <c r="D32" s="13"/>
      <c r="E32" s="13">
        <v>0</v>
      </c>
      <c r="F32" s="13"/>
      <c r="G32" s="13">
        <v>0</v>
      </c>
      <c r="H32" s="13"/>
      <c r="I32" s="13">
        <v>0</v>
      </c>
      <c r="J32" s="13"/>
      <c r="K32" s="13">
        <v>0</v>
      </c>
      <c r="L32" s="42">
        <f>SUMPRODUCT((Отсюда!$C$5:$C$75=$A32)*(Отсюда!$D$5:$D$75=$L$2)*(Отсюда!$K$5:$K$75=1)*(Отсюда!$J$5:$J$75))</f>
        <v>0</v>
      </c>
      <c r="M32" s="13">
        <v>0</v>
      </c>
      <c r="N32" s="11">
        <f>SUMPRODUCT((Отсюда!$C$5:$C$75=$A32)*(Отсюда!$D$5:$D$75=$L$2)*(Отсюда!$L$5:$L$75=1)*(Отсюда!$J$5:$J$75))</f>
        <v>0</v>
      </c>
      <c r="O32" s="13">
        <v>0</v>
      </c>
      <c r="P32" s="13"/>
      <c r="Q32" s="13">
        <v>0</v>
      </c>
      <c r="R32" s="13"/>
      <c r="S32" s="13">
        <v>0</v>
      </c>
      <c r="T32" s="43">
        <f>SUMPRODUCT((Отсюда!$C$5:$C$75=$A32)*(Отсюда!$D$5:$D$75=$T$2)*(Отсюда!$K$5:$K$75=1)*(Отсюда!$J$5:$J$75))</f>
        <v>0</v>
      </c>
      <c r="U32" s="13">
        <v>0</v>
      </c>
      <c r="V32" s="43">
        <f>SUMPRODUCT((Отсюда!$C$5:$C$75=$A32)*(Отсюда!$D$5:$D$75=$T$2)*(Отсюда!$L$5:$L$75=1)*(Отсюда!$J$5:$J$75))</f>
        <v>0</v>
      </c>
      <c r="W32" s="13">
        <v>0</v>
      </c>
      <c r="X32" s="44">
        <f>SUMPRODUCT((Отсюда!$C$5:$C$75=$A32)*(Отсюда!$D$5:$D$75=$X$2)*(Отсюда!$K$5:$K$75=1)*(Отсюда!$J$5:$J$75))</f>
        <v>0</v>
      </c>
      <c r="Y32" s="13">
        <v>0</v>
      </c>
      <c r="Z32" s="44">
        <f>SUMPRODUCT((Отсюда!$C$5:$C$75=$A32)*(Отсюда!$D$5:$D$75=$X$2)*(Отсюда!$L$5:$L$75=1)*(Отсюда!$J$5:$J$75))</f>
        <v>0</v>
      </c>
      <c r="AA32" s="13">
        <v>0</v>
      </c>
      <c r="AB32" s="45">
        <f>SUMPRODUCT((Отсюда!$C$5:$C$75=$A32)*(Отсюда!$D$5:$D$75=$AB$2)*(Отсюда!$K$5:$K$75=1)*(Отсюда!$J$5:$J$75))</f>
        <v>0</v>
      </c>
      <c r="AC32" s="13">
        <v>0</v>
      </c>
      <c r="AD32" s="45">
        <f>SUMPRODUCT((Отсюда!$C$5:$C$75=$A32)*(Отсюда!$D$5:$D$75=$AB$2)*(Отсюда!$L$5:$L$75=1)*(Отсюда!$J$5:$J$75))</f>
        <v>0</v>
      </c>
      <c r="AE32" s="13">
        <v>0</v>
      </c>
      <c r="AF32" s="13"/>
      <c r="AG32" s="13">
        <v>0</v>
      </c>
      <c r="AH32" s="13"/>
      <c r="AI32" s="13">
        <v>0</v>
      </c>
      <c r="AJ32" s="13"/>
      <c r="AK32" s="13">
        <v>0</v>
      </c>
      <c r="AL32" s="13">
        <v>0</v>
      </c>
    </row>
    <row r="33" spans="1:38" ht="12.75" customHeight="1">
      <c r="A33" s="41" t="str">
        <f>IFERROR(INDEX(Отсюда!$C$5:$C$75,MATCH(ROW()-ROW($A$3),Отсюда!$M$5:$M$75,0)),"")</f>
        <v/>
      </c>
      <c r="B33" s="13"/>
      <c r="C33" s="13">
        <v>0</v>
      </c>
      <c r="D33" s="13"/>
      <c r="E33" s="13">
        <v>0</v>
      </c>
      <c r="F33" s="13"/>
      <c r="G33" s="13">
        <v>0</v>
      </c>
      <c r="H33" s="13"/>
      <c r="I33" s="13">
        <v>0</v>
      </c>
      <c r="J33" s="13"/>
      <c r="K33" s="13">
        <v>0</v>
      </c>
      <c r="L33" s="42">
        <f>SUMPRODUCT((Отсюда!$C$5:$C$75=$A33)*(Отсюда!$D$5:$D$75=$L$2)*(Отсюда!$K$5:$K$75=1)*(Отсюда!$J$5:$J$75))</f>
        <v>0</v>
      </c>
      <c r="M33" s="13">
        <v>0</v>
      </c>
      <c r="N33" s="11">
        <f>SUMPRODUCT((Отсюда!$C$5:$C$75=$A33)*(Отсюда!$D$5:$D$75=$L$2)*(Отсюда!$L$5:$L$75=1)*(Отсюда!$J$5:$J$75))</f>
        <v>0</v>
      </c>
      <c r="O33" s="13">
        <v>0</v>
      </c>
      <c r="P33" s="13"/>
      <c r="Q33" s="13">
        <v>0</v>
      </c>
      <c r="R33" s="13"/>
      <c r="S33" s="13">
        <v>0</v>
      </c>
      <c r="T33" s="43">
        <f>SUMPRODUCT((Отсюда!$C$5:$C$75=$A33)*(Отсюда!$D$5:$D$75=$T$2)*(Отсюда!$K$5:$K$75=1)*(Отсюда!$J$5:$J$75))</f>
        <v>0</v>
      </c>
      <c r="U33" s="13">
        <v>0</v>
      </c>
      <c r="V33" s="43">
        <f>SUMPRODUCT((Отсюда!$C$5:$C$75=$A33)*(Отсюда!$D$5:$D$75=$T$2)*(Отсюда!$L$5:$L$75=1)*(Отсюда!$J$5:$J$75))</f>
        <v>0</v>
      </c>
      <c r="W33" s="13">
        <v>0</v>
      </c>
      <c r="X33" s="44">
        <f>SUMPRODUCT((Отсюда!$C$5:$C$75=$A33)*(Отсюда!$D$5:$D$75=$X$2)*(Отсюда!$K$5:$K$75=1)*(Отсюда!$J$5:$J$75))</f>
        <v>0</v>
      </c>
      <c r="Y33" s="13">
        <v>0</v>
      </c>
      <c r="Z33" s="44">
        <f>SUMPRODUCT((Отсюда!$C$5:$C$75=$A33)*(Отсюда!$D$5:$D$75=$X$2)*(Отсюда!$L$5:$L$75=1)*(Отсюда!$J$5:$J$75))</f>
        <v>0</v>
      </c>
      <c r="AA33" s="13">
        <v>0</v>
      </c>
      <c r="AB33" s="45">
        <f>SUMPRODUCT((Отсюда!$C$5:$C$75=$A33)*(Отсюда!$D$5:$D$75=$AB$2)*(Отсюда!$K$5:$K$75=1)*(Отсюда!$J$5:$J$75))</f>
        <v>0</v>
      </c>
      <c r="AC33" s="13">
        <v>0</v>
      </c>
      <c r="AD33" s="45">
        <f>SUMPRODUCT((Отсюда!$C$5:$C$75=$A33)*(Отсюда!$D$5:$D$75=$AB$2)*(Отсюда!$L$5:$L$75=1)*(Отсюда!$J$5:$J$75))</f>
        <v>0</v>
      </c>
      <c r="AE33" s="13">
        <v>0</v>
      </c>
      <c r="AF33" s="13"/>
      <c r="AG33" s="13">
        <v>0</v>
      </c>
      <c r="AH33" s="13"/>
      <c r="AI33" s="13">
        <v>0</v>
      </c>
      <c r="AJ33" s="13"/>
      <c r="AK33" s="13">
        <v>0</v>
      </c>
      <c r="AL33" s="13">
        <v>0</v>
      </c>
    </row>
    <row r="34" spans="1:38" ht="12.75" customHeight="1">
      <c r="A34" s="41" t="str">
        <f>IFERROR(INDEX(Отсюда!$C$5:$C$75,MATCH(ROW()-ROW($A$3),Отсюда!$M$5:$M$75,0)),"")</f>
        <v/>
      </c>
      <c r="B34" s="13"/>
      <c r="C34" s="13">
        <v>0</v>
      </c>
      <c r="D34" s="13"/>
      <c r="E34" s="13">
        <v>0</v>
      </c>
      <c r="F34" s="13"/>
      <c r="G34" s="13">
        <v>0</v>
      </c>
      <c r="H34" s="13"/>
      <c r="I34" s="13">
        <v>0</v>
      </c>
      <c r="J34" s="13"/>
      <c r="K34" s="13">
        <v>0</v>
      </c>
      <c r="L34" s="42">
        <f>SUMPRODUCT((Отсюда!$C$5:$C$75=$A34)*(Отсюда!$D$5:$D$75=$L$2)*(Отсюда!$K$5:$K$75=1)*(Отсюда!$J$5:$J$75))</f>
        <v>0</v>
      </c>
      <c r="M34" s="13">
        <v>0</v>
      </c>
      <c r="N34" s="11">
        <f>SUMPRODUCT((Отсюда!$C$5:$C$75=$A34)*(Отсюда!$D$5:$D$75=$L$2)*(Отсюда!$L$5:$L$75=1)*(Отсюда!$J$5:$J$75))</f>
        <v>0</v>
      </c>
      <c r="O34" s="13">
        <v>0</v>
      </c>
      <c r="P34" s="13"/>
      <c r="Q34" s="13">
        <v>0</v>
      </c>
      <c r="R34" s="13"/>
      <c r="S34" s="13">
        <v>0</v>
      </c>
      <c r="T34" s="43">
        <f>SUMPRODUCT((Отсюда!$C$5:$C$75=$A34)*(Отсюда!$D$5:$D$75=$T$2)*(Отсюда!$K$5:$K$75=1)*(Отсюда!$J$5:$J$75))</f>
        <v>0</v>
      </c>
      <c r="U34" s="13">
        <v>0</v>
      </c>
      <c r="V34" s="43">
        <f>SUMPRODUCT((Отсюда!$C$5:$C$75=$A34)*(Отсюда!$D$5:$D$75=$T$2)*(Отсюда!$L$5:$L$75=1)*(Отсюда!$J$5:$J$75))</f>
        <v>0</v>
      </c>
      <c r="W34" s="13">
        <v>0</v>
      </c>
      <c r="X34" s="44">
        <f>SUMPRODUCT((Отсюда!$C$5:$C$75=$A34)*(Отсюда!$D$5:$D$75=$X$2)*(Отсюда!$K$5:$K$75=1)*(Отсюда!$J$5:$J$75))</f>
        <v>0</v>
      </c>
      <c r="Y34" s="13">
        <v>0</v>
      </c>
      <c r="Z34" s="44">
        <f>SUMPRODUCT((Отсюда!$C$5:$C$75=$A34)*(Отсюда!$D$5:$D$75=$X$2)*(Отсюда!$L$5:$L$75=1)*(Отсюда!$J$5:$J$75))</f>
        <v>0</v>
      </c>
      <c r="AA34" s="13">
        <v>0</v>
      </c>
      <c r="AB34" s="45">
        <f>SUMPRODUCT((Отсюда!$C$5:$C$75=$A34)*(Отсюда!$D$5:$D$75=$AB$2)*(Отсюда!$K$5:$K$75=1)*(Отсюда!$J$5:$J$75))</f>
        <v>0</v>
      </c>
      <c r="AC34" s="13">
        <v>0</v>
      </c>
      <c r="AD34" s="45">
        <f>SUMPRODUCT((Отсюда!$C$5:$C$75=$A34)*(Отсюда!$D$5:$D$75=$AB$2)*(Отсюда!$L$5:$L$75=1)*(Отсюда!$J$5:$J$75))</f>
        <v>0</v>
      </c>
      <c r="AE34" s="13">
        <v>0</v>
      </c>
      <c r="AF34" s="13"/>
      <c r="AG34" s="13">
        <v>0</v>
      </c>
      <c r="AH34" s="13"/>
      <c r="AI34" s="13">
        <v>0</v>
      </c>
      <c r="AJ34" s="13"/>
      <c r="AK34" s="13">
        <v>0</v>
      </c>
      <c r="AL34" s="13">
        <v>0</v>
      </c>
    </row>
    <row r="35" spans="1:38" ht="12.75" customHeight="1">
      <c r="A35" s="41" t="str">
        <f>IFERROR(INDEX(Отсюда!$C$5:$C$75,MATCH(ROW()-ROW($A$3),Отсюда!$M$5:$M$75,0)),"")</f>
        <v/>
      </c>
      <c r="B35" s="13"/>
      <c r="C35" s="13">
        <v>0</v>
      </c>
      <c r="D35" s="13"/>
      <c r="E35" s="13">
        <v>0</v>
      </c>
      <c r="F35" s="13"/>
      <c r="G35" s="13">
        <v>0</v>
      </c>
      <c r="H35" s="13"/>
      <c r="I35" s="13">
        <v>0</v>
      </c>
      <c r="J35" s="13"/>
      <c r="K35" s="13">
        <v>0</v>
      </c>
      <c r="L35" s="42">
        <f>SUMPRODUCT((Отсюда!$C$5:$C$75=$A35)*(Отсюда!$D$5:$D$75=$L$2)*(Отсюда!$K$5:$K$75=1)*(Отсюда!$J$5:$J$75))</f>
        <v>0</v>
      </c>
      <c r="M35" s="13">
        <v>0</v>
      </c>
      <c r="N35" s="11">
        <f>SUMPRODUCT((Отсюда!$C$5:$C$75=$A35)*(Отсюда!$D$5:$D$75=$L$2)*(Отсюда!$L$5:$L$75=1)*(Отсюда!$J$5:$J$75))</f>
        <v>0</v>
      </c>
      <c r="O35" s="13">
        <v>0</v>
      </c>
      <c r="P35" s="13"/>
      <c r="Q35" s="13">
        <v>0</v>
      </c>
      <c r="R35" s="13"/>
      <c r="S35" s="13">
        <v>0</v>
      </c>
      <c r="T35" s="43">
        <f>SUMPRODUCT((Отсюда!$C$5:$C$75=$A35)*(Отсюда!$D$5:$D$75=$T$2)*(Отсюда!$K$5:$K$75=1)*(Отсюда!$J$5:$J$75))</f>
        <v>0</v>
      </c>
      <c r="U35" s="13">
        <v>0</v>
      </c>
      <c r="V35" s="43">
        <f>SUMPRODUCT((Отсюда!$C$5:$C$75=$A35)*(Отсюда!$D$5:$D$75=$T$2)*(Отсюда!$L$5:$L$75=1)*(Отсюда!$J$5:$J$75))</f>
        <v>0</v>
      </c>
      <c r="W35" s="13">
        <v>0</v>
      </c>
      <c r="X35" s="44">
        <f>SUMPRODUCT((Отсюда!$C$5:$C$75=$A35)*(Отсюда!$D$5:$D$75=$X$2)*(Отсюда!$K$5:$K$75=1)*(Отсюда!$J$5:$J$75))</f>
        <v>0</v>
      </c>
      <c r="Y35" s="13">
        <v>0</v>
      </c>
      <c r="Z35" s="44">
        <f>SUMPRODUCT((Отсюда!$C$5:$C$75=$A35)*(Отсюда!$D$5:$D$75=$X$2)*(Отсюда!$L$5:$L$75=1)*(Отсюда!$J$5:$J$75))</f>
        <v>0</v>
      </c>
      <c r="AA35" s="13">
        <v>0</v>
      </c>
      <c r="AB35" s="45">
        <f>SUMPRODUCT((Отсюда!$C$5:$C$75=$A35)*(Отсюда!$D$5:$D$75=$AB$2)*(Отсюда!$K$5:$K$75=1)*(Отсюда!$J$5:$J$75))</f>
        <v>0</v>
      </c>
      <c r="AC35" s="13">
        <v>0</v>
      </c>
      <c r="AD35" s="45">
        <f>SUMPRODUCT((Отсюда!$C$5:$C$75=$A35)*(Отсюда!$D$5:$D$75=$AB$2)*(Отсюда!$L$5:$L$75=1)*(Отсюда!$J$5:$J$75))</f>
        <v>0</v>
      </c>
      <c r="AE35" s="13">
        <v>0</v>
      </c>
      <c r="AF35" s="13"/>
      <c r="AG35" s="13">
        <v>0</v>
      </c>
      <c r="AH35" s="13"/>
      <c r="AI35" s="13">
        <v>0</v>
      </c>
      <c r="AJ35" s="13"/>
      <c r="AK35" s="13">
        <v>0</v>
      </c>
      <c r="AL35" s="13">
        <v>0</v>
      </c>
    </row>
    <row r="36" spans="1:38" ht="12.75" customHeight="1">
      <c r="A36" s="41" t="str">
        <f>IFERROR(INDEX(Отсюда!$C$5:$C$75,MATCH(ROW()-ROW($A$3),Отсюда!$M$5:$M$75,0)),"")</f>
        <v/>
      </c>
      <c r="B36" s="13"/>
      <c r="C36" s="13">
        <v>0</v>
      </c>
      <c r="D36" s="13"/>
      <c r="E36" s="13">
        <v>0</v>
      </c>
      <c r="F36" s="13"/>
      <c r="G36" s="13">
        <v>0</v>
      </c>
      <c r="H36" s="13"/>
      <c r="I36" s="13">
        <v>0</v>
      </c>
      <c r="J36" s="13"/>
      <c r="K36" s="13">
        <v>0</v>
      </c>
      <c r="L36" s="42">
        <f>SUMPRODUCT((Отсюда!$C$5:$C$75=$A36)*(Отсюда!$D$5:$D$75=$L$2)*(Отсюда!$K$5:$K$75=1)*(Отсюда!$J$5:$J$75))</f>
        <v>0</v>
      </c>
      <c r="M36" s="13">
        <v>0</v>
      </c>
      <c r="N36" s="11">
        <f>SUMPRODUCT((Отсюда!$C$5:$C$75=$A36)*(Отсюда!$D$5:$D$75=$L$2)*(Отсюда!$L$5:$L$75=1)*(Отсюда!$J$5:$J$75))</f>
        <v>0</v>
      </c>
      <c r="O36" s="13">
        <v>0</v>
      </c>
      <c r="P36" s="13"/>
      <c r="Q36" s="13">
        <v>0</v>
      </c>
      <c r="R36" s="13"/>
      <c r="S36" s="13">
        <v>0</v>
      </c>
      <c r="T36" s="43">
        <f>SUMPRODUCT((Отсюда!$C$5:$C$75=$A36)*(Отсюда!$D$5:$D$75=$T$2)*(Отсюда!$K$5:$K$75=1)*(Отсюда!$J$5:$J$75))</f>
        <v>0</v>
      </c>
      <c r="U36" s="13">
        <v>0</v>
      </c>
      <c r="V36" s="43">
        <f>SUMPRODUCT((Отсюда!$C$5:$C$75=$A36)*(Отсюда!$D$5:$D$75=$T$2)*(Отсюда!$L$5:$L$75=1)*(Отсюда!$J$5:$J$75))</f>
        <v>0</v>
      </c>
      <c r="W36" s="13">
        <v>0</v>
      </c>
      <c r="X36" s="44">
        <f>SUMPRODUCT((Отсюда!$C$5:$C$75=$A36)*(Отсюда!$D$5:$D$75=$X$2)*(Отсюда!$K$5:$K$75=1)*(Отсюда!$J$5:$J$75))</f>
        <v>0</v>
      </c>
      <c r="Y36" s="13">
        <v>0</v>
      </c>
      <c r="Z36" s="44">
        <f>SUMPRODUCT((Отсюда!$C$5:$C$75=$A36)*(Отсюда!$D$5:$D$75=$X$2)*(Отсюда!$L$5:$L$75=1)*(Отсюда!$J$5:$J$75))</f>
        <v>0</v>
      </c>
      <c r="AA36" s="13">
        <v>0</v>
      </c>
      <c r="AB36" s="45">
        <f>SUMPRODUCT((Отсюда!$C$5:$C$75=$A36)*(Отсюда!$D$5:$D$75=$AB$2)*(Отсюда!$K$5:$K$75=1)*(Отсюда!$J$5:$J$75))</f>
        <v>0</v>
      </c>
      <c r="AC36" s="13">
        <v>0</v>
      </c>
      <c r="AD36" s="45">
        <f>SUMPRODUCT((Отсюда!$C$5:$C$75=$A36)*(Отсюда!$D$5:$D$75=$AB$2)*(Отсюда!$L$5:$L$75=1)*(Отсюда!$J$5:$J$75))</f>
        <v>0</v>
      </c>
      <c r="AE36" s="13">
        <v>0</v>
      </c>
      <c r="AF36" s="13"/>
      <c r="AG36" s="13">
        <v>0</v>
      </c>
      <c r="AH36" s="13"/>
      <c r="AI36" s="13">
        <v>0</v>
      </c>
      <c r="AJ36" s="13"/>
      <c r="AK36" s="13">
        <v>0</v>
      </c>
      <c r="AL36" s="13">
        <v>0</v>
      </c>
    </row>
    <row r="37" spans="1:38" ht="12.75" customHeight="1">
      <c r="A37" s="41" t="str">
        <f>IFERROR(INDEX(Отсюда!$C$5:$C$75,MATCH(ROW()-ROW($A$3),Отсюда!$M$5:$M$75,0)),"")</f>
        <v/>
      </c>
      <c r="B37" s="13"/>
      <c r="C37" s="13">
        <v>0</v>
      </c>
      <c r="D37" s="13"/>
      <c r="E37" s="13">
        <v>0</v>
      </c>
      <c r="F37" s="13"/>
      <c r="G37" s="13">
        <v>0</v>
      </c>
      <c r="H37" s="13"/>
      <c r="I37" s="13">
        <v>0</v>
      </c>
      <c r="J37" s="13"/>
      <c r="K37" s="13">
        <v>0</v>
      </c>
      <c r="L37" s="42">
        <f>SUMPRODUCT((Отсюда!$C$5:$C$75=$A37)*(Отсюда!$D$5:$D$75=$L$2)*(Отсюда!$K$5:$K$75=1)*(Отсюда!$J$5:$J$75))</f>
        <v>0</v>
      </c>
      <c r="M37" s="13">
        <v>0</v>
      </c>
      <c r="N37" s="11">
        <f>SUMPRODUCT((Отсюда!$C$5:$C$75=$A37)*(Отсюда!$D$5:$D$75=$L$2)*(Отсюда!$L$5:$L$75=1)*(Отсюда!$J$5:$J$75))</f>
        <v>0</v>
      </c>
      <c r="O37" s="13">
        <v>0</v>
      </c>
      <c r="P37" s="13"/>
      <c r="Q37" s="13">
        <v>0</v>
      </c>
      <c r="R37" s="13"/>
      <c r="S37" s="13">
        <v>0</v>
      </c>
      <c r="T37" s="43">
        <f>SUMPRODUCT((Отсюда!$C$5:$C$75=$A37)*(Отсюда!$D$5:$D$75=$T$2)*(Отсюда!$K$5:$K$75=1)*(Отсюда!$J$5:$J$75))</f>
        <v>0</v>
      </c>
      <c r="U37" s="13">
        <v>0</v>
      </c>
      <c r="V37" s="43">
        <f>SUMPRODUCT((Отсюда!$C$5:$C$75=$A37)*(Отсюда!$D$5:$D$75=$T$2)*(Отсюда!$L$5:$L$75=1)*(Отсюда!$J$5:$J$75))</f>
        <v>0</v>
      </c>
      <c r="W37" s="13">
        <v>0</v>
      </c>
      <c r="X37" s="44">
        <f>SUMPRODUCT((Отсюда!$C$5:$C$75=$A37)*(Отсюда!$D$5:$D$75=$X$2)*(Отсюда!$K$5:$K$75=1)*(Отсюда!$J$5:$J$75))</f>
        <v>0</v>
      </c>
      <c r="Y37" s="13">
        <v>0</v>
      </c>
      <c r="Z37" s="44">
        <f>SUMPRODUCT((Отсюда!$C$5:$C$75=$A37)*(Отсюда!$D$5:$D$75=$X$2)*(Отсюда!$L$5:$L$75=1)*(Отсюда!$J$5:$J$75))</f>
        <v>0</v>
      </c>
      <c r="AA37" s="13">
        <v>0</v>
      </c>
      <c r="AB37" s="45">
        <f>SUMPRODUCT((Отсюда!$C$5:$C$75=$A37)*(Отсюда!$D$5:$D$75=$AB$2)*(Отсюда!$K$5:$K$75=1)*(Отсюда!$J$5:$J$75))</f>
        <v>0</v>
      </c>
      <c r="AC37" s="13">
        <v>0</v>
      </c>
      <c r="AD37" s="45">
        <f>SUMPRODUCT((Отсюда!$C$5:$C$75=$A37)*(Отсюда!$D$5:$D$75=$AB$2)*(Отсюда!$L$5:$L$75=1)*(Отсюда!$J$5:$J$75))</f>
        <v>0</v>
      </c>
      <c r="AE37" s="13">
        <v>0</v>
      </c>
      <c r="AF37" s="13"/>
      <c r="AG37" s="13">
        <v>0</v>
      </c>
      <c r="AH37" s="13"/>
      <c r="AI37" s="13">
        <v>0</v>
      </c>
      <c r="AJ37" s="13"/>
      <c r="AK37" s="13">
        <v>0</v>
      </c>
      <c r="AL37" s="13">
        <v>0</v>
      </c>
    </row>
    <row r="38" spans="1:38" ht="12.75" customHeight="1">
      <c r="A38" s="41" t="str">
        <f>IFERROR(INDEX(Отсюда!$C$5:$C$75,MATCH(ROW()-ROW($A$3),Отсюда!$M$5:$M$75,0)),"")</f>
        <v/>
      </c>
      <c r="B38" s="13"/>
      <c r="C38" s="13">
        <v>0</v>
      </c>
      <c r="D38" s="13"/>
      <c r="E38" s="13">
        <v>0</v>
      </c>
      <c r="F38" s="13"/>
      <c r="G38" s="13">
        <v>0</v>
      </c>
      <c r="H38" s="13"/>
      <c r="I38" s="13">
        <v>0</v>
      </c>
      <c r="J38" s="13"/>
      <c r="K38" s="13">
        <v>0</v>
      </c>
      <c r="L38" s="42">
        <f>SUMPRODUCT((Отсюда!$C$5:$C$75=$A38)*(Отсюда!$D$5:$D$75=$L$2)*(Отсюда!$K$5:$K$75=1)*(Отсюда!$J$5:$J$75))</f>
        <v>0</v>
      </c>
      <c r="M38" s="13">
        <v>0</v>
      </c>
      <c r="N38" s="11">
        <f>SUMPRODUCT((Отсюда!$C$5:$C$75=$A38)*(Отсюда!$D$5:$D$75=$L$2)*(Отсюда!$L$5:$L$75=1)*(Отсюда!$J$5:$J$75))</f>
        <v>0</v>
      </c>
      <c r="O38" s="13">
        <v>0</v>
      </c>
      <c r="P38" s="13"/>
      <c r="Q38" s="13">
        <v>0</v>
      </c>
      <c r="R38" s="13"/>
      <c r="S38" s="13">
        <v>0</v>
      </c>
      <c r="T38" s="43">
        <f>SUMPRODUCT((Отсюда!$C$5:$C$75=$A38)*(Отсюда!$D$5:$D$75=$T$2)*(Отсюда!$K$5:$K$75=1)*(Отсюда!$J$5:$J$75))</f>
        <v>0</v>
      </c>
      <c r="U38" s="13">
        <v>0</v>
      </c>
      <c r="V38" s="43">
        <f>SUMPRODUCT((Отсюда!$C$5:$C$75=$A38)*(Отсюда!$D$5:$D$75=$T$2)*(Отсюда!$L$5:$L$75=1)*(Отсюда!$J$5:$J$75))</f>
        <v>0</v>
      </c>
      <c r="W38" s="13">
        <v>0</v>
      </c>
      <c r="X38" s="44">
        <f>SUMPRODUCT((Отсюда!$C$5:$C$75=$A38)*(Отсюда!$D$5:$D$75=$X$2)*(Отсюда!$K$5:$K$75=1)*(Отсюда!$J$5:$J$75))</f>
        <v>0</v>
      </c>
      <c r="Y38" s="13">
        <v>0</v>
      </c>
      <c r="Z38" s="44">
        <f>SUMPRODUCT((Отсюда!$C$5:$C$75=$A38)*(Отсюда!$D$5:$D$75=$X$2)*(Отсюда!$L$5:$L$75=1)*(Отсюда!$J$5:$J$75))</f>
        <v>0</v>
      </c>
      <c r="AA38" s="13">
        <v>0</v>
      </c>
      <c r="AB38" s="45">
        <f>SUMPRODUCT((Отсюда!$C$5:$C$75=$A38)*(Отсюда!$D$5:$D$75=$AB$2)*(Отсюда!$K$5:$K$75=1)*(Отсюда!$J$5:$J$75))</f>
        <v>0</v>
      </c>
      <c r="AC38" s="13">
        <v>0</v>
      </c>
      <c r="AD38" s="45">
        <f>SUMPRODUCT((Отсюда!$C$5:$C$75=$A38)*(Отсюда!$D$5:$D$75=$AB$2)*(Отсюда!$L$5:$L$75=1)*(Отсюда!$J$5:$J$75))</f>
        <v>0</v>
      </c>
      <c r="AE38" s="13">
        <v>0</v>
      </c>
      <c r="AF38" s="13"/>
      <c r="AG38" s="13">
        <v>0</v>
      </c>
      <c r="AH38" s="13"/>
      <c r="AI38" s="13">
        <v>0</v>
      </c>
      <c r="AJ38" s="13"/>
      <c r="AK38" s="13">
        <v>0</v>
      </c>
      <c r="AL38" s="13">
        <v>0</v>
      </c>
    </row>
    <row r="39" spans="1:38" ht="12.75" customHeight="1">
      <c r="A39" s="41" t="str">
        <f>IFERROR(INDEX(Отсюда!$C$5:$C$75,MATCH(ROW()-ROW($A$3),Отсюда!$M$5:$M$75,0)),"")</f>
        <v/>
      </c>
      <c r="B39" s="13"/>
      <c r="C39" s="13">
        <v>0</v>
      </c>
      <c r="D39" s="13"/>
      <c r="E39" s="13">
        <v>0</v>
      </c>
      <c r="F39" s="13"/>
      <c r="G39" s="13">
        <v>0</v>
      </c>
      <c r="H39" s="13"/>
      <c r="I39" s="13">
        <v>0</v>
      </c>
      <c r="J39" s="13"/>
      <c r="K39" s="13">
        <v>0</v>
      </c>
      <c r="L39" s="42">
        <f>SUMPRODUCT((Отсюда!$C$5:$C$75=$A39)*(Отсюда!$D$5:$D$75=$L$2)*(Отсюда!$K$5:$K$75=1)*(Отсюда!$J$5:$J$75))</f>
        <v>0</v>
      </c>
      <c r="M39" s="13">
        <v>0</v>
      </c>
      <c r="N39" s="11">
        <f>SUMPRODUCT((Отсюда!$C$5:$C$75=$A39)*(Отсюда!$D$5:$D$75=$L$2)*(Отсюда!$L$5:$L$75=1)*(Отсюда!$J$5:$J$75))</f>
        <v>0</v>
      </c>
      <c r="O39" s="13">
        <v>0</v>
      </c>
      <c r="P39" s="13"/>
      <c r="Q39" s="13">
        <v>0</v>
      </c>
      <c r="R39" s="13"/>
      <c r="S39" s="13">
        <v>0</v>
      </c>
      <c r="T39" s="43">
        <f>SUMPRODUCT((Отсюда!$C$5:$C$75=$A39)*(Отсюда!$D$5:$D$75=$T$2)*(Отсюда!$K$5:$K$75=1)*(Отсюда!$J$5:$J$75))</f>
        <v>0</v>
      </c>
      <c r="U39" s="13">
        <v>0</v>
      </c>
      <c r="V39" s="43">
        <f>SUMPRODUCT((Отсюда!$C$5:$C$75=$A39)*(Отсюда!$D$5:$D$75=$T$2)*(Отсюда!$L$5:$L$75=1)*(Отсюда!$J$5:$J$75))</f>
        <v>0</v>
      </c>
      <c r="W39" s="13">
        <v>0</v>
      </c>
      <c r="X39" s="44">
        <f>SUMPRODUCT((Отсюда!$C$5:$C$75=$A39)*(Отсюда!$D$5:$D$75=$X$2)*(Отсюда!$K$5:$K$75=1)*(Отсюда!$J$5:$J$75))</f>
        <v>0</v>
      </c>
      <c r="Y39" s="13">
        <v>0</v>
      </c>
      <c r="Z39" s="44">
        <f>SUMPRODUCT((Отсюда!$C$5:$C$75=$A39)*(Отсюда!$D$5:$D$75=$X$2)*(Отсюда!$L$5:$L$75=1)*(Отсюда!$J$5:$J$75))</f>
        <v>0</v>
      </c>
      <c r="AA39" s="13">
        <v>0</v>
      </c>
      <c r="AB39" s="45">
        <f>SUMPRODUCT((Отсюда!$C$5:$C$75=$A39)*(Отсюда!$D$5:$D$75=$AB$2)*(Отсюда!$K$5:$K$75=1)*(Отсюда!$J$5:$J$75))</f>
        <v>0</v>
      </c>
      <c r="AC39" s="13">
        <v>0</v>
      </c>
      <c r="AD39" s="45">
        <f>SUMPRODUCT((Отсюда!$C$5:$C$75=$A39)*(Отсюда!$D$5:$D$75=$AB$2)*(Отсюда!$L$5:$L$75=1)*(Отсюда!$J$5:$J$75))</f>
        <v>0</v>
      </c>
      <c r="AE39" s="13">
        <v>0</v>
      </c>
      <c r="AF39" s="13"/>
      <c r="AG39" s="13">
        <v>0</v>
      </c>
      <c r="AH39" s="13"/>
      <c r="AI39" s="13">
        <v>0</v>
      </c>
      <c r="AJ39" s="13"/>
      <c r="AK39" s="13">
        <v>0</v>
      </c>
      <c r="AL39" s="13">
        <v>0</v>
      </c>
    </row>
    <row r="40" spans="1:38" ht="12.75" customHeight="1">
      <c r="A40" s="41" t="str">
        <f>IFERROR(INDEX(Отсюда!$C$5:$C$75,MATCH(ROW()-ROW($A$3),Отсюда!$M$5:$M$75,0)),"")</f>
        <v/>
      </c>
      <c r="B40" s="13"/>
      <c r="C40" s="13">
        <v>0</v>
      </c>
      <c r="D40" s="13"/>
      <c r="E40" s="13">
        <v>0</v>
      </c>
      <c r="F40" s="13"/>
      <c r="G40" s="13">
        <v>0</v>
      </c>
      <c r="H40" s="13"/>
      <c r="I40" s="13">
        <v>0</v>
      </c>
      <c r="J40" s="13"/>
      <c r="K40" s="13">
        <v>0</v>
      </c>
      <c r="L40" s="42">
        <f>SUMPRODUCT((Отсюда!$C$5:$C$75=$A40)*(Отсюда!$D$5:$D$75=$L$2)*(Отсюда!$K$5:$K$75=1)*(Отсюда!$J$5:$J$75))</f>
        <v>0</v>
      </c>
      <c r="M40" s="13">
        <v>0</v>
      </c>
      <c r="N40" s="11">
        <f>SUMPRODUCT((Отсюда!$C$5:$C$75=$A40)*(Отсюда!$D$5:$D$75=$L$2)*(Отсюда!$L$5:$L$75=1)*(Отсюда!$J$5:$J$75))</f>
        <v>0</v>
      </c>
      <c r="O40" s="13">
        <v>0</v>
      </c>
      <c r="P40" s="13"/>
      <c r="Q40" s="13">
        <v>0</v>
      </c>
      <c r="R40" s="13"/>
      <c r="S40" s="13">
        <v>0</v>
      </c>
      <c r="T40" s="43">
        <f>SUMPRODUCT((Отсюда!$C$5:$C$75=$A40)*(Отсюда!$D$5:$D$75=$T$2)*(Отсюда!$K$5:$K$75=1)*(Отсюда!$J$5:$J$75))</f>
        <v>0</v>
      </c>
      <c r="U40" s="13">
        <v>0</v>
      </c>
      <c r="V40" s="43">
        <f>SUMPRODUCT((Отсюда!$C$5:$C$75=$A40)*(Отсюда!$D$5:$D$75=$T$2)*(Отсюда!$L$5:$L$75=1)*(Отсюда!$J$5:$J$75))</f>
        <v>0</v>
      </c>
      <c r="W40" s="13">
        <v>0</v>
      </c>
      <c r="X40" s="44">
        <f>SUMPRODUCT((Отсюда!$C$5:$C$75=$A40)*(Отсюда!$D$5:$D$75=$X$2)*(Отсюда!$K$5:$K$75=1)*(Отсюда!$J$5:$J$75))</f>
        <v>0</v>
      </c>
      <c r="Y40" s="13">
        <v>0</v>
      </c>
      <c r="Z40" s="44">
        <f>SUMPRODUCT((Отсюда!$C$5:$C$75=$A40)*(Отсюда!$D$5:$D$75=$X$2)*(Отсюда!$L$5:$L$75=1)*(Отсюда!$J$5:$J$75))</f>
        <v>0</v>
      </c>
      <c r="AA40" s="13">
        <v>0</v>
      </c>
      <c r="AB40" s="45">
        <f>SUMPRODUCT((Отсюда!$C$5:$C$75=$A40)*(Отсюда!$D$5:$D$75=$AB$2)*(Отсюда!$K$5:$K$75=1)*(Отсюда!$J$5:$J$75))</f>
        <v>0</v>
      </c>
      <c r="AC40" s="13">
        <v>0</v>
      </c>
      <c r="AD40" s="45">
        <f>SUMPRODUCT((Отсюда!$C$5:$C$75=$A40)*(Отсюда!$D$5:$D$75=$AB$2)*(Отсюда!$L$5:$L$75=1)*(Отсюда!$J$5:$J$75))</f>
        <v>0</v>
      </c>
      <c r="AE40" s="13">
        <v>0</v>
      </c>
      <c r="AF40" s="13"/>
      <c r="AG40" s="13">
        <v>0</v>
      </c>
      <c r="AH40" s="13"/>
      <c r="AI40" s="13">
        <v>0</v>
      </c>
      <c r="AJ40" s="13"/>
      <c r="AK40" s="13">
        <v>0</v>
      </c>
      <c r="AL40" s="13">
        <v>0</v>
      </c>
    </row>
    <row r="41" spans="1:38" ht="12.75" customHeight="1"/>
    <row r="42" spans="1:38" ht="12.75" customHeight="1"/>
    <row r="43" spans="1:38" ht="12.75" customHeight="1"/>
    <row r="44" spans="1:38" ht="12.75" customHeight="1"/>
    <row r="45" spans="1:38" ht="12.75" customHeight="1"/>
    <row r="46" spans="1:38" ht="12.75" customHeight="1"/>
    <row r="47" spans="1:38" ht="12.75" customHeight="1"/>
    <row r="48" spans="1:3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Отсюда</vt:lpstr>
      <vt:lpstr>Сюда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Infiniti</dc:creator>
  <cp:lastModifiedBy>Infiniti</cp:lastModifiedBy>
  <dcterms:modified xsi:type="dcterms:W3CDTF">2020-09-04T19:05:37Z</dcterms:modified>
</cp:coreProperties>
</file>