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176F334-5A0C-4D1C-841D-4FD71F797FAC}" xr6:coauthVersionLast="45" xr6:coauthVersionMax="45" xr10:uidLastSave="{00000000-0000-0000-0000-000000000000}"/>
  <bookViews>
    <workbookView xWindow="-120" yWindow="-120" windowWidth="38640" windowHeight="15840" tabRatio="859" xr2:uid="{00000000-000D-0000-FFFF-FFFF00000000}"/>
  </bookViews>
  <sheets>
    <sheet name="АКТ СВЕРКИ" sheetId="37" r:id="rId1"/>
    <sheet name="РЕАЛИЗАЦИЯ" sheetId="1" r:id="rId2"/>
    <sheet name="ПЛАТЕжИ" sheetId="17" r:id="rId3"/>
    <sheet name="АКТ СВЕРКА" sheetId="26" r:id="rId4"/>
    <sheet name="ПЕРЕДАЧА НА СКЛАД" sheetId="27" r:id="rId5"/>
    <sheet name="СОСТОЯНИЯ СКЛАДА" sheetId="35" r:id="rId6"/>
    <sheet name="СТАТИСТИКА" sheetId="29" r:id="rId7"/>
    <sheet name="Данный" sheetId="2" r:id="rId8"/>
  </sheets>
  <definedNames>
    <definedName name="ExternalData_1" localSheetId="0" hidden="1">'АКТ СВЕРКИ'!$A$3:$D$5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7" l="1"/>
  <c r="G5" i="1"/>
  <c r="H5" i="1"/>
  <c r="H4" i="1" l="1"/>
  <c r="H3" i="1"/>
  <c r="H1" i="1" s="1"/>
  <c r="F2" i="17" l="1"/>
  <c r="F3" i="17"/>
  <c r="G3" i="1" l="1"/>
  <c r="G4" i="1"/>
  <c r="G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08A005-A918-4B82-AB35-5C0F884EFC85}" keepAlive="1" name="Запрос — Остатки" description="Соединение с запросом &quot;Остатки&quot; в книге." type="5" refreshedVersion="6" background="1" saveData="1">
    <dbPr connection="Provider=Microsoft.Mashup.OleDb.1;Data Source=$Workbook$;Location=Остатки;Extended Properties=&quot;&quot;" command="SELECT * FROM [Остатки]"/>
  </connection>
  <connection id="2" xr16:uid="{EB7A875F-898A-4EC6-AFC1-082B5AABA1A7}" keepAlive="1" name="Запрос — ПЛАТЕЖИ" description="Соединение с запросом &quot;ПЛАТЕЖИ&quot; в книге." type="5" refreshedVersion="0" background="1">
    <dbPr connection="Provider=Microsoft.Mashup.OleDb.1;Data Source=$Workbook$;Location=ПЛАТЕЖИ;Extended Properties=&quot;&quot;" command="SELECT * FROM [ПЛАТЕЖИ]"/>
  </connection>
  <connection id="3" xr16:uid="{42B2FC52-8119-4322-8C29-F82059370AA5}" keepAlive="1" name="Запрос — РЕАЛИЗАЦИЯ" description="Соединение с запросом &quot;РЕАЛИЗАЦИЯ&quot; в книге." type="5" refreshedVersion="0" background="1">
    <dbPr connection="Provider=Microsoft.Mashup.OleDb.1;Data Source=$Workbook$;Location=РЕАЛИЗАЦИЯ;Extended Properties=&quot;&quot;" command="SELECT * FROM [РЕАЛИЗАЦИЯ]"/>
  </connection>
</connections>
</file>

<file path=xl/sharedStrings.xml><?xml version="1.0" encoding="utf-8"?>
<sst xmlns="http://schemas.openxmlformats.org/spreadsheetml/2006/main" count="73" uniqueCount="51">
  <si>
    <t>Товар</t>
  </si>
  <si>
    <t>Контрагент</t>
  </si>
  <si>
    <t>Дата</t>
  </si>
  <si>
    <t>Сум</t>
  </si>
  <si>
    <t>Валюта</t>
  </si>
  <si>
    <t>Курс</t>
  </si>
  <si>
    <t>Жами</t>
  </si>
  <si>
    <t>Клиент</t>
  </si>
  <si>
    <t>Ед. Изм</t>
  </si>
  <si>
    <t>Кол-во</t>
  </si>
  <si>
    <t>Цена</t>
  </si>
  <si>
    <t>Сумма</t>
  </si>
  <si>
    <t>Вес</t>
  </si>
  <si>
    <t>ДИМА</t>
  </si>
  <si>
    <t>СЕРГЕЙ</t>
  </si>
  <si>
    <t>НИКОЛАЙ</t>
  </si>
  <si>
    <t>ПАКЕТ 30*30</t>
  </si>
  <si>
    <t>КОНТРАГЕНТ</t>
  </si>
  <si>
    <t>СУММА РЕАЛИЗАЦИИ</t>
  </si>
  <si>
    <t>СУММА ОПЛАТЫ</t>
  </si>
  <si>
    <t>ОСТАТОК</t>
  </si>
  <si>
    <t>ПРОМЕЖУТОЧНЫЙ ИТОГ РЕАЛИЗАЦИЯ!</t>
  </si>
  <si>
    <t>КОНТРАГЕНТ+ФИЛЬТР</t>
  </si>
  <si>
    <t>ПЕРЕЧИСЛЕНИЯ</t>
  </si>
  <si>
    <t>НАЛИЧНЫЙ</t>
  </si>
  <si>
    <t>Вид платежи</t>
  </si>
  <si>
    <t>№</t>
  </si>
  <si>
    <t xml:space="preserve">НАИМЕНОВАНИЕ </t>
  </si>
  <si>
    <t>ЕД. ИЗМ</t>
  </si>
  <si>
    <t>КОЛИЧЕСТВО</t>
  </si>
  <si>
    <t>ДАТА</t>
  </si>
  <si>
    <t>ПРИХОД</t>
  </si>
  <si>
    <t>РАСХОД</t>
  </si>
  <si>
    <t>РЕАЛИЗАЦИЯ</t>
  </si>
  <si>
    <t>ПРОМЕЖУТОЧНЫЙ ИТОГ ПЛАТЕЖИ!</t>
  </si>
  <si>
    <t xml:space="preserve">СУММА ПЛАТЕЖИ!-СУММА РЕАЛИЗАЦИИ! </t>
  </si>
  <si>
    <t>СВЯЗЬ КОНТРАГЕНТ РЕАЛИЗАЦИЯ!+КОНТРАГЕНТ ПЛАТЕЖИ!</t>
  </si>
  <si>
    <t>СВОДНАЯ ТАБЛИЦА</t>
  </si>
  <si>
    <t>НАИМЕНОВАНИЯ ТОВАРА</t>
  </si>
  <si>
    <t>СОСТОЯНИЯ СКЛАДА ПО ДАТАМ</t>
  </si>
  <si>
    <t>ПРИХОД-РАСХОД</t>
  </si>
  <si>
    <t>СВЯЗЬ РЕАЛИЗАЦИЯ! И ПЕРЕДАЧА НА СКЛАД</t>
  </si>
  <si>
    <t>ПРОМЕЖУТОЧНЫЙ ИТОГ ПРИХОД НА СКЛАД!</t>
  </si>
  <si>
    <t>ЕД.ИЗМ</t>
  </si>
  <si>
    <t>ТОВАРЫ</t>
  </si>
  <si>
    <t>ВИД СРЕДСТВ</t>
  </si>
  <si>
    <t>КГ</t>
  </si>
  <si>
    <t>ШТ.</t>
  </si>
  <si>
    <t>ПАКЕТ 25*20</t>
  </si>
  <si>
    <t>Остаток</t>
  </si>
  <si>
    <t>Платеж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</si>
</sst>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BE92B-2BD9-420E-9010-EA66C246F611}" autoFormatId="16" applyNumberFormats="0" applyBorderFormats="0" applyFontFormats="0" applyPatternFormats="0" applyAlignmentFormats="0" applyWidthHeightFormats="0">
  <queryTableRefresh nextId="5">
    <queryTableFields count="4">
      <queryTableField id="1" name="Контрагент" tableColumnId="5"/>
      <queryTableField id="2" name="Сумма" tableColumnId="2"/>
      <queryTableField id="3" name="Платеж" tableColumnId="3"/>
      <queryTableField id="4" name="Остаток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E5050C-A518-4CC6-AD11-399111209F25}" name="Остатки" displayName="Остатки" ref="A3:D5" tableType="queryTable" totalsRowShown="0">
  <autoFilter ref="A3:D5" xr:uid="{440CA080-4888-47CB-B95C-7BF173ECC23B}"/>
  <tableColumns count="4">
    <tableColumn id="5" xr3:uid="{FDBEAB72-971E-445B-AEC6-E7FF557EB0D9}" uniqueName="5" name="Контрагент" queryTableFieldId="1" dataDxfId="3"/>
    <tableColumn id="2" xr3:uid="{66A670CD-41CE-4F4B-AF97-DBE6FEF2F105}" uniqueName="2" name="Сумма" queryTableFieldId="2" dataDxfId="2"/>
    <tableColumn id="3" xr3:uid="{B68A5662-6D4C-4174-8ED9-075F3AB95763}" uniqueName="3" name="Платеж" queryTableFieldId="3" dataDxfId="1"/>
    <tableColumn id="4" xr3:uid="{5510B3CC-39BF-46D4-BBF6-33EC57FAF49A}" uniqueName="4" name="Остаток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РЕАЛИЗАЦИЯ" displayName="РЕАЛИЗАЦИЯ" ref="A2:H5" totalsRowShown="0" headerRowDxfId="34" dataDxfId="33">
  <autoFilter ref="A2:H5" xr:uid="{00000000-0009-0000-0100-000001000000}"/>
  <tableColumns count="8">
    <tableColumn id="1" xr3:uid="{00000000-0010-0000-0000-000001000000}" name="Дата" dataDxfId="32"/>
    <tableColumn id="2" xr3:uid="{00000000-0010-0000-0000-000002000000}" name="Контрагент" dataDxfId="31"/>
    <tableColumn id="3" xr3:uid="{00000000-0010-0000-0000-000003000000}" name="Товар" dataDxfId="30"/>
    <tableColumn id="4" xr3:uid="{00000000-0010-0000-0000-000004000000}" name="Ед. Изм" dataDxfId="29"/>
    <tableColumn id="5" xr3:uid="{00000000-0010-0000-0000-000005000000}" name="Кол-во" dataDxfId="28"/>
    <tableColumn id="6" xr3:uid="{00000000-0010-0000-0000-000006000000}" name="Цена" dataDxfId="27"/>
    <tableColumn id="7" xr3:uid="{00000000-0010-0000-0000-000007000000}" name="Сумма" dataDxfId="26">
      <calculatedColumnFormula>РЕАЛИЗАЦИЯ[[#This Row],[Кол-во]]*РЕАЛИЗАЦИЯ[[#This Row],[Цена]]</calculatedColumnFormula>
    </tableColumn>
    <tableColumn id="8" xr3:uid="{00000000-0010-0000-0000-000008000000}" name="Вес" dataDxfId="25">
      <calculatedColumnFormula>РЕАЛИЗАЦИЯ[[#This Row],[Кол-во]]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ПЛАТЕЖИ" displayName="ПЛАТЕЖИ" ref="A1:G4" totalsRowShown="0" headerRowDxfId="24" dataDxfId="23">
  <autoFilter ref="A1:G4" xr:uid="{00000000-0009-0000-0100-000004000000}"/>
  <tableColumns count="7">
    <tableColumn id="1" xr3:uid="{00000000-0010-0000-0100-000001000000}" name="Дата" dataDxfId="22"/>
    <tableColumn id="2" xr3:uid="{00000000-0010-0000-0100-000002000000}" name="Клиент" dataDxfId="21"/>
    <tableColumn id="3" xr3:uid="{00000000-0010-0000-0100-000003000000}" name="Сум" dataDxfId="20"/>
    <tableColumn id="4" xr3:uid="{00000000-0010-0000-0100-000004000000}" name="Валюта" dataDxfId="19"/>
    <tableColumn id="5" xr3:uid="{00000000-0010-0000-0100-000005000000}" name="Курс" dataDxfId="18"/>
    <tableColumn id="6" xr3:uid="{00000000-0010-0000-0100-000006000000}" name="Жами" dataDxfId="17">
      <calculatedColumnFormula>ПЛАТЕЖИ[[#This Row],[Сум]]+(ПЛАТЕЖИ[[#This Row],[Валюта]]*ПЛАТЕЖИ[[#This Row],[Курс]])</calculatedColumnFormula>
    </tableColumn>
    <tableColumn id="7" xr3:uid="{00000000-0010-0000-0100-000007000000}" name="Вид платежи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ПЕРЕДАЧА_СКЛАД" displayName="ПЕРЕДАЧА_СКЛАД" ref="A1:D3" totalsRowShown="0" headerRowDxfId="15" dataDxfId="14">
  <autoFilter ref="A1:D3" xr:uid="{00000000-0009-0000-0100-000007000000}"/>
  <tableColumns count="4">
    <tableColumn id="2" xr3:uid="{00000000-0010-0000-0200-000002000000}" name="ДАТА" dataDxfId="13"/>
    <tableColumn id="3" xr3:uid="{00000000-0010-0000-0200-000003000000}" name="НАИМЕНОВАНИЕ " dataDxfId="12"/>
    <tableColumn id="4" xr3:uid="{00000000-0010-0000-0200-000004000000}" name="ЕД. ИЗМ" dataDxfId="11"/>
    <tableColumn id="5" xr3:uid="{00000000-0010-0000-0200-000005000000}" name="КОЛИЧЕСТВО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ДАННЫЙ" displayName="ДАННЫЙ" ref="A1:D4" totalsRowShown="0" headerRowDxfId="9" dataDxfId="8">
  <autoFilter ref="A1:D4" xr:uid="{00000000-0009-0000-0100-00000A000000}"/>
  <tableColumns count="4">
    <tableColumn id="1" xr3:uid="{00000000-0010-0000-0300-000001000000}" name="КОНТРАГЕНТ" dataDxfId="7"/>
    <tableColumn id="2" xr3:uid="{00000000-0010-0000-0300-000002000000}" name="ЕД.ИЗМ" dataDxfId="6"/>
    <tableColumn id="3" xr3:uid="{00000000-0010-0000-0300-000003000000}" name="ТОВАРЫ" dataDxfId="5"/>
    <tableColumn id="4" xr3:uid="{00000000-0010-0000-0300-000004000000}" name="ВИД СРЕДСТВ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"/>
  <sheetViews>
    <sheetView tabSelected="1" workbookViewId="0">
      <selection activeCell="D15" sqref="D15"/>
    </sheetView>
  </sheetViews>
  <sheetFormatPr defaultRowHeight="15" x14ac:dyDescent="0.25"/>
  <cols>
    <col min="1" max="1" width="13.5703125" bestFit="1" customWidth="1"/>
    <col min="2" max="2" width="9.5703125" bestFit="1" customWidth="1"/>
    <col min="3" max="3" width="10.28515625" bestFit="1" customWidth="1"/>
    <col min="4" max="4" width="10.42578125" bestFit="1" customWidth="1"/>
  </cols>
  <sheetData>
    <row r="3" spans="1:4" x14ac:dyDescent="0.25">
      <c r="A3" s="6" t="s">
        <v>1</v>
      </c>
      <c r="B3" s="6" t="s">
        <v>11</v>
      </c>
      <c r="C3" s="6" t="s">
        <v>50</v>
      </c>
      <c r="D3" s="6" t="s">
        <v>49</v>
      </c>
    </row>
    <row r="4" spans="1:4" x14ac:dyDescent="0.25">
      <c r="A4" s="6" t="s">
        <v>13</v>
      </c>
      <c r="B4" s="6">
        <v>8700000</v>
      </c>
      <c r="C4" s="6">
        <v>5125000</v>
      </c>
      <c r="D4" s="6">
        <v>-3575000</v>
      </c>
    </row>
    <row r="5" spans="1:4" x14ac:dyDescent="0.25">
      <c r="A5" s="6" t="s">
        <v>14</v>
      </c>
      <c r="B5" s="6">
        <v>5880000</v>
      </c>
      <c r="C5" s="6">
        <v>5103000</v>
      </c>
      <c r="D5" s="6">
        <v>-777000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zoomScaleNormal="100" workbookViewId="0">
      <selection activeCell="C3" sqref="C3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18" style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16384" width="9.140625" style="1"/>
  </cols>
  <sheetData>
    <row r="1" spans="1:8" x14ac:dyDescent="0.25">
      <c r="A1" s="15" t="s">
        <v>33</v>
      </c>
      <c r="B1" s="15"/>
      <c r="C1" s="15"/>
      <c r="D1" s="15"/>
      <c r="E1" s="15"/>
      <c r="F1" s="15"/>
      <c r="G1" s="14">
        <f>SUM(G3:G5)</f>
        <v>14580000</v>
      </c>
      <c r="H1" s="14">
        <f>SUM(H3:H5)</f>
        <v>1050</v>
      </c>
    </row>
    <row r="2" spans="1:8" x14ac:dyDescent="0.25">
      <c r="A2" s="3" t="s">
        <v>2</v>
      </c>
      <c r="B2" s="4" t="s">
        <v>1</v>
      </c>
      <c r="C2" s="1" t="s">
        <v>0</v>
      </c>
      <c r="D2" s="1" t="s">
        <v>8</v>
      </c>
      <c r="E2" s="5" t="s">
        <v>9</v>
      </c>
      <c r="F2" s="2" t="s">
        <v>10</v>
      </c>
      <c r="G2" s="2" t="s">
        <v>11</v>
      </c>
      <c r="H2" s="2" t="s">
        <v>12</v>
      </c>
    </row>
    <row r="3" spans="1:8" x14ac:dyDescent="0.25">
      <c r="A3" s="3">
        <v>44088</v>
      </c>
      <c r="B3" s="4" t="s">
        <v>13</v>
      </c>
      <c r="C3" s="1" t="s">
        <v>16</v>
      </c>
      <c r="D3" s="1" t="s">
        <v>46</v>
      </c>
      <c r="E3" s="5">
        <v>500</v>
      </c>
      <c r="F3" s="2">
        <v>17000</v>
      </c>
      <c r="G3" s="2">
        <f>РЕАЛИЗАЦИЯ[[#This Row],[Кол-во]]*РЕАЛИЗАЦИЯ[[#This Row],[Цена]]</f>
        <v>8500000</v>
      </c>
      <c r="H3" s="2">
        <f>РЕАЛИЗАЦИЯ[[#This Row],[Кол-во]]</f>
        <v>500</v>
      </c>
    </row>
    <row r="4" spans="1:8" x14ac:dyDescent="0.25">
      <c r="A4" s="3">
        <v>44089</v>
      </c>
      <c r="B4" s="4" t="s">
        <v>14</v>
      </c>
      <c r="C4" s="1" t="s">
        <v>48</v>
      </c>
      <c r="D4" s="1" t="s">
        <v>46</v>
      </c>
      <c r="E4" s="5">
        <v>350</v>
      </c>
      <c r="F4" s="2">
        <v>16800</v>
      </c>
      <c r="G4" s="2">
        <f>РЕАЛИЗАЦИЯ[[#This Row],[Кол-во]]*РЕАЛИЗАЦИЯ[[#This Row],[Цена]]</f>
        <v>5880000</v>
      </c>
      <c r="H4" s="2">
        <f>РЕАЛИЗАЦИЯ[[#This Row],[Кол-во]]</f>
        <v>350</v>
      </c>
    </row>
    <row r="5" spans="1:8" x14ac:dyDescent="0.25">
      <c r="A5" s="3">
        <v>44090</v>
      </c>
      <c r="B5" s="4" t="s">
        <v>13</v>
      </c>
      <c r="C5" s="11" t="s">
        <v>48</v>
      </c>
      <c r="D5" s="11" t="s">
        <v>46</v>
      </c>
      <c r="E5" s="5">
        <v>200</v>
      </c>
      <c r="F5" s="2">
        <v>1000</v>
      </c>
      <c r="G5" s="2">
        <f>РЕАЛИЗАЦИЯ[[#This Row],[Кол-во]]*РЕАЛИЗАЦИЯ[[#This Row],[Цена]]</f>
        <v>200000</v>
      </c>
      <c r="H5" s="2">
        <f>РЕАЛИЗАЦИЯ[[#This Row],[Кол-во]]</f>
        <v>200</v>
      </c>
    </row>
  </sheetData>
  <mergeCells count="1">
    <mergeCell ref="A1:F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Данный!$A$2:$A$2000</xm:f>
          </x14:formula1>
          <xm:sqref>B3:B5</xm:sqref>
        </x14:dataValidation>
        <x14:dataValidation type="list" allowBlank="1" showInputMessage="1" showErrorMessage="1" xr:uid="{00000000-0002-0000-0100-000001000000}">
          <x14:formula1>
            <xm:f>Данный!$C$2:$C$2000</xm:f>
          </x14:formula1>
          <xm:sqref>C3:C5</xm:sqref>
        </x14:dataValidation>
        <x14:dataValidation type="list" allowBlank="1" showInputMessage="1" showErrorMessage="1" xr:uid="{00000000-0002-0000-0100-000002000000}">
          <x14:formula1>
            <xm:f>Данный!$B$2:$B$4</xm:f>
          </x14:formula1>
          <xm:sqref>D3:D5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workbookViewId="0">
      <selection activeCell="B3" sqref="B3"/>
    </sheetView>
  </sheetViews>
  <sheetFormatPr defaultRowHeight="15" x14ac:dyDescent="0.25"/>
  <cols>
    <col min="1" max="1" width="12" style="7" customWidth="1"/>
    <col min="2" max="2" width="18" style="1" customWidth="1"/>
    <col min="3" max="3" width="14.28515625" style="8" customWidth="1"/>
    <col min="4" max="4" width="14" style="2" customWidth="1"/>
    <col min="5" max="5" width="11.42578125" style="1" customWidth="1"/>
    <col min="6" max="6" width="11.42578125" style="2" bestFit="1" customWidth="1"/>
    <col min="7" max="7" width="17.7109375" style="1" bestFit="1" customWidth="1"/>
    <col min="8" max="16384" width="9.140625" style="1"/>
  </cols>
  <sheetData>
    <row r="1" spans="1:7" x14ac:dyDescent="0.25">
      <c r="A1" s="7" t="s">
        <v>2</v>
      </c>
      <c r="B1" s="1" t="s">
        <v>7</v>
      </c>
      <c r="C1" s="8" t="s">
        <v>3</v>
      </c>
      <c r="D1" s="2" t="s">
        <v>4</v>
      </c>
      <c r="E1" s="1" t="s">
        <v>5</v>
      </c>
      <c r="F1" s="2" t="s">
        <v>6</v>
      </c>
      <c r="G1" s="1" t="s">
        <v>25</v>
      </c>
    </row>
    <row r="2" spans="1:7" x14ac:dyDescent="0.25">
      <c r="A2" s="7">
        <v>44088</v>
      </c>
      <c r="B2" s="1" t="s">
        <v>13</v>
      </c>
      <c r="D2" s="2">
        <v>500</v>
      </c>
      <c r="E2" s="1">
        <v>10250</v>
      </c>
      <c r="F2" s="2">
        <f>ПЛАТЕЖИ[[#This Row],[Сум]]+(ПЛАТЕЖИ[[#This Row],[Валюта]]*ПЛАТЕЖИ[[#This Row],[Курс]])</f>
        <v>5125000</v>
      </c>
      <c r="G2" s="1" t="s">
        <v>24</v>
      </c>
    </row>
    <row r="3" spans="1:7" x14ac:dyDescent="0.25">
      <c r="A3" s="7">
        <v>44089</v>
      </c>
      <c r="B3" s="1" t="s">
        <v>14</v>
      </c>
      <c r="C3" s="8">
        <v>5000000</v>
      </c>
      <c r="F3" s="2">
        <f>ПЛАТЕЖИ[[#This Row],[Сум]]+(ПЛАТЕЖИ[[#This Row],[Валюта]]*ПЛАТЕЖИ[[#This Row],[Курс]])</f>
        <v>5000000</v>
      </c>
      <c r="G3" s="1" t="s">
        <v>23</v>
      </c>
    </row>
    <row r="4" spans="1:7" x14ac:dyDescent="0.25">
      <c r="A4" s="7">
        <v>44090</v>
      </c>
      <c r="B4" s="11" t="s">
        <v>14</v>
      </c>
      <c r="C4" s="8">
        <v>3000</v>
      </c>
      <c r="D4" s="2">
        <v>100</v>
      </c>
      <c r="E4" s="11">
        <v>1000</v>
      </c>
      <c r="F4" s="2">
        <f>ПЛАТЕЖИ[[#This Row],[Сум]]+(ПЛАТЕЖИ[[#This Row],[Валюта]]*ПЛАТЕЖИ[[#This Row],[Курс]])</f>
        <v>103000</v>
      </c>
      <c r="G4" s="11" t="s">
        <v>24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Мижоз" xr:uid="{00000000-0002-0000-0200-000000000000}">
          <x14:formula1>
            <xm:f>Данный!$A$2:$A$2000</xm:f>
          </x14:formula1>
          <xm:sqref>B2:B4</xm:sqref>
        </x14:dataValidation>
        <x14:dataValidation type="list" allowBlank="1" showInputMessage="1" showErrorMessage="1" xr:uid="{00000000-0002-0000-0200-000001000000}">
          <x14:formula1>
            <xm:f>Данный!#REF!</xm:f>
          </x14:formula1>
          <xm:sqref>G5</xm:sqref>
        </x14:dataValidation>
        <x14:dataValidation type="list" allowBlank="1" showInputMessage="1" showErrorMessage="1" xr:uid="{00000000-0002-0000-0200-000002000000}">
          <x14:formula1>
            <xm:f>Данный!$D$2:$D$3</xm:f>
          </x14:formula1>
          <xm:sqref>G2:G4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A4" sqref="A4"/>
    </sheetView>
  </sheetViews>
  <sheetFormatPr defaultRowHeight="15" x14ac:dyDescent="0.25"/>
  <cols>
    <col min="1" max="1" width="56.42578125" style="1" bestFit="1" customWidth="1"/>
    <col min="2" max="2" width="38" style="1" bestFit="1" customWidth="1"/>
    <col min="3" max="3" width="34.85546875" style="1" bestFit="1" customWidth="1"/>
    <col min="4" max="4" width="41.7109375" style="1" bestFit="1" customWidth="1"/>
    <col min="5" max="16384" width="9.140625" style="1"/>
  </cols>
  <sheetData>
    <row r="1" spans="1:4" x14ac:dyDescent="0.25">
      <c r="A1" s="16" t="s">
        <v>37</v>
      </c>
      <c r="B1" s="16"/>
      <c r="C1" s="16"/>
      <c r="D1" s="16"/>
    </row>
    <row r="2" spans="1:4" x14ac:dyDescent="0.25">
      <c r="A2" s="10" t="s">
        <v>22</v>
      </c>
      <c r="B2" s="10" t="s">
        <v>18</v>
      </c>
      <c r="C2" s="10" t="s">
        <v>19</v>
      </c>
      <c r="D2" s="10" t="s">
        <v>20</v>
      </c>
    </row>
    <row r="3" spans="1:4" x14ac:dyDescent="0.25">
      <c r="A3" s="9" t="s">
        <v>36</v>
      </c>
      <c r="B3" s="9" t="s">
        <v>21</v>
      </c>
      <c r="C3" s="9" t="s">
        <v>34</v>
      </c>
      <c r="D3" s="9" t="s">
        <v>35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zoomScaleNormal="100" workbookViewId="0">
      <selection activeCell="C2" sqref="C2:C3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12" customFormat="1" x14ac:dyDescent="0.25">
      <c r="A1" s="12" t="s">
        <v>30</v>
      </c>
      <c r="B1" s="12" t="s">
        <v>27</v>
      </c>
      <c r="C1" s="12" t="s">
        <v>28</v>
      </c>
      <c r="D1" s="13" t="s">
        <v>29</v>
      </c>
    </row>
    <row r="2" spans="1:4" x14ac:dyDescent="0.25">
      <c r="A2" s="7">
        <v>44088</v>
      </c>
      <c r="D2" s="2">
        <v>500</v>
      </c>
    </row>
    <row r="3" spans="1:4" x14ac:dyDescent="0.25">
      <c r="A3" s="7">
        <v>44088</v>
      </c>
      <c r="D3" s="2">
        <v>350</v>
      </c>
    </row>
  </sheetData>
  <pageMargins left="0.7" right="0.7" top="0.75" bottom="0.75" header="0.3" footer="0.3"/>
  <pageSetup paperSize="9" orientation="portrait" verticalDpi="0" r:id="rId1"/>
  <ignoredErrors>
    <ignoredError sqref="B1:C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Данный!#REF!</xm:f>
          </x14:formula1>
          <xm:sqref>B1:C1 B4:C1048576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workbookViewId="0">
      <selection activeCell="D24" sqref="D24"/>
    </sheetView>
  </sheetViews>
  <sheetFormatPr defaultRowHeight="15" x14ac:dyDescent="0.25"/>
  <cols>
    <col min="1" max="1" width="4.7109375" style="1" customWidth="1"/>
    <col min="2" max="2" width="41.28515625" style="1" bestFit="1" customWidth="1"/>
    <col min="3" max="3" width="42.140625" style="1" bestFit="1" customWidth="1"/>
    <col min="4" max="4" width="41.7109375" style="1" bestFit="1" customWidth="1"/>
    <col min="5" max="5" width="17.42578125" style="1" bestFit="1" customWidth="1"/>
    <col min="6" max="16384" width="9.140625" style="1"/>
  </cols>
  <sheetData>
    <row r="1" spans="1:5" x14ac:dyDescent="0.25">
      <c r="A1" s="17" t="s">
        <v>39</v>
      </c>
      <c r="B1" s="17"/>
    </row>
    <row r="2" spans="1:5" x14ac:dyDescent="0.25">
      <c r="A2" s="1" t="s">
        <v>26</v>
      </c>
      <c r="B2" s="1" t="s">
        <v>38</v>
      </c>
      <c r="C2" s="1" t="s">
        <v>31</v>
      </c>
      <c r="D2" s="1" t="s">
        <v>32</v>
      </c>
      <c r="E2" s="1" t="s">
        <v>20</v>
      </c>
    </row>
    <row r="3" spans="1:5" x14ac:dyDescent="0.25">
      <c r="A3" s="1">
        <v>1</v>
      </c>
      <c r="B3" s="1" t="s">
        <v>41</v>
      </c>
      <c r="C3" s="1" t="s">
        <v>42</v>
      </c>
      <c r="D3" s="1" t="s">
        <v>21</v>
      </c>
      <c r="E3" s="1" t="s">
        <v>40</v>
      </c>
    </row>
    <row r="4" spans="1:5" x14ac:dyDescent="0.25">
      <c r="A4" s="1">
        <v>2</v>
      </c>
    </row>
    <row r="5" spans="1:5" x14ac:dyDescent="0.25">
      <c r="A5" s="1">
        <v>3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3"/>
  <sheetViews>
    <sheetView workbookViewId="0">
      <selection activeCell="L10" sqref="L10"/>
    </sheetView>
  </sheetViews>
  <sheetFormatPr defaultRowHeight="15" x14ac:dyDescent="0.25"/>
  <cols>
    <col min="1" max="1" width="5.85546875" customWidth="1"/>
  </cols>
  <sheetData>
    <row r="2" s="1" customFormat="1" x14ac:dyDescent="0.25"/>
    <row r="3" s="1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workbookViewId="0">
      <selection activeCell="A2" sqref="A2"/>
    </sheetView>
  </sheetViews>
  <sheetFormatPr defaultRowHeight="15" x14ac:dyDescent="0.25"/>
  <cols>
    <col min="1" max="1" width="16.7109375" customWidth="1"/>
    <col min="2" max="2" width="12.5703125" customWidth="1"/>
    <col min="3" max="3" width="21.28515625" customWidth="1"/>
    <col min="4" max="4" width="24.140625" customWidth="1"/>
  </cols>
  <sheetData>
    <row r="1" spans="1:4" s="1" customFormat="1" x14ac:dyDescent="0.25">
      <c r="A1" s="1" t="s">
        <v>17</v>
      </c>
      <c r="B1" s="1" t="s">
        <v>43</v>
      </c>
      <c r="C1" s="1" t="s">
        <v>44</v>
      </c>
      <c r="D1" s="1" t="s">
        <v>45</v>
      </c>
    </row>
    <row r="2" spans="1:4" s="1" customFormat="1" x14ac:dyDescent="0.25">
      <c r="A2" s="1" t="s">
        <v>13</v>
      </c>
      <c r="B2" s="1" t="s">
        <v>46</v>
      </c>
      <c r="C2" s="1" t="s">
        <v>16</v>
      </c>
      <c r="D2" s="1" t="s">
        <v>23</v>
      </c>
    </row>
    <row r="3" spans="1:4" s="1" customFormat="1" x14ac:dyDescent="0.25">
      <c r="A3" s="1" t="s">
        <v>14</v>
      </c>
      <c r="B3" s="1" t="s">
        <v>47</v>
      </c>
      <c r="C3" s="1" t="s">
        <v>48</v>
      </c>
      <c r="D3" s="1" t="s">
        <v>24</v>
      </c>
    </row>
    <row r="4" spans="1:4" s="1" customFormat="1" x14ac:dyDescent="0.25">
      <c r="A4" s="1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281CC9-D71E-4CCD-A3E2-1D8B358FA6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АКТ СВЕРКИ</vt:lpstr>
      <vt:lpstr>РЕАЛИЗАЦИЯ</vt:lpstr>
      <vt:lpstr>ПЛАТЕжИ</vt:lpstr>
      <vt:lpstr>АКТ СВЕРКА</vt:lpstr>
      <vt:lpstr>ПЕРЕДАЧА НА СКЛАД</vt:lpstr>
      <vt:lpstr>СОСТОЯНИЯ СКЛАДА</vt:lpstr>
      <vt:lpstr>СТАТИСТИКА</vt:lpstr>
      <vt:lpstr>Данный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Elena</cp:lastModifiedBy>
  <dcterms:created xsi:type="dcterms:W3CDTF">2020-09-15T05:33:38Z</dcterms:created>
  <dcterms:modified xsi:type="dcterms:W3CDTF">2020-09-16T07:24:01Z</dcterms:modified>
</cp:coreProperties>
</file>